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9996" windowHeight="9996"/>
  </bookViews>
  <sheets>
    <sheet name="Прил.1" sheetId="3" r:id="rId1"/>
  </sheets>
  <definedNames>
    <definedName name="__bookmark_1" localSheetId="0">Прил.1!$A$5:$D$80</definedName>
    <definedName name="__bookmark_1">#REF!</definedName>
    <definedName name="_xlnm.Print_Titles" localSheetId="0">Прил.1!$5:$5</definedName>
    <definedName name="_xlnm.Print_Area" localSheetId="0">Прил.1!$A$1:$F$83</definedName>
  </definedNames>
  <calcPr calcId="124519"/>
</workbook>
</file>

<file path=xl/calcChain.xml><?xml version="1.0" encoding="utf-8"?>
<calcChain xmlns="http://schemas.openxmlformats.org/spreadsheetml/2006/main">
  <c r="E7" i="3"/>
  <c r="E8"/>
  <c r="F83"/>
  <c r="E82"/>
  <c r="F82" s="1"/>
  <c r="D81"/>
  <c r="E60"/>
  <c r="F60"/>
  <c r="D60"/>
  <c r="E27"/>
  <c r="E18"/>
  <c r="E10"/>
  <c r="E44"/>
  <c r="D44"/>
  <c r="D27"/>
  <c r="E81" l="1"/>
  <c r="F81" s="1"/>
  <c r="E9"/>
  <c r="E17"/>
  <c r="E24"/>
  <c r="E30"/>
  <c r="E32"/>
  <c r="E35"/>
  <c r="E37"/>
  <c r="E41"/>
  <c r="E40" s="1"/>
  <c r="E47"/>
  <c r="E43" s="1"/>
  <c r="E50"/>
  <c r="E49" s="1"/>
  <c r="E57"/>
  <c r="E55" s="1"/>
  <c r="E64"/>
  <c r="E67"/>
  <c r="E72"/>
  <c r="E78"/>
  <c r="D9"/>
  <c r="D10"/>
  <c r="D17"/>
  <c r="D18"/>
  <c r="D24"/>
  <c r="D30"/>
  <c r="D32"/>
  <c r="F32" s="1"/>
  <c r="D35"/>
  <c r="D34" s="1"/>
  <c r="D37"/>
  <c r="D41"/>
  <c r="D40" s="1"/>
  <c r="D47"/>
  <c r="D43" s="1"/>
  <c r="D50"/>
  <c r="D49" s="1"/>
  <c r="D55"/>
  <c r="D57"/>
  <c r="D64"/>
  <c r="D67"/>
  <c r="D72"/>
  <c r="D78"/>
  <c r="F11"/>
  <c r="F12"/>
  <c r="F13"/>
  <c r="F14"/>
  <c r="F15"/>
  <c r="F19"/>
  <c r="F20"/>
  <c r="F21"/>
  <c r="F25"/>
  <c r="F26"/>
  <c r="F31"/>
  <c r="F33"/>
  <c r="F36"/>
  <c r="F38"/>
  <c r="F39"/>
  <c r="F42"/>
  <c r="F45"/>
  <c r="F46"/>
  <c r="F48"/>
  <c r="F51"/>
  <c r="F52"/>
  <c r="F53"/>
  <c r="F54"/>
  <c r="F56"/>
  <c r="F58"/>
  <c r="F59"/>
  <c r="F65"/>
  <c r="F66"/>
  <c r="F68"/>
  <c r="F69"/>
  <c r="F70"/>
  <c r="F71"/>
  <c r="F73"/>
  <c r="F74"/>
  <c r="F75"/>
  <c r="F76"/>
  <c r="F77"/>
  <c r="F79"/>
  <c r="F80"/>
  <c r="F78" l="1"/>
  <c r="E34"/>
  <c r="F34" s="1"/>
  <c r="E23"/>
  <c r="F24"/>
  <c r="D23"/>
  <c r="F35"/>
  <c r="D8"/>
  <c r="D7" s="1"/>
  <c r="D63"/>
  <c r="D62" s="1"/>
  <c r="F37"/>
  <c r="F30"/>
  <c r="F67"/>
  <c r="F18"/>
  <c r="F43"/>
  <c r="F10"/>
  <c r="E63"/>
  <c r="E62" s="1"/>
  <c r="F62" s="1"/>
  <c r="F44"/>
  <c r="F17"/>
  <c r="F40"/>
  <c r="F47"/>
  <c r="F9"/>
  <c r="F49"/>
  <c r="F50"/>
  <c r="F55"/>
  <c r="F57"/>
  <c r="F64"/>
  <c r="F72"/>
  <c r="F41"/>
  <c r="F7" l="1"/>
  <c r="F23"/>
  <c r="F63"/>
  <c r="F8" l="1"/>
</calcChain>
</file>

<file path=xl/sharedStrings.xml><?xml version="1.0" encoding="utf-8"?>
<sst xmlns="http://schemas.openxmlformats.org/spreadsheetml/2006/main" count="162" uniqueCount="158">
  <si>
    <t>Приложение №1</t>
  </si>
  <si>
    <t>Код бюджетной классификации</t>
  </si>
  <si>
    <t>Наименование</t>
  </si>
  <si>
    <t>Сумма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</si>
  <si>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</si>
  <si>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</si>
  <si>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</si>
  <si>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</si>
  <si>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</si>
  <si>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</si>
  <si>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</si>
  <si>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</si>
  <si>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</si>
  <si>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</si>
  <si>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</si>
  <si>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</si>
  <si>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</si>
  <si>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</si>
  <si>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</si>
  <si>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</si>
  <si>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</si>
  <si>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</si>
  <si>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</si>
  <si>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</si>
  <si>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</si>
  <si>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</si>
  <si>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</si>
  <si>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</si>
  <si>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</si>
  <si>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</si>
  <si>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</si>
  <si>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</si>
  <si>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</si>
  <si>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</si>
  <si>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</si>
  <si>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</si>
  <si>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</si>
  <si>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</si>
  <si>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</si>
  <si>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</si>
  <si>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</si>
  <si>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</si>
  <si>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</si>
  <si>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</si>
  <si>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</si>
  <si>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</si>
  <si>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</si>
  <si>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</si>
  <si>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</si>
  <si>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</si>
  <si>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</si>
  <si>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</si>
  <si>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</si>
  <si>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</si>
  <si>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</si>
  <si>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</si>
  <si>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</si>
  <si>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</si>
  <si>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</si>
  <si>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</si>
  <si>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</si>
  <si>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</si>
  <si>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</si>
  <si>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</si>
  <si>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</si>
  <si>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</si>
  <si>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</si>
  <si>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</si>
  <si>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</si>
  <si>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</si>
  <si>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</si>
  <si>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</si>
  <si>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</si>
  <si>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</si>
  <si>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</si>
  <si>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</si>
  <si>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</si>
  <si>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</si>
  <si>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</si>
  <si>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</si>
  <si>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</si>
  <si>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</si>
  <si>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</si>
  <si>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</si>
  <si>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</si>
  <si>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</si>
  <si>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</si>
  <si>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</si>
  <si>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</si>
  <si>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</si>
  <si>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</si>
  <si>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</si>
  <si>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</si>
  <si>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</si>
  <si>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</si>
  <si>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</si>
  <si>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</si>
  <si>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</si>
  <si>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</si>
  <si>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</si>
  <si>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</si>
  <si>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</si>
  <si>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</si>
  <si>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</si>
  <si>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</si>
  <si>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</si>
  <si>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</si>
  <si>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</si>
  <si>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</si>
  <si>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</si>
  <si>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</si>
  <si>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</si>
  <si>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</si>
  <si>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</si>
  <si>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</si>
  <si>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</si>
  <si>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</si>
  <si>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</si>
  <si>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</si>
  <si>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</si>
  <si>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</si>
  <si>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</si>
  <si>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</si>
  <si>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</si>
  <si>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</si>
  <si>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</si>
  <si>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</si>
  <si>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</si>
  <si>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</si>
  <si>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</si>
  <si>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</si>
  <si>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</si>
  <si>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</si>
  <si>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</si>
  <si>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</si>
  <si>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2 02 45505 14 0000 150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</si>
  <si>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</si>
  <si>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% исполнения</t>
  </si>
  <si>
    <t>Исполнение бюджета за  1 квартал  2023 года</t>
  </si>
  <si>
    <t>тыс. рублей</t>
  </si>
  <si>
    <t>Исполнение поступления доходов в бюджет муниципального образования "Сусуманский муниципальный округ Магаданской области" по кодам классификации доходов бюджетов  за 1 квартал  2023 год.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</si>
  <si>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</si>
  <si>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</si>
  <si>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</si>
  <si>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1 05 02000 00 0000 110</t>
  </si>
  <si>
    <t>1 05 02010 02 0000 110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</si>
  <si>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</si>
  <si>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1 01 02130 01 0000 110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</si>
  <si>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</si>
  <si>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</si>
  <si>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1 17 00000 00 0000 000</t>
  </si>
  <si>
    <t>1 17 01000 00 0000 180</t>
  </si>
  <si>
    <t>Невыясненные поступления, зачисляемые в бюджеты муниципальных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</si>
  <si>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</si>
  <si>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</si>
  <si>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</si>
  <si>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2 19 60 010 14 0000 150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</si>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</sst>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right" vertical="top" wrapText="1"/>
    </xf>
    <xf numFmtId="0" fontId="23" fillId="33" borderId="17" xfId="0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left" vertical="top" wrapText="1"/>
    </xf>
    <xf numFmtId="164" fontId="20" fillId="0" borderId="16" xfId="0" applyNumberFormat="1" applyFont="1" applyFill="1" applyBorder="1" applyAlignment="1" applyProtection="1">
      <alignment horizontal="righ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right" vertical="top" wrapText="1"/>
    </xf>
    <xf numFmtId="0" fontId="27" fillId="33" borderId="0" xfId="0" applyFont="1" applyFill="1" applyAlignment="1">
      <alignment vertical="top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9" fillId="0" borderId="0" xfId="0" applyFont="1"/>
    <xf numFmtId="0" fontId="16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justify" vertical="top" wrapText="1"/>
    </xf>
    <xf numFmtId="0" fontId="19" fillId="0" borderId="16" xfId="0" applyNumberFormat="1" applyFont="1" applyFill="1" applyBorder="1" applyAlignment="1" applyProtection="1">
      <alignment horizontal="justify" vertical="top" wrapText="1"/>
    </xf>
    <xf numFmtId="0" fontId="20" fillId="0" borderId="15" xfId="0" applyNumberFormat="1" applyFont="1" applyFill="1" applyBorder="1" applyAlignment="1" applyProtection="1">
      <alignment horizontal="justify" vertical="top" wrapText="1"/>
    </xf>
    <xf numFmtId="0" fontId="20" fillId="0" borderId="16" xfId="0" applyNumberFormat="1" applyFont="1" applyFill="1" applyBorder="1" applyAlignment="1" applyProtection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justify" vertical="top" wrapText="1"/>
    </xf>
    <xf numFmtId="0" fontId="20" fillId="0" borderId="14" xfId="0" applyNumberFormat="1" applyFont="1" applyFill="1" applyBorder="1" applyAlignment="1" applyProtection="1">
      <alignment horizontal="justify" vertical="top" wrapText="1"/>
    </xf>
    <xf numFmtId="49" fontId="22" fillId="0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19" fillId="33" borderId="10" xfId="0" applyNumberFormat="1" applyFont="1" applyFill="1" applyBorder="1" applyAlignment="1" applyProtection="1">
      <alignment horizontal="left" vertical="top" wrapText="1"/>
    </xf>
    <xf numFmtId="0" fontId="19" fillId="33" borderId="15" xfId="0" applyNumberFormat="1" applyFont="1" applyFill="1" applyBorder="1" applyAlignment="1" applyProtection="1">
      <alignment horizontal="justify" vertical="top" wrapText="1"/>
    </xf>
    <xf numFmtId="0" fontId="19" fillId="33" borderId="16" xfId="0" applyNumberFormat="1" applyFont="1" applyFill="1" applyBorder="1" applyAlignment="1" applyProtection="1">
      <alignment horizontal="justify" vertical="top" wrapText="1"/>
    </xf>
    <xf numFmtId="164" fontId="19" fillId="33" borderId="10" xfId="0" applyNumberFormat="1" applyFont="1" applyFill="1" applyBorder="1" applyAlignment="1" applyProtection="1">
      <alignment horizontal="right" vertical="top" wrapText="1"/>
    </xf>
    <xf numFmtId="164" fontId="25" fillId="33" borderId="16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5" fontId="20" fillId="34" borderId="10" xfId="0" applyNumberFormat="1" applyFont="1" applyFill="1" applyBorder="1" applyAlignment="1" applyProtection="1">
      <alignment horizontal="left" vertical="top" wrapText="1"/>
    </xf>
    <xf numFmtId="0" fontId="20" fillId="34" borderId="15" xfId="0" applyNumberFormat="1" applyFont="1" applyFill="1" applyBorder="1" applyAlignment="1" applyProtection="1">
      <alignment horizontal="justify" vertical="top" wrapText="1"/>
    </xf>
    <xf numFmtId="0" fontId="0" fillId="34" borderId="16" xfId="0" applyFill="1" applyBorder="1" applyAlignment="1">
      <alignment horizontal="justify" vertical="top" wrapText="1"/>
    </xf>
    <xf numFmtId="164" fontId="20" fillId="34" borderId="10" xfId="0" applyNumberFormat="1" applyFont="1" applyFill="1" applyBorder="1" applyAlignment="1" applyProtection="1">
      <alignment horizontal="right" vertical="top" wrapText="1"/>
    </xf>
    <xf numFmtId="0" fontId="0" fillId="34" borderId="0" xfId="0" applyFill="1"/>
    <xf numFmtId="0" fontId="19" fillId="34" borderId="15" xfId="0" applyNumberFormat="1" applyFont="1" applyFill="1" applyBorder="1" applyAlignment="1" applyProtection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164" fontId="20" fillId="34" borderId="16" xfId="0" applyNumberFormat="1" applyFont="1" applyFill="1" applyBorder="1" applyAlignment="1" applyProtection="1">
      <alignment horizontal="right" vertical="top" wrapText="1"/>
    </xf>
    <xf numFmtId="166" fontId="31" fillId="33" borderId="0" xfId="0" applyNumberFormat="1" applyFont="1" applyFill="1" applyBorder="1" applyAlignment="1">
      <alignment horizontal="right" vertical="top" wrapText="1"/>
    </xf>
    <xf numFmtId="166" fontId="27" fillId="33" borderId="0" xfId="0" applyNumberFormat="1" applyFont="1" applyFill="1" applyBorder="1" applyAlignment="1">
      <alignment horizontal="right" vertical="top" wrapText="1"/>
    </xf>
    <xf numFmtId="164" fontId="30" fillId="0" borderId="15" xfId="0" applyNumberFormat="1" applyFont="1" applyFill="1" applyBorder="1" applyAlignment="1" applyProtection="1">
      <alignment horizontal="right" vertical="top" wrapText="1"/>
    </xf>
    <xf numFmtId="164" fontId="23" fillId="0" borderId="15" xfId="0" applyNumberFormat="1" applyFont="1" applyFill="1" applyBorder="1" applyAlignment="1" applyProtection="1">
      <alignment horizontal="right" vertical="top" wrapText="1"/>
    </xf>
    <xf numFmtId="164" fontId="25" fillId="0" borderId="12" xfId="0" applyNumberFormat="1" applyFont="1" applyFill="1" applyBorder="1" applyAlignment="1" applyProtection="1">
      <alignment horizontal="right" vertical="top" wrapText="1"/>
    </xf>
    <xf numFmtId="164" fontId="20" fillId="0" borderId="18" xfId="0" applyNumberFormat="1" applyFont="1" applyFill="1" applyBorder="1" applyAlignment="1" applyProtection="1">
      <alignment horizontal="right" vertical="top" wrapText="1"/>
    </xf>
    <xf numFmtId="164" fontId="19" fillId="0" borderId="18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60" workbookViewId="0">
      <selection activeCell="L17" sqref="L17"/>
    </sheetView>
  </sheetViews>
  <sheetFormatPr defaultRowHeight="14.4"/>
  <cols>
    <col min="1" max="1" width="23.21875" customWidth="1"/>
    <col min="2" max="2" width="21.6640625" customWidth="1"/>
    <col min="3" max="3" width="34.33203125" customWidth="1"/>
    <col min="4" max="4" width="11.88671875" customWidth="1"/>
    <col min="5" max="5" width="10.109375" bestFit="1" customWidth="1"/>
    <col min="6" max="6" width="9" bestFit="1" customWidth="1"/>
  </cols>
  <sheetData>
    <row r="1" spans="1:6" ht="18">
      <c r="A1" s="19"/>
      <c r="B1" s="19"/>
      <c r="C1" s="32" t="s">
        <v>0</v>
      </c>
      <c r="D1" s="32"/>
      <c r="E1" s="33"/>
      <c r="F1" s="33"/>
    </row>
    <row r="2" spans="1:6" ht="18">
      <c r="A2" s="19"/>
      <c r="B2" s="19"/>
      <c r="C2" s="19"/>
      <c r="D2" s="19"/>
    </row>
    <row r="3" spans="1:6" ht="59.4" customHeight="1">
      <c r="A3" s="34" t="s">
        <v>140</v>
      </c>
      <c r="B3" s="20"/>
      <c r="C3" s="20"/>
      <c r="D3" s="20"/>
      <c r="E3" s="35"/>
      <c r="F3" s="35"/>
    </row>
    <row r="4" spans="1:6" ht="17.399999999999999">
      <c r="A4" s="1"/>
      <c r="B4" s="1"/>
      <c r="C4" s="1"/>
      <c r="D4" s="1"/>
      <c r="E4" s="12" t="s">
        <v>139</v>
      </c>
    </row>
    <row r="5" spans="1:6" s="15" customFormat="1" ht="66">
      <c r="A5" s="13" t="s">
        <v>1</v>
      </c>
      <c r="B5" s="27" t="s">
        <v>2</v>
      </c>
      <c r="C5" s="28"/>
      <c r="D5" s="13" t="s">
        <v>3</v>
      </c>
      <c r="E5" s="14" t="s">
        <v>138</v>
      </c>
      <c r="F5" s="14" t="s">
        <v>137</v>
      </c>
    </row>
    <row r="6" spans="1:6" ht="15.6">
      <c r="A6" s="9">
        <v>1</v>
      </c>
      <c r="B6" s="17">
        <v>2</v>
      </c>
      <c r="C6" s="18"/>
      <c r="D6" s="10">
        <v>3</v>
      </c>
      <c r="E6" s="6">
        <v>4</v>
      </c>
      <c r="F6" s="6">
        <v>5</v>
      </c>
    </row>
    <row r="7" spans="1:6" ht="15.6">
      <c r="A7" s="7" t="s">
        <v>4</v>
      </c>
      <c r="B7" s="29" t="s">
        <v>5</v>
      </c>
      <c r="C7" s="29"/>
      <c r="D7" s="8">
        <f>D8+D62</f>
        <v>937622.3</v>
      </c>
      <c r="E7" s="8">
        <f>E8+E62+E81</f>
        <v>155485.80000000002</v>
      </c>
      <c r="F7" s="8">
        <f>E7/D7*100</f>
        <v>16.582988693848261</v>
      </c>
    </row>
    <row r="8" spans="1:6" ht="15.6">
      <c r="A8" s="2" t="s">
        <v>6</v>
      </c>
      <c r="B8" s="30" t="s">
        <v>7</v>
      </c>
      <c r="C8" s="31"/>
      <c r="D8" s="3">
        <f>D9+D17+D23+D34+D40+D43+D49+D55+D59</f>
        <v>381281.8</v>
      </c>
      <c r="E8" s="3">
        <f>E9+E17+E23+E34+E40+E43+E49+E55+E59+E60</f>
        <v>48886.700000000004</v>
      </c>
      <c r="F8" s="8">
        <f t="shared" ref="F8:F78" si="0">E8/D8*100</f>
        <v>12.821671530086148</v>
      </c>
    </row>
    <row r="9" spans="1:6" ht="15.6">
      <c r="A9" s="2" t="s">
        <v>8</v>
      </c>
      <c r="B9" s="23" t="s">
        <v>9</v>
      </c>
      <c r="C9" s="24"/>
      <c r="D9" s="3">
        <f>D10</f>
        <v>291506</v>
      </c>
      <c r="E9" s="3">
        <f>E10</f>
        <v>37109.9</v>
      </c>
      <c r="F9" s="8">
        <f t="shared" si="0"/>
        <v>12.730406921298362</v>
      </c>
    </row>
    <row r="10" spans="1:6" ht="15.6">
      <c r="A10" s="2" t="s">
        <v>10</v>
      </c>
      <c r="B10" s="23" t="s">
        <v>11</v>
      </c>
      <c r="C10" s="24"/>
      <c r="D10" s="3">
        <f>D11+D12+D13+D14+D15</f>
        <v>291506</v>
      </c>
      <c r="E10" s="3">
        <f>E11+E12+E13+E14+E15+E16</f>
        <v>37109.9</v>
      </c>
      <c r="F10" s="8">
        <f t="shared" si="0"/>
        <v>12.730406921298362</v>
      </c>
    </row>
    <row r="11" spans="1:6" ht="116.4" customHeight="1">
      <c r="A11" s="4" t="s">
        <v>12</v>
      </c>
      <c r="B11" s="21" t="s">
        <v>13</v>
      </c>
      <c r="C11" s="22"/>
      <c r="D11" s="5">
        <v>285947</v>
      </c>
      <c r="E11" s="5">
        <v>36361.1</v>
      </c>
      <c r="F11" s="11">
        <f t="shared" si="0"/>
        <v>12.716027795360679</v>
      </c>
    </row>
    <row r="12" spans="1:6" ht="132" customHeight="1">
      <c r="A12" s="4" t="s">
        <v>14</v>
      </c>
      <c r="B12" s="21" t="s">
        <v>15</v>
      </c>
      <c r="C12" s="22"/>
      <c r="D12" s="5">
        <v>201</v>
      </c>
      <c r="E12" s="5">
        <v>-4.9000000000000004</v>
      </c>
      <c r="F12" s="11">
        <f t="shared" si="0"/>
        <v>-2.4378109452736321</v>
      </c>
    </row>
    <row r="13" spans="1:6" ht="49.8" customHeight="1">
      <c r="A13" s="4" t="s">
        <v>16</v>
      </c>
      <c r="B13" s="21" t="s">
        <v>17</v>
      </c>
      <c r="C13" s="22"/>
      <c r="D13" s="5">
        <v>131</v>
      </c>
      <c r="E13" s="5">
        <v>73.599999999999994</v>
      </c>
      <c r="F13" s="11">
        <f t="shared" si="0"/>
        <v>56.183206106870223</v>
      </c>
    </row>
    <row r="14" spans="1:6" ht="98.4" customHeight="1">
      <c r="A14" s="4" t="s">
        <v>18</v>
      </c>
      <c r="B14" s="21" t="s">
        <v>19</v>
      </c>
      <c r="C14" s="22"/>
      <c r="D14" s="5">
        <v>17</v>
      </c>
      <c r="E14" s="5">
        <v>9.8000000000000007</v>
      </c>
      <c r="F14" s="11">
        <f t="shared" si="0"/>
        <v>57.64705882352942</v>
      </c>
    </row>
    <row r="15" spans="1:6" ht="142.19999999999999" customHeight="1">
      <c r="A15" s="4" t="s">
        <v>20</v>
      </c>
      <c r="B15" s="21" t="s">
        <v>21</v>
      </c>
      <c r="C15" s="22"/>
      <c r="D15" s="5">
        <v>5210</v>
      </c>
      <c r="E15" s="5">
        <v>662.5</v>
      </c>
      <c r="F15" s="11">
        <f t="shared" si="0"/>
        <v>12.715930902111324</v>
      </c>
    </row>
    <row r="16" spans="1:6" s="41" customFormat="1" ht="71.400000000000006" customHeight="1">
      <c r="A16" s="36" t="s">
        <v>147</v>
      </c>
      <c r="B16" s="37" t="s">
        <v>146</v>
      </c>
      <c r="C16" s="38"/>
      <c r="D16" s="39">
        <v>0</v>
      </c>
      <c r="E16" s="39">
        <v>7.8</v>
      </c>
      <c r="F16" s="40">
        <v>0</v>
      </c>
    </row>
    <row r="17" spans="1:6" ht="49.8" customHeight="1">
      <c r="A17" s="2" t="s">
        <v>22</v>
      </c>
      <c r="B17" s="23" t="s">
        <v>23</v>
      </c>
      <c r="C17" s="24"/>
      <c r="D17" s="3">
        <f>D18</f>
        <v>9442</v>
      </c>
      <c r="E17" s="3">
        <f>E18</f>
        <v>2532.1</v>
      </c>
      <c r="F17" s="8">
        <f t="shared" si="0"/>
        <v>26.817411565346323</v>
      </c>
    </row>
    <row r="18" spans="1:6" ht="37.799999999999997" customHeight="1">
      <c r="A18" s="2" t="s">
        <v>24</v>
      </c>
      <c r="B18" s="23" t="s">
        <v>25</v>
      </c>
      <c r="C18" s="24"/>
      <c r="D18" s="3">
        <f>D19+D20+D21</f>
        <v>9442</v>
      </c>
      <c r="E18" s="3">
        <f>E19+E20+E21+E22</f>
        <v>2532.1</v>
      </c>
      <c r="F18" s="8">
        <f t="shared" si="0"/>
        <v>26.817411565346323</v>
      </c>
    </row>
    <row r="19" spans="1:6" ht="142.80000000000001" customHeight="1">
      <c r="A19" s="4" t="s">
        <v>26</v>
      </c>
      <c r="B19" s="21" t="s">
        <v>27</v>
      </c>
      <c r="C19" s="22"/>
      <c r="D19" s="5">
        <v>4472</v>
      </c>
      <c r="E19" s="5">
        <v>1301.7</v>
      </c>
      <c r="F19" s="11">
        <f t="shared" si="0"/>
        <v>29.107781753130592</v>
      </c>
    </row>
    <row r="20" spans="1:6" ht="157.80000000000001" customHeight="1">
      <c r="A20" s="4" t="s">
        <v>28</v>
      </c>
      <c r="B20" s="21" t="s">
        <v>29</v>
      </c>
      <c r="C20" s="22"/>
      <c r="D20" s="5">
        <v>31</v>
      </c>
      <c r="E20" s="5">
        <v>5.3</v>
      </c>
      <c r="F20" s="11">
        <f t="shared" si="0"/>
        <v>17.096774193548388</v>
      </c>
    </row>
    <row r="21" spans="1:6" ht="143.4" customHeight="1">
      <c r="A21" s="4" t="s">
        <v>30</v>
      </c>
      <c r="B21" s="21" t="s">
        <v>31</v>
      </c>
      <c r="C21" s="22"/>
      <c r="D21" s="5">
        <v>4939</v>
      </c>
      <c r="E21" s="5">
        <v>1391.9</v>
      </c>
      <c r="F21" s="11">
        <f t="shared" si="0"/>
        <v>28.181818181818187</v>
      </c>
    </row>
    <row r="22" spans="1:6" ht="143.4" customHeight="1">
      <c r="A22" s="4" t="s">
        <v>141</v>
      </c>
      <c r="B22" s="21" t="s">
        <v>142</v>
      </c>
      <c r="C22" s="22"/>
      <c r="D22" s="5">
        <v>0</v>
      </c>
      <c r="E22" s="5">
        <v>-166.8</v>
      </c>
      <c r="F22" s="11">
        <v>0</v>
      </c>
    </row>
    <row r="23" spans="1:6" ht="15.6">
      <c r="A23" s="2" t="s">
        <v>32</v>
      </c>
      <c r="B23" s="23" t="s">
        <v>33</v>
      </c>
      <c r="C23" s="24"/>
      <c r="D23" s="3">
        <f>D24+D30+D32+D27</f>
        <v>28336</v>
      </c>
      <c r="E23" s="3">
        <f>E24+E30+E32+E27</f>
        <v>1107.2000000000003</v>
      </c>
      <c r="F23" s="8">
        <f t="shared" si="0"/>
        <v>3.9073969508752122</v>
      </c>
    </row>
    <row r="24" spans="1:6" ht="34.799999999999997" customHeight="1">
      <c r="A24" s="2" t="s">
        <v>34</v>
      </c>
      <c r="B24" s="23" t="s">
        <v>35</v>
      </c>
      <c r="C24" s="24"/>
      <c r="D24" s="3">
        <f>D25+D26</f>
        <v>26815</v>
      </c>
      <c r="E24" s="3">
        <f>E25+E26</f>
        <v>1511.3000000000002</v>
      </c>
      <c r="F24" s="8">
        <f t="shared" si="0"/>
        <v>5.6360246130896892</v>
      </c>
    </row>
    <row r="25" spans="1:6" ht="33.6" customHeight="1">
      <c r="A25" s="4" t="s">
        <v>36</v>
      </c>
      <c r="B25" s="21" t="s">
        <v>37</v>
      </c>
      <c r="C25" s="22"/>
      <c r="D25" s="5">
        <v>17272</v>
      </c>
      <c r="E25" s="5">
        <v>443.4</v>
      </c>
      <c r="F25" s="11">
        <f t="shared" si="0"/>
        <v>2.5671607225567392</v>
      </c>
    </row>
    <row r="26" spans="1:6" ht="81" customHeight="1">
      <c r="A26" s="4" t="s">
        <v>38</v>
      </c>
      <c r="B26" s="21" t="s">
        <v>39</v>
      </c>
      <c r="C26" s="22"/>
      <c r="D26" s="5">
        <v>9543</v>
      </c>
      <c r="E26" s="5">
        <v>1067.9000000000001</v>
      </c>
      <c r="F26" s="11">
        <f t="shared" si="0"/>
        <v>11.190401341297287</v>
      </c>
    </row>
    <row r="27" spans="1:6" s="16" customFormat="1" ht="15.6">
      <c r="A27" s="2" t="s">
        <v>144</v>
      </c>
      <c r="B27" s="23" t="s">
        <v>143</v>
      </c>
      <c r="C27" s="25"/>
      <c r="D27" s="3">
        <f>D28</f>
        <v>0</v>
      </c>
      <c r="E27" s="3">
        <f>E28+E29</f>
        <v>-357.70000000000005</v>
      </c>
      <c r="F27" s="3">
        <v>0</v>
      </c>
    </row>
    <row r="28" spans="1:6" ht="31.2" customHeight="1">
      <c r="A28" s="4" t="s">
        <v>145</v>
      </c>
      <c r="B28" s="21" t="s">
        <v>143</v>
      </c>
      <c r="C28" s="26"/>
      <c r="D28" s="5">
        <v>0</v>
      </c>
      <c r="E28" s="5">
        <v>-357.6</v>
      </c>
      <c r="F28" s="11">
        <v>0</v>
      </c>
    </row>
    <row r="29" spans="1:6" ht="47.4" customHeight="1">
      <c r="A29" s="4" t="s">
        <v>145</v>
      </c>
      <c r="B29" s="21" t="s">
        <v>148</v>
      </c>
      <c r="C29" s="26"/>
      <c r="D29" s="5">
        <v>0</v>
      </c>
      <c r="E29" s="5">
        <v>-0.1</v>
      </c>
      <c r="F29" s="11">
        <v>0</v>
      </c>
    </row>
    <row r="30" spans="1:6" ht="15.6">
      <c r="A30" s="2" t="s">
        <v>40</v>
      </c>
      <c r="B30" s="23" t="s">
        <v>41</v>
      </c>
      <c r="C30" s="24"/>
      <c r="D30" s="3">
        <f>D31</f>
        <v>110</v>
      </c>
      <c r="E30" s="3">
        <f>E31</f>
        <v>103.9</v>
      </c>
      <c r="F30" s="8">
        <f t="shared" si="0"/>
        <v>94.454545454545453</v>
      </c>
    </row>
    <row r="31" spans="1:6" ht="15.6">
      <c r="A31" s="4" t="s">
        <v>42</v>
      </c>
      <c r="B31" s="21" t="s">
        <v>41</v>
      </c>
      <c r="C31" s="22"/>
      <c r="D31" s="5">
        <v>110</v>
      </c>
      <c r="E31" s="5">
        <v>103.9</v>
      </c>
      <c r="F31" s="11">
        <f t="shared" si="0"/>
        <v>94.454545454545453</v>
      </c>
    </row>
    <row r="32" spans="1:6" ht="34.200000000000003" customHeight="1">
      <c r="A32" s="2" t="s">
        <v>43</v>
      </c>
      <c r="B32" s="23" t="s">
        <v>44</v>
      </c>
      <c r="C32" s="24"/>
      <c r="D32" s="3">
        <f>D33</f>
        <v>1411</v>
      </c>
      <c r="E32" s="3">
        <f>E33</f>
        <v>-150.30000000000001</v>
      </c>
      <c r="F32" s="8">
        <f t="shared" si="0"/>
        <v>-10.652019844082213</v>
      </c>
    </row>
    <row r="33" spans="1:6" ht="51" customHeight="1">
      <c r="A33" s="4" t="s">
        <v>45</v>
      </c>
      <c r="B33" s="21" t="s">
        <v>46</v>
      </c>
      <c r="C33" s="22"/>
      <c r="D33" s="5">
        <v>1411</v>
      </c>
      <c r="E33" s="5">
        <v>-150.30000000000001</v>
      </c>
      <c r="F33" s="11">
        <f t="shared" si="0"/>
        <v>-10.652019844082213</v>
      </c>
    </row>
    <row r="34" spans="1:6" ht="15.6">
      <c r="A34" s="2" t="s">
        <v>47</v>
      </c>
      <c r="B34" s="23" t="s">
        <v>48</v>
      </c>
      <c r="C34" s="24"/>
      <c r="D34" s="3">
        <f>D35+D37</f>
        <v>2355</v>
      </c>
      <c r="E34" s="3">
        <f>E35+E37</f>
        <v>3.4000000000000057</v>
      </c>
      <c r="F34" s="8">
        <f t="shared" si="0"/>
        <v>0.14437367303609366</v>
      </c>
    </row>
    <row r="35" spans="1:6" ht="15.6">
      <c r="A35" s="2" t="s">
        <v>49</v>
      </c>
      <c r="B35" s="23" t="s">
        <v>50</v>
      </c>
      <c r="C35" s="24"/>
      <c r="D35" s="3">
        <f>D36</f>
        <v>978</v>
      </c>
      <c r="E35" s="3">
        <f>E36</f>
        <v>-56.4</v>
      </c>
      <c r="F35" s="8">
        <f t="shared" si="0"/>
        <v>-5.7668711656441722</v>
      </c>
    </row>
    <row r="36" spans="1:6" ht="47.4" customHeight="1">
      <c r="A36" s="4" t="s">
        <v>51</v>
      </c>
      <c r="B36" s="21" t="s">
        <v>52</v>
      </c>
      <c r="C36" s="22"/>
      <c r="D36" s="5">
        <v>978</v>
      </c>
      <c r="E36" s="5">
        <v>-56.4</v>
      </c>
      <c r="F36" s="11">
        <f t="shared" si="0"/>
        <v>-5.7668711656441722</v>
      </c>
    </row>
    <row r="37" spans="1:6" ht="15.6">
      <c r="A37" s="2" t="s">
        <v>53</v>
      </c>
      <c r="B37" s="23" t="s">
        <v>54</v>
      </c>
      <c r="C37" s="24"/>
      <c r="D37" s="3">
        <f>D38+D39</f>
        <v>1377</v>
      </c>
      <c r="E37" s="3">
        <f>E38+E39</f>
        <v>59.800000000000004</v>
      </c>
      <c r="F37" s="8">
        <f t="shared" si="0"/>
        <v>4.3427741466957155</v>
      </c>
    </row>
    <row r="38" spans="1:6" ht="49.2" customHeight="1">
      <c r="A38" s="4" t="s">
        <v>55</v>
      </c>
      <c r="B38" s="21" t="s">
        <v>56</v>
      </c>
      <c r="C38" s="22"/>
      <c r="D38" s="5">
        <v>1296</v>
      </c>
      <c r="E38" s="5">
        <v>58.2</v>
      </c>
      <c r="F38" s="11">
        <f t="shared" si="0"/>
        <v>4.4907407407407414</v>
      </c>
    </row>
    <row r="39" spans="1:6" ht="50.4" customHeight="1">
      <c r="A39" s="4" t="s">
        <v>57</v>
      </c>
      <c r="B39" s="21" t="s">
        <v>58</v>
      </c>
      <c r="C39" s="22"/>
      <c r="D39" s="5">
        <v>81</v>
      </c>
      <c r="E39" s="5">
        <v>1.6</v>
      </c>
      <c r="F39" s="11">
        <f t="shared" si="0"/>
        <v>1.9753086419753085</v>
      </c>
    </row>
    <row r="40" spans="1:6" ht="15.6">
      <c r="A40" s="2" t="s">
        <v>59</v>
      </c>
      <c r="B40" s="23" t="s">
        <v>60</v>
      </c>
      <c r="C40" s="24"/>
      <c r="D40" s="3">
        <f>D41</f>
        <v>1690</v>
      </c>
      <c r="E40" s="3">
        <f>E41</f>
        <v>467</v>
      </c>
      <c r="F40" s="8">
        <f t="shared" si="0"/>
        <v>27.633136094674555</v>
      </c>
    </row>
    <row r="41" spans="1:6" ht="49.8" customHeight="1">
      <c r="A41" s="2" t="s">
        <v>61</v>
      </c>
      <c r="B41" s="23" t="s">
        <v>62</v>
      </c>
      <c r="C41" s="24"/>
      <c r="D41" s="3">
        <f>D42</f>
        <v>1690</v>
      </c>
      <c r="E41" s="3">
        <f>E42</f>
        <v>467</v>
      </c>
      <c r="F41" s="8">
        <f t="shared" si="0"/>
        <v>27.633136094674555</v>
      </c>
    </row>
    <row r="42" spans="1:6" ht="50.4" customHeight="1">
      <c r="A42" s="4" t="s">
        <v>63</v>
      </c>
      <c r="B42" s="21" t="s">
        <v>64</v>
      </c>
      <c r="C42" s="22"/>
      <c r="D42" s="5">
        <v>1690</v>
      </c>
      <c r="E42" s="5">
        <v>467</v>
      </c>
      <c r="F42" s="11">
        <f t="shared" si="0"/>
        <v>27.633136094674555</v>
      </c>
    </row>
    <row r="43" spans="1:6" ht="46.8" customHeight="1">
      <c r="A43" s="2" t="s">
        <v>65</v>
      </c>
      <c r="B43" s="23" t="s">
        <v>66</v>
      </c>
      <c r="C43" s="24"/>
      <c r="D43" s="3">
        <f>D44+D47</f>
        <v>23540</v>
      </c>
      <c r="E43" s="3">
        <f>E44+E47</f>
        <v>5072.3</v>
      </c>
      <c r="F43" s="8">
        <f t="shared" si="0"/>
        <v>21.547578589634664</v>
      </c>
    </row>
    <row r="44" spans="1:6" ht="114.6" customHeight="1">
      <c r="A44" s="2" t="s">
        <v>67</v>
      </c>
      <c r="B44" s="23" t="s">
        <v>68</v>
      </c>
      <c r="C44" s="24"/>
      <c r="D44" s="3">
        <f>D45+D46</f>
        <v>23000</v>
      </c>
      <c r="E44" s="3">
        <f>E45+E46</f>
        <v>4989.8</v>
      </c>
      <c r="F44" s="8">
        <f t="shared" si="0"/>
        <v>21.694782608695654</v>
      </c>
    </row>
    <row r="45" spans="1:6" ht="94.8" customHeight="1">
      <c r="A45" s="4" t="s">
        <v>69</v>
      </c>
      <c r="B45" s="21" t="s">
        <v>70</v>
      </c>
      <c r="C45" s="22"/>
      <c r="D45" s="5">
        <v>12000</v>
      </c>
      <c r="E45" s="5">
        <v>3702.4</v>
      </c>
      <c r="F45" s="11">
        <f t="shared" si="0"/>
        <v>30.853333333333332</v>
      </c>
    </row>
    <row r="46" spans="1:6" ht="46.8" customHeight="1">
      <c r="A46" s="4" t="s">
        <v>71</v>
      </c>
      <c r="B46" s="21" t="s">
        <v>72</v>
      </c>
      <c r="C46" s="22"/>
      <c r="D46" s="5">
        <v>11000</v>
      </c>
      <c r="E46" s="5">
        <v>1287.4000000000001</v>
      </c>
      <c r="F46" s="11">
        <f t="shared" si="0"/>
        <v>11.703636363636365</v>
      </c>
    </row>
    <row r="47" spans="1:6" ht="96" customHeight="1">
      <c r="A47" s="2" t="s">
        <v>73</v>
      </c>
      <c r="B47" s="23" t="s">
        <v>74</v>
      </c>
      <c r="C47" s="24"/>
      <c r="D47" s="3">
        <f>D48</f>
        <v>540</v>
      </c>
      <c r="E47" s="3">
        <f>E48</f>
        <v>82.5</v>
      </c>
      <c r="F47" s="8">
        <f t="shared" si="0"/>
        <v>15.277777777777779</v>
      </c>
    </row>
    <row r="48" spans="1:6" ht="96.6" customHeight="1">
      <c r="A48" s="4" t="s">
        <v>75</v>
      </c>
      <c r="B48" s="21" t="s">
        <v>76</v>
      </c>
      <c r="C48" s="22"/>
      <c r="D48" s="5">
        <v>540</v>
      </c>
      <c r="E48" s="5">
        <v>82.5</v>
      </c>
      <c r="F48" s="11">
        <f t="shared" si="0"/>
        <v>15.277777777777779</v>
      </c>
    </row>
    <row r="49" spans="1:6" ht="34.200000000000003" customHeight="1">
      <c r="A49" s="2" t="s">
        <v>77</v>
      </c>
      <c r="B49" s="23" t="s">
        <v>78</v>
      </c>
      <c r="C49" s="24"/>
      <c r="D49" s="3">
        <f>D50</f>
        <v>1127</v>
      </c>
      <c r="E49" s="3">
        <f>E50</f>
        <v>2439.6</v>
      </c>
      <c r="F49" s="8">
        <f t="shared" si="0"/>
        <v>216.46850044365573</v>
      </c>
    </row>
    <row r="50" spans="1:6" ht="33.6" customHeight="1">
      <c r="A50" s="2" t="s">
        <v>79</v>
      </c>
      <c r="B50" s="23" t="s">
        <v>80</v>
      </c>
      <c r="C50" s="24"/>
      <c r="D50" s="3">
        <f>D51+D52+D53+D54</f>
        <v>1127</v>
      </c>
      <c r="E50" s="3">
        <f>E51+E52+E53+E54</f>
        <v>2439.6</v>
      </c>
      <c r="F50" s="8">
        <f t="shared" si="0"/>
        <v>216.46850044365573</v>
      </c>
    </row>
    <row r="51" spans="1:6" ht="31.2" customHeight="1">
      <c r="A51" s="4" t="s">
        <v>81</v>
      </c>
      <c r="B51" s="21" t="s">
        <v>82</v>
      </c>
      <c r="C51" s="22"/>
      <c r="D51" s="5">
        <v>517.70000000000005</v>
      </c>
      <c r="E51" s="5">
        <v>1934.6</v>
      </c>
      <c r="F51" s="11">
        <f t="shared" si="0"/>
        <v>373.69132702337254</v>
      </c>
    </row>
    <row r="52" spans="1:6" ht="15.6">
      <c r="A52" s="4" t="s">
        <v>83</v>
      </c>
      <c r="B52" s="21" t="s">
        <v>84</v>
      </c>
      <c r="C52" s="22"/>
      <c r="D52" s="5">
        <v>4.3</v>
      </c>
      <c r="E52" s="5">
        <v>0.4</v>
      </c>
      <c r="F52" s="11">
        <f t="shared" si="0"/>
        <v>9.3023255813953494</v>
      </c>
    </row>
    <row r="53" spans="1:6" ht="15.6">
      <c r="A53" s="4" t="s">
        <v>85</v>
      </c>
      <c r="B53" s="21" t="s">
        <v>86</v>
      </c>
      <c r="C53" s="22"/>
      <c r="D53" s="5">
        <v>241.6</v>
      </c>
      <c r="E53" s="5">
        <v>504.6</v>
      </c>
      <c r="F53" s="11">
        <f t="shared" si="0"/>
        <v>208.85761589403975</v>
      </c>
    </row>
    <row r="54" spans="1:6" ht="15.6">
      <c r="A54" s="4" t="s">
        <v>87</v>
      </c>
      <c r="B54" s="21" t="s">
        <v>88</v>
      </c>
      <c r="C54" s="22"/>
      <c r="D54" s="5">
        <v>363.4</v>
      </c>
      <c r="E54" s="5">
        <v>0</v>
      </c>
      <c r="F54" s="11">
        <f t="shared" si="0"/>
        <v>0</v>
      </c>
    </row>
    <row r="55" spans="1:6" ht="33" customHeight="1">
      <c r="A55" s="2" t="s">
        <v>89</v>
      </c>
      <c r="B55" s="23" t="s">
        <v>90</v>
      </c>
      <c r="C55" s="24"/>
      <c r="D55" s="3">
        <f>D56+D57</f>
        <v>22285.8</v>
      </c>
      <c r="E55" s="3">
        <f>E56+E57</f>
        <v>1.4</v>
      </c>
      <c r="F55" s="8">
        <f t="shared" si="0"/>
        <v>6.2820271204085103E-3</v>
      </c>
    </row>
    <row r="56" spans="1:6" ht="93.6" customHeight="1">
      <c r="A56" s="4" t="s">
        <v>91</v>
      </c>
      <c r="B56" s="21" t="s">
        <v>92</v>
      </c>
      <c r="C56" s="22"/>
      <c r="D56" s="5">
        <v>22280.799999999999</v>
      </c>
      <c r="E56" s="5"/>
      <c r="F56" s="11">
        <f t="shared" si="0"/>
        <v>0</v>
      </c>
    </row>
    <row r="57" spans="1:6" ht="47.4" customHeight="1">
      <c r="A57" s="2" t="s">
        <v>93</v>
      </c>
      <c r="B57" s="23" t="s">
        <v>94</v>
      </c>
      <c r="C57" s="24"/>
      <c r="D57" s="3">
        <f>D58</f>
        <v>5</v>
      </c>
      <c r="E57" s="3">
        <f>E58</f>
        <v>1.4</v>
      </c>
      <c r="F57" s="8">
        <f t="shared" si="0"/>
        <v>27.999999999999996</v>
      </c>
    </row>
    <row r="58" spans="1:6" ht="65.400000000000006" customHeight="1">
      <c r="A58" s="4" t="s">
        <v>95</v>
      </c>
      <c r="B58" s="21" t="s">
        <v>96</v>
      </c>
      <c r="C58" s="22"/>
      <c r="D58" s="5">
        <v>5</v>
      </c>
      <c r="E58" s="5">
        <v>1.4</v>
      </c>
      <c r="F58" s="11">
        <f t="shared" si="0"/>
        <v>27.999999999999996</v>
      </c>
    </row>
    <row r="59" spans="1:6" ht="15.6">
      <c r="A59" s="2" t="s">
        <v>97</v>
      </c>
      <c r="B59" s="23" t="s">
        <v>98</v>
      </c>
      <c r="C59" s="24"/>
      <c r="D59" s="3">
        <v>1000</v>
      </c>
      <c r="E59" s="3">
        <v>120.4</v>
      </c>
      <c r="F59" s="8">
        <f t="shared" si="0"/>
        <v>12.040000000000001</v>
      </c>
    </row>
    <row r="60" spans="1:6" s="46" customFormat="1" ht="15.6">
      <c r="A60" s="42" t="s">
        <v>150</v>
      </c>
      <c r="B60" s="43" t="s">
        <v>149</v>
      </c>
      <c r="C60" s="44"/>
      <c r="D60" s="45">
        <f>D61</f>
        <v>0</v>
      </c>
      <c r="E60" s="45">
        <f t="shared" ref="E60:F60" si="1">E61</f>
        <v>33.4</v>
      </c>
      <c r="F60" s="45">
        <f t="shared" si="1"/>
        <v>0</v>
      </c>
    </row>
    <row r="61" spans="1:6" s="46" customFormat="1" ht="33.6" customHeight="1">
      <c r="A61" s="42" t="s">
        <v>151</v>
      </c>
      <c r="B61" s="47" t="s">
        <v>152</v>
      </c>
      <c r="C61" s="48"/>
      <c r="D61" s="45">
        <v>0</v>
      </c>
      <c r="E61" s="45">
        <v>33.4</v>
      </c>
      <c r="F61" s="49"/>
    </row>
    <row r="62" spans="1:6" ht="15.6">
      <c r="A62" s="2" t="s">
        <v>99</v>
      </c>
      <c r="B62" s="23" t="s">
        <v>100</v>
      </c>
      <c r="C62" s="24"/>
      <c r="D62" s="3">
        <f>D63</f>
        <v>556340.5</v>
      </c>
      <c r="E62" s="3">
        <f>E63</f>
        <v>116609</v>
      </c>
      <c r="F62" s="8">
        <f t="shared" si="0"/>
        <v>20.960005608076347</v>
      </c>
    </row>
    <row r="63" spans="1:6" ht="47.4" customHeight="1">
      <c r="A63" s="2" t="s">
        <v>101</v>
      </c>
      <c r="B63" s="23" t="s">
        <v>102</v>
      </c>
      <c r="C63" s="24"/>
      <c r="D63" s="3">
        <f>D64+D67+D72+D78</f>
        <v>556340.5</v>
      </c>
      <c r="E63" s="3">
        <f>E64+E67+E72+E78</f>
        <v>116609</v>
      </c>
      <c r="F63" s="8">
        <f t="shared" si="0"/>
        <v>20.960005608076347</v>
      </c>
    </row>
    <row r="64" spans="1:6" ht="15.6">
      <c r="A64" s="2" t="s">
        <v>103</v>
      </c>
      <c r="B64" s="23" t="s">
        <v>104</v>
      </c>
      <c r="C64" s="24"/>
      <c r="D64" s="3">
        <f>D65+D66</f>
        <v>231130</v>
      </c>
      <c r="E64" s="3">
        <f>E65+E66</f>
        <v>57783</v>
      </c>
      <c r="F64" s="8">
        <f t="shared" si="0"/>
        <v>25.000216328473151</v>
      </c>
    </row>
    <row r="65" spans="1:6" ht="48.6" customHeight="1">
      <c r="A65" s="4" t="s">
        <v>105</v>
      </c>
      <c r="B65" s="21" t="s">
        <v>106</v>
      </c>
      <c r="C65" s="22"/>
      <c r="D65" s="5">
        <v>223453</v>
      </c>
      <c r="E65" s="5">
        <v>55863</v>
      </c>
      <c r="F65" s="11">
        <f t="shared" si="0"/>
        <v>24.99988811964932</v>
      </c>
    </row>
    <row r="66" spans="1:6" ht="46.2" customHeight="1">
      <c r="A66" s="4" t="s">
        <v>107</v>
      </c>
      <c r="B66" s="21" t="s">
        <v>108</v>
      </c>
      <c r="C66" s="22"/>
      <c r="D66" s="5">
        <v>7677</v>
      </c>
      <c r="E66" s="5">
        <v>1920</v>
      </c>
      <c r="F66" s="11">
        <f t="shared" si="0"/>
        <v>25.009769441187963</v>
      </c>
    </row>
    <row r="67" spans="1:6" ht="15.6">
      <c r="A67" s="2" t="s">
        <v>109</v>
      </c>
      <c r="B67" s="23" t="s">
        <v>110</v>
      </c>
      <c r="C67" s="24"/>
      <c r="D67" s="3">
        <f>D68+D69+D70+D71</f>
        <v>43450.8</v>
      </c>
      <c r="E67" s="3">
        <f>E68+E69+E70+E71</f>
        <v>1088.5999999999999</v>
      </c>
      <c r="F67" s="8">
        <f t="shared" si="0"/>
        <v>2.5053623868835553</v>
      </c>
    </row>
    <row r="68" spans="1:6" ht="114" customHeight="1">
      <c r="A68" s="4" t="s">
        <v>111</v>
      </c>
      <c r="B68" s="21" t="s">
        <v>112</v>
      </c>
      <c r="C68" s="22"/>
      <c r="D68" s="5">
        <v>2195.1999999999998</v>
      </c>
      <c r="E68" s="5">
        <v>0</v>
      </c>
      <c r="F68" s="11">
        <f t="shared" si="0"/>
        <v>0</v>
      </c>
    </row>
    <row r="69" spans="1:6" ht="80.400000000000006" customHeight="1">
      <c r="A69" s="4" t="s">
        <v>113</v>
      </c>
      <c r="B69" s="21" t="s">
        <v>114</v>
      </c>
      <c r="C69" s="22"/>
      <c r="D69" s="5">
        <v>6720</v>
      </c>
      <c r="E69" s="5">
        <v>0</v>
      </c>
      <c r="F69" s="11">
        <f t="shared" si="0"/>
        <v>0</v>
      </c>
    </row>
    <row r="70" spans="1:6" ht="78.599999999999994" customHeight="1">
      <c r="A70" s="4" t="s">
        <v>115</v>
      </c>
      <c r="B70" s="21" t="s">
        <v>116</v>
      </c>
      <c r="C70" s="22"/>
      <c r="D70" s="5">
        <v>5201.3</v>
      </c>
      <c r="E70" s="5">
        <v>0</v>
      </c>
      <c r="F70" s="11">
        <f t="shared" si="0"/>
        <v>0</v>
      </c>
    </row>
    <row r="71" spans="1:6" ht="15.6">
      <c r="A71" s="4" t="s">
        <v>117</v>
      </c>
      <c r="B71" s="21" t="s">
        <v>118</v>
      </c>
      <c r="C71" s="22"/>
      <c r="D71" s="5">
        <v>29334.3</v>
      </c>
      <c r="E71" s="5">
        <v>1088.5999999999999</v>
      </c>
      <c r="F71" s="11">
        <f t="shared" si="0"/>
        <v>3.7110140688545492</v>
      </c>
    </row>
    <row r="72" spans="1:6" ht="15.6">
      <c r="A72" s="2" t="s">
        <v>119</v>
      </c>
      <c r="B72" s="23" t="s">
        <v>120</v>
      </c>
      <c r="C72" s="24"/>
      <c r="D72" s="3">
        <f>D73+D74+D75+D76+D77</f>
        <v>266252.39999999997</v>
      </c>
      <c r="E72" s="3">
        <f>E73+E74+E75+E76+E77</f>
        <v>54062.6</v>
      </c>
      <c r="F72" s="8">
        <f t="shared" si="0"/>
        <v>20.305018846778474</v>
      </c>
    </row>
    <row r="73" spans="1:6" ht="45.6" customHeight="1">
      <c r="A73" s="4" t="s">
        <v>121</v>
      </c>
      <c r="B73" s="21" t="s">
        <v>122</v>
      </c>
      <c r="C73" s="22"/>
      <c r="D73" s="5">
        <v>11205.5</v>
      </c>
      <c r="E73" s="5">
        <v>2285.6</v>
      </c>
      <c r="F73" s="11">
        <f t="shared" si="0"/>
        <v>20.397126411137386</v>
      </c>
    </row>
    <row r="74" spans="1:6" ht="66" customHeight="1">
      <c r="A74" s="4" t="s">
        <v>123</v>
      </c>
      <c r="B74" s="21" t="s">
        <v>124</v>
      </c>
      <c r="C74" s="22"/>
      <c r="D74" s="5">
        <v>700.9</v>
      </c>
      <c r="E74" s="5">
        <v>91.5</v>
      </c>
      <c r="F74" s="11">
        <f t="shared" si="0"/>
        <v>13.054644029105436</v>
      </c>
    </row>
    <row r="75" spans="1:6" ht="84" customHeight="1">
      <c r="A75" s="4" t="s">
        <v>125</v>
      </c>
      <c r="B75" s="21" t="s">
        <v>126</v>
      </c>
      <c r="C75" s="22"/>
      <c r="D75" s="5">
        <v>2.6</v>
      </c>
      <c r="E75" s="5">
        <v>0</v>
      </c>
      <c r="F75" s="11">
        <f t="shared" si="0"/>
        <v>0</v>
      </c>
    </row>
    <row r="76" spans="1:6" ht="47.4" customHeight="1">
      <c r="A76" s="4" t="s">
        <v>127</v>
      </c>
      <c r="B76" s="21" t="s">
        <v>128</v>
      </c>
      <c r="C76" s="22"/>
      <c r="D76" s="5">
        <v>1000.6</v>
      </c>
      <c r="E76" s="5">
        <v>253.9</v>
      </c>
      <c r="F76" s="11">
        <f t="shared" si="0"/>
        <v>25.374775134919048</v>
      </c>
    </row>
    <row r="77" spans="1:6" ht="33.6" customHeight="1">
      <c r="A77" s="4" t="s">
        <v>129</v>
      </c>
      <c r="B77" s="21" t="s">
        <v>130</v>
      </c>
      <c r="C77" s="22"/>
      <c r="D77" s="5">
        <v>253342.8</v>
      </c>
      <c r="E77" s="5">
        <v>51431.6</v>
      </c>
      <c r="F77" s="11">
        <f t="shared" si="0"/>
        <v>20.301188745052158</v>
      </c>
    </row>
    <row r="78" spans="1:6" ht="15.6">
      <c r="A78" s="2" t="s">
        <v>131</v>
      </c>
      <c r="B78" s="23" t="s">
        <v>132</v>
      </c>
      <c r="C78" s="24"/>
      <c r="D78" s="3">
        <f>D79+D80</f>
        <v>15507.3</v>
      </c>
      <c r="E78" s="3">
        <f>E79+E80</f>
        <v>3674.8</v>
      </c>
      <c r="F78" s="8">
        <f t="shared" si="0"/>
        <v>23.697226467534644</v>
      </c>
    </row>
    <row r="79" spans="1:6" ht="141.6" customHeight="1">
      <c r="A79" s="4" t="s">
        <v>133</v>
      </c>
      <c r="B79" s="21" t="s">
        <v>134</v>
      </c>
      <c r="C79" s="22"/>
      <c r="D79" s="5">
        <v>8007.3</v>
      </c>
      <c r="E79" s="5"/>
      <c r="F79" s="11">
        <f t="shared" ref="F79:F80" si="2">E79/D79*100</f>
        <v>0</v>
      </c>
    </row>
    <row r="80" spans="1:6" ht="82.2" customHeight="1">
      <c r="A80" s="4" t="s">
        <v>135</v>
      </c>
      <c r="B80" s="21" t="s">
        <v>136</v>
      </c>
      <c r="C80" s="22"/>
      <c r="D80" s="5">
        <v>7500</v>
      </c>
      <c r="E80" s="5">
        <v>3674.8</v>
      </c>
      <c r="F80" s="54">
        <f t="shared" si="2"/>
        <v>48.997333333333337</v>
      </c>
    </row>
    <row r="81" spans="1:7" ht="67.2" customHeight="1">
      <c r="A81" s="2" t="s">
        <v>153</v>
      </c>
      <c r="B81" s="23" t="s">
        <v>154</v>
      </c>
      <c r="C81" s="24"/>
      <c r="D81" s="3">
        <f>D83</f>
        <v>0</v>
      </c>
      <c r="E81" s="52">
        <f>E82</f>
        <v>-10009.9</v>
      </c>
      <c r="F81" s="55">
        <f>D81-E81</f>
        <v>10009.9</v>
      </c>
      <c r="G81" s="50"/>
    </row>
    <row r="82" spans="1:7" ht="67.8" customHeight="1">
      <c r="A82" s="4" t="s">
        <v>155</v>
      </c>
      <c r="B82" s="21" t="s">
        <v>157</v>
      </c>
      <c r="C82" s="22"/>
      <c r="D82" s="5">
        <v>0</v>
      </c>
      <c r="E82" s="53">
        <f>E83</f>
        <v>-10009.9</v>
      </c>
      <c r="F82" s="56">
        <f>D82-E82</f>
        <v>10009.9</v>
      </c>
      <c r="G82" s="51"/>
    </row>
    <row r="83" spans="1:7" ht="62.4" customHeight="1">
      <c r="A83" s="4" t="s">
        <v>156</v>
      </c>
      <c r="B83" s="21" t="s">
        <v>157</v>
      </c>
      <c r="C83" s="22"/>
      <c r="D83" s="5">
        <v>0</v>
      </c>
      <c r="E83" s="53">
        <v>-10009.9</v>
      </c>
      <c r="F83" s="56">
        <f>D83-E83</f>
        <v>10009.9</v>
      </c>
      <c r="G83" s="51"/>
    </row>
  </sheetData>
  <mergeCells count="83">
    <mergeCell ref="B81:C81"/>
    <mergeCell ref="B82:C82"/>
    <mergeCell ref="B83:C83"/>
    <mergeCell ref="B80:C80"/>
    <mergeCell ref="B6:C6"/>
    <mergeCell ref="C1:F1"/>
    <mergeCell ref="A3:F3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7:C67"/>
    <mergeCell ref="B54:C54"/>
    <mergeCell ref="B55:C55"/>
    <mergeCell ref="B56:C56"/>
    <mergeCell ref="B57:C57"/>
    <mergeCell ref="B58:C58"/>
    <mergeCell ref="B59:C59"/>
    <mergeCell ref="B62:C62"/>
    <mergeCell ref="B63:C63"/>
    <mergeCell ref="B64:C64"/>
    <mergeCell ref="B65:C65"/>
    <mergeCell ref="B66:C66"/>
    <mergeCell ref="B60:C60"/>
    <mergeCell ref="B61:C61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23:C23"/>
    <mergeCell ref="B24:C24"/>
    <mergeCell ref="B25:C25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7:C17"/>
    <mergeCell ref="B18:C18"/>
    <mergeCell ref="B19:C19"/>
    <mergeCell ref="B22:C22"/>
    <mergeCell ref="B20:C20"/>
    <mergeCell ref="B21:C21"/>
    <mergeCell ref="B27:C27"/>
    <mergeCell ref="B28:C28"/>
    <mergeCell ref="B12:C12"/>
    <mergeCell ref="A1:B2"/>
    <mergeCell ref="C2:D2"/>
    <mergeCell ref="B5:C5"/>
    <mergeCell ref="B16:C16"/>
    <mergeCell ref="B7:C7"/>
    <mergeCell ref="B8:C8"/>
    <mergeCell ref="B9:C9"/>
    <mergeCell ref="B10:C10"/>
    <mergeCell ref="B11:C11"/>
    <mergeCell ref="B26:C26"/>
    <mergeCell ref="B13:C13"/>
    <mergeCell ref="B14:C14"/>
    <mergeCell ref="B15:C15"/>
  </mergeCells>
  <pageMargins left="0.39370078740157483" right="0.39370078740157483" top="0.59055118110236227" bottom="0.59055118110236227" header="0" footer="0.51181102362204722"/>
  <pageSetup paperSize="9" scale="85" fitToHeight="0" orientation="portrait" horizontalDpi="0" verticalDpi="0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</vt:lpstr>
      <vt:lpstr>Прил.1!__bookmark_1</vt:lpstr>
      <vt:lpstr>Прил.1!Заголовки_для_печати</vt:lpstr>
      <vt:lpstr>Прил.1!Область_печати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2023-04-11T06:18:22Z</cp:lastPrinted>
  <dcterms:created xsi:type="dcterms:W3CDTF">2023-03-17T01:36:08Z</dcterms:created>
  <dcterms:modified xsi:type="dcterms:W3CDTF">2023-04-11T06:47:04Z</dcterms:modified>
</cp:coreProperties>
</file>