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Пр.3" sheetId="1" r:id="rId1"/>
    <sheet name="пр.4" sheetId="2" r:id="rId2"/>
    <sheet name="пр.5" sheetId="3" r:id="rId3"/>
    <sheet name="пр.6" sheetId="4" r:id="rId4"/>
    <sheet name="Прил.7" sheetId="5" r:id="rId5"/>
    <sheet name="Прил.8" sheetId="6" r:id="rId6"/>
  </sheets>
  <definedNames>
    <definedName name="__bookmark_1" localSheetId="2">'пр.5'!$A$7:$J$893</definedName>
    <definedName name="__bookmark_1" localSheetId="4">'Прил.7'!$A$6:$F$11</definedName>
    <definedName name="__bookmark_1">'пр.6'!$A$6:$H$716</definedName>
    <definedName name="_xlnm.Print_Titles" localSheetId="2">'пр.5'!$7:$8</definedName>
    <definedName name="_xlnm.Print_Titles" localSheetId="3">'пр.6'!$6:$6</definedName>
    <definedName name="_xlnm.Print_Titles" localSheetId="4">'Прил.7'!$6:$7</definedName>
    <definedName name="_xlnm.Print_Area" localSheetId="2">'пр.5'!$A$1:$H$893</definedName>
    <definedName name="_xlnm.Print_Area" localSheetId="3">'пр.6'!$A$1:$H$716</definedName>
  </definedNames>
  <calcPr fullCalcOnLoad="1"/>
</workbook>
</file>

<file path=xl/sharedStrings.xml><?xml version="1.0" encoding="utf-8"?>
<sst xmlns="http://schemas.openxmlformats.org/spreadsheetml/2006/main" count="11604" uniqueCount="632">
  <si>
    <t>Приложение № 6</t>
  </si>
  <si>
    <t>к решению Собрания представителей</t>
  </si>
  <si>
    <t>Распределение бюджетных ассигнований на реализацию муниципальных программ на 2022 год</t>
  </si>
  <si>
    <t>тыс. рублей</t>
  </si>
  <si>
    <t>Наименование</t>
  </si>
  <si>
    <t>ЦСР</t>
  </si>
  <si>
    <t>Рз</t>
  </si>
  <si>
    <t>Пр</t>
  </si>
  <si>
    <t>ВР</t>
  </si>
  <si>
    <t>ГР</t>
  </si>
  <si>
    <t>Сумма</t>
  </si>
  <si>
    <t>ВСЕГО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</si>
  <si>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</si>
  <si>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</si>
  <si>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</si>
  <si>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</si>
  <si>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Реконструкция уличного освещения улично-дорожной сети (монтаж светодиодных светильников, текущий ремонт и обслуживание щитов управления уличным освещением)</t>
  </si>
  <si>
    <t>7D 0 01 95460</t>
  </si>
  <si>
    <t>НАЦИОНАЛЬНАЯ ЭКОНОМИКА</t>
  </si>
  <si>
    <t>04</t>
  </si>
  <si>
    <t>Дорожное хозяйство (дорожные фонды)</t>
  </si>
  <si>
    <t>09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</si>
  <si>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</si>
  <si>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</si>
  <si>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</si>
  <si>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</si>
  <si>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Управление городского хозяйства и жизнеобеспечения территории Сусуманского городского округа</t>
  </si>
  <si>
    <t>727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</si>
  <si>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</si>
  <si>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</si>
  <si>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</si>
  <si>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</si>
  <si>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</si>
  <si>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</si>
  <si>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КУЛЬТУРА, КИНЕМАТОГРАФИЯ</t>
  </si>
  <si>
    <t>08</t>
  </si>
  <si>
    <t>Культура</t>
  </si>
  <si>
    <t>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</si>
  <si>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</si>
  <si>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</si>
  <si>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</si>
  <si>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</si>
  <si>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Управление по делам молодежи, культуре и спорту администрации Сусуманского городского округа</t>
  </si>
  <si>
    <t>726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</si>
  <si>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</si>
  <si>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</si>
  <si>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</si>
  <si>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</si>
  <si>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Проведение и участие в конкурсах, фестивалях, выставках, концертах, мастер- классах</t>
  </si>
  <si>
    <t>7E 0 02 96120</t>
  </si>
  <si>
    <t>Другие вопросы в области культуры, кинематографии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</si>
  <si>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</si>
  <si>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</si>
  <si>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</si>
  <si>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</si>
  <si>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</si>
  <si>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</si>
  <si>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</si>
  <si>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</si>
  <si>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</si>
  <si>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</si>
  <si>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</si>
  <si>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</si>
  <si>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Строительство, обустройство действующих полигонов размещения ТКО</t>
  </si>
  <si>
    <t>7F 0 01 93710</t>
  </si>
  <si>
    <t>ОХРАНА ОКРУЖАЮЩЕЙ СРЕДЫ</t>
  </si>
  <si>
    <t>06</t>
  </si>
  <si>
    <t>Другие вопросы в области охраны окружающей среды</t>
  </si>
  <si>
    <t>05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</si>
  <si>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</si>
  <si>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</si>
  <si>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</si>
  <si>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</si>
  <si>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</si>
  <si>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</si>
  <si>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ЖИЛИЩНО-КОММУНАЛЬНОЕ ХОЗЯЙСТВО</t>
  </si>
  <si>
    <t>Жилищное хозяйство</t>
  </si>
  <si>
    <t>Реализация мероприятий по созданию безопасных и благоприятных условий проживания граждан</t>
  </si>
  <si>
    <t>7G 0 01 96650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</si>
  <si>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</si>
  <si>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</si>
  <si>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</si>
  <si>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</si>
  <si>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</si>
  <si>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</si>
  <si>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</si>
  <si>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</si>
  <si>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СОЦИАЛЬНАЯ ПОЛИТИКА</t>
  </si>
  <si>
    <t>10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</si>
  <si>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</si>
  <si>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</si>
  <si>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</si>
  <si>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Администрация Сусуманского городского округа</t>
  </si>
  <si>
    <t>721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</si>
  <si>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</si>
  <si>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</si>
  <si>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</si>
  <si>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</si>
  <si>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</si>
  <si>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</si>
  <si>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ОБЩЕГОСУДАРСТВЕННЫЕ ВОПРОСЫ</t>
  </si>
  <si>
    <t>Другие общегосударственные вопросы</t>
  </si>
  <si>
    <t>13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</si>
  <si>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</si>
  <si>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</si>
  <si>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</si>
  <si>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</si>
  <si>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</si>
  <si>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</si>
  <si>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</si>
  <si>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</si>
  <si>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</si>
  <si>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</si>
  <si>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</si>
  <si>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</si>
  <si>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</si>
  <si>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</si>
  <si>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</t>
  </si>
  <si>
    <t>7N 0 01 62110</t>
  </si>
  <si>
    <t>Коммунальное хозяйство</t>
  </si>
  <si>
    <t>02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</si>
  <si>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</si>
  <si>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</si>
  <si>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</si>
  <si>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</si>
  <si>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</si>
  <si>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98200</t>
  </si>
  <si>
    <t>Подготовка коммунальной инфраструктуры населенных пунктов к отопительным периодам за счет средств местного бюджета</t>
  </si>
  <si>
    <t>7N 0 01 S2110</t>
  </si>
  <si>
    <t>Муниципальная программа "Развитие образования в Сусуманском городском округе на 2020- 2024 годы"</t>
  </si>
  <si>
    <t>7P 0 00 00000</t>
  </si>
  <si>
    <t>Основное мероприятие "Управление развитием отрасли образования"</t>
  </si>
  <si>
    <t>7P 0 02 00000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</si>
  <si>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</si>
  <si>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</si>
  <si>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ОБРАЗОВАНИЕ</t>
  </si>
  <si>
    <t>07</t>
  </si>
  <si>
    <t>Общее образование</t>
  </si>
  <si>
    <t>Комитет по образованию администрации Сусуманского городского округа</t>
  </si>
  <si>
    <t>725</t>
  </si>
  <si>
    <t>7P 0 02 74010</t>
  </si>
  <si>
    <t>Дошкольное образование</t>
  </si>
  <si>
    <t>Дополнительное образование детей</t>
  </si>
  <si>
    <t>03</t>
  </si>
  <si>
    <t>Обеспечение ежемесячного денежного вознаграждения за классное руководство</t>
  </si>
  <si>
    <t>7P 0 02 74130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</si>
  <si>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</si>
  <si>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</si>
  <si>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</si>
  <si>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</si>
  <si>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</si>
  <si>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</si>
  <si>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</si>
  <si>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</si>
  <si>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</si>
  <si>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</si>
  <si>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</si>
  <si>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</si>
  <si>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</si>
  <si>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</si>
  <si>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Другие вопросы в области образования</t>
  </si>
  <si>
    <t>Премии и гранты</t>
  </si>
  <si>
    <t>350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</si>
  <si>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</si>
  <si>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</si>
  <si>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</si>
  <si>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</si>
  <si>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</si>
  <si>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</si>
  <si>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</si>
  <si>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</si>
  <si>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</si>
  <si>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</si>
  <si>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</si>
  <si>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</si>
  <si>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</si>
  <si>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</si>
  <si>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</si>
  <si>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</si>
  <si>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</si>
  <si>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</si>
  <si>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</si>
  <si>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</si>
  <si>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</si>
  <si>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</si>
  <si>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</si>
  <si>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</si>
  <si>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</si>
  <si>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Благоустройство</t>
  </si>
  <si>
    <t>Основное мероприятие «Реализация проекта «1000 дворов»</t>
  </si>
  <si>
    <t>7Z 0 03 00000</t>
  </si>
  <si>
    <t>Благоустройство дворовой территории по пер. Горняцкий, д. 3, г. Сусуман</t>
  </si>
  <si>
    <t>7Z 0 03 55050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</si>
  <si>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</si>
  <si>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</si>
  <si>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</si>
  <si>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</si>
  <si>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</si>
  <si>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</si>
  <si>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</si>
  <si>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</si>
  <si>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Установка пропускных систем</t>
  </si>
  <si>
    <t>7Б 0 01 93300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</si>
  <si>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</si>
  <si>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</si>
  <si>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</si>
  <si>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</si>
  <si>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</si>
  <si>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</si>
  <si>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Молодежная политика</t>
  </si>
  <si>
    <t>Реализация мероприятий федеральной целевой программы "Увековечение памяти погибших при защите Отечества на 2019-2024 годы"</t>
  </si>
  <si>
    <t>7В 0 01 L2990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</si>
  <si>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</si>
  <si>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</si>
  <si>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</si>
  <si>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</si>
  <si>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</si>
  <si>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</si>
  <si>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</si>
  <si>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</si>
  <si>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</si>
  <si>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</si>
  <si>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</si>
  <si>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</si>
  <si>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</si>
  <si>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</si>
  <si>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</si>
  <si>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</si>
  <si>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</si>
  <si>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</si>
  <si>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</si>
  <si>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</si>
  <si>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</si>
  <si>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</si>
  <si>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Другие вопросы в области национальной экономики</t>
  </si>
  <si>
    <t>12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</si>
  <si>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</si>
  <si>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</si>
  <si>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</si>
  <si>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</si>
  <si>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(Городской парк г. Сусуман Магаданской области)</t>
  </si>
  <si>
    <t>7К 0 01 54241</t>
  </si>
  <si>
    <t>Создание комфортной городской среды в малых городах и исторических поселениях-победителях Всеросийского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</si>
  <si>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7К 0 01 5424F</t>
  </si>
  <si>
    <t>Благоустройство территории объекта «Городской парк г.Сусуман Магаданской области»</t>
  </si>
  <si>
    <t>7К 0 01 69630</t>
  </si>
  <si>
    <t>Благоустройство общественной территории "Площадь перед зданием РЦД и НТ по ул. Ленина, д. 30, г. Сусуман"</t>
  </si>
  <si>
    <t>7К 0 01 99210</t>
  </si>
  <si>
    <t>Благоустройство территории объекта "Городской парк г.Сусуман Магаданской области" за счет средств местного бюджета</t>
  </si>
  <si>
    <t>7К 0 01 S6930</t>
  </si>
  <si>
    <t>Муниципальная программа "Лето-детям на 2020- 2024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</si>
  <si>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</si>
  <si>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</si>
  <si>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</si>
  <si>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</si>
  <si>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</si>
  <si>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</si>
  <si>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</si>
  <si>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</si>
  <si>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</si>
  <si>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</si>
  <si>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</si>
  <si>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</si>
  <si>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</si>
  <si>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</si>
  <si>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</si>
  <si>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</si>
  <si>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</si>
  <si>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Реализация мероприятий в сфере молодежной политики</t>
  </si>
  <si>
    <t>7М 0 02 73444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</si>
  <si>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</si>
  <si>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</si>
  <si>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</si>
  <si>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</si>
  <si>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Расходы на выплаты персоналу казенных учреждений</t>
  </si>
  <si>
    <t>110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</si>
  <si>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</si>
  <si>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</si>
  <si>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</si>
  <si>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</si>
  <si>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Реализация мероприятий в сфере молодежной политики за счет средств местного бюджета</t>
  </si>
  <si>
    <t>7М 0 02 S3444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</si>
  <si>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</si>
  <si>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</si>
  <si>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</si>
  <si>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</si>
  <si>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</si>
  <si>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</si>
  <si>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Основное мероприятие"Возмещение затрат по доставке муки,для производства хлеба и хлебобулочных изделий муниципальным унитарным предприятиям Магаданской области"</t>
  </si>
  <si>
    <t>7Н 0 04 00000</t>
  </si>
  <si>
    <t>Возмещение затрат по доставке муки,для производства хлеба и хлебобулочных изделий муниципальным унитарным предприятиям Магаданской области</t>
  </si>
  <si>
    <t>7Н 0 04 00201</t>
  </si>
  <si>
    <t>Возмещение затрат по доставке муки,для производства хлеба и хлебобулочных изделий муниципальным унитарным предприятиям Магаданской области за счет средств местного бюджета</t>
  </si>
  <si>
    <t>7Н 0 04 S0201</t>
  </si>
  <si>
    <t>Муниципальная программа "Пожарная безопасность в Сусуманском городском округе на 2020- 2024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</si>
  <si>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</si>
  <si>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</si>
  <si>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</si>
  <si>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Реализация мероприятий по оборудованию квартир отдельных категорий граждан автономными пожарными извещателями и по их техническому обслуживанию</t>
  </si>
  <si>
    <t>7П 0 01 10720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</si>
  <si>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</si>
  <si>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</si>
  <si>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ФИЗИЧЕСКАЯ КУЛЬТУРА И СПОРТ</t>
  </si>
  <si>
    <t>11</t>
  </si>
  <si>
    <t>Другие вопросы в области физической культуры и спорта</t>
  </si>
  <si>
    <t>Обработка сгораемых конструкций огнезащитными составами</t>
  </si>
  <si>
    <t>7П 0 01 94200</t>
  </si>
  <si>
    <t>Приобретение и заправка огнетушителей, средств индивидуальной защиты</t>
  </si>
  <si>
    <t>7П 0 01 94300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</si>
  <si>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</si>
  <si>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</si>
  <si>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</si>
  <si>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</si>
  <si>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</si>
  <si>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</si>
  <si>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Приобретение и установка объектов противопожарной безопасности</t>
  </si>
  <si>
    <t>7П 0 01 94610</t>
  </si>
  <si>
    <t>Реализация мероприятий по оборудованию квартир отдельных категорий граждан автономными пожарными извещателями и по их техническому обслуживанию за счет средств местного бюджета</t>
  </si>
  <si>
    <t>7П 0 01 S0720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</si>
  <si>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</si>
  <si>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</si>
  <si>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</si>
  <si>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</si>
  <si>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</si>
  <si>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</si>
  <si>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</si>
  <si>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</si>
  <si>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</si>
  <si>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</si>
  <si>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Установка видеонаблюдения</t>
  </si>
  <si>
    <t>7Т 0 05 95100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</si>
  <si>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</si>
  <si>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</si>
  <si>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</si>
  <si>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</si>
  <si>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</si>
  <si>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</si>
  <si>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</si>
  <si>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</si>
  <si>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</si>
  <si>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</si>
  <si>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Укрепление материально-технической базы в области физической культуры и спорта</t>
  </si>
  <si>
    <t>7Ф 0 01 11830</t>
  </si>
  <si>
    <t>7Ф 0 01 74010</t>
  </si>
  <si>
    <t>Спорт высших достижений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</si>
  <si>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</si>
  <si>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</si>
  <si>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</si>
  <si>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</si>
  <si>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Укрепление материально-технической базы в области физической культуры и спорта за счет средств местного бюджета</t>
  </si>
  <si>
    <t>7Ф 0 01 S1830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</si>
  <si>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</si>
  <si>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</si>
  <si>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</si>
  <si>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</si>
  <si>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</si>
  <si>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</si>
  <si>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</si>
  <si>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</si>
  <si>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</si>
  <si>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</si>
  <si>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</si>
  <si>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</si>
  <si>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"Создание муниципальной автоматизированной системы централизованного оповещения населения (МАСЦО) в населенных пунктах Сусуманского городского округа (г. Сусуман, п. Холодный, п. Мяунджа, п. Кедровый)"</t>
  </si>
  <si>
    <t>7Ч 0 02 00000</t>
  </si>
  <si>
    <t>Разработка проектно-сметной документации по созданию муниципальной системы централизованного оповещения населения Сусуманского городского округа</t>
  </si>
  <si>
    <t>7Ч 0 02 96410</t>
  </si>
  <si>
    <t>Муниципальная программа "Управление муниципальным имуществом Сусуманского городского округа на 2020-2024 годы"</t>
  </si>
  <si>
    <t>7Щ 0 00 00000</t>
  </si>
  <si>
    <t>Основное мероприятие "Проведение на территории Сусуманского городского округа комплексных кадастровых работ"</t>
  </si>
  <si>
    <t>7Щ 0 01 00000</t>
  </si>
  <si>
    <t>Проведение комплексных кадастровых работ</t>
  </si>
  <si>
    <t>7Щ 0 01 L5110</t>
  </si>
  <si>
    <t>Комитет по управлению муниципальным имуществом администрации Сусуманского городского округа</t>
  </si>
  <si>
    <t>724</t>
  </si>
  <si>
    <t>Муниципальная программа "Здоровье обучающихся и воспитанников в Сусуманском городском округе на 2020- 2024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</si>
  <si>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</si>
  <si>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</si>
  <si>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</si>
  <si>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Укрепление материально- технической базы медицинских кабинетов</t>
  </si>
  <si>
    <t>7Ю 0 01 92520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</si>
  <si>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</si>
  <si>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</si>
  <si>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</si>
  <si>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</si>
  <si>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Организация питания в общеобразовательных учреждениях</t>
  </si>
  <si>
    <t>7Ю 0 01 S3090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</si>
  <si>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</si>
  <si>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</si>
  <si>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</si>
  <si>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</si>
  <si>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</si>
  <si>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</si>
  <si>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Приложение № 5</t>
  </si>
  <si>
    <t>Ведомственная структура расходов бюджета муниципального образования "Сусуманский городской округ" на 2022 год</t>
  </si>
  <si>
    <t>Сумма на 2022 г.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</si>
  <si>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</si>
  <si>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</si>
  <si>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</si>
  <si>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</si>
  <si>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</si>
  <si>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</si>
  <si>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</si>
  <si>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</si>
  <si>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</si>
  <si>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</si>
  <si>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</si>
  <si>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</si>
  <si>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</si>
  <si>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</si>
  <si>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</si>
  <si>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</si>
  <si>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</si>
  <si>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</si>
  <si>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</si>
  <si>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</si>
  <si>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</si>
  <si>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</si>
  <si>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Исполнение судебных актов</t>
  </si>
  <si>
    <t>830</t>
  </si>
  <si>
    <t>Уплата налогов, сборов и иных платежей</t>
  </si>
  <si>
    <t>850</t>
  </si>
  <si>
    <t>Р2 4 00 00550</t>
  </si>
  <si>
    <t>Другие гарантии и компенсации</t>
  </si>
  <si>
    <t>Р2 4 00 00560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</si>
  <si>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</si>
  <si>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</si>
  <si>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</si>
  <si>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</si>
  <si>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</si>
  <si>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</si>
  <si>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</si>
  <si>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</si>
  <si>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</si>
  <si>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</si>
  <si>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</si>
  <si>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</si>
  <si>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</si>
  <si>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</si>
  <si>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</si>
  <si>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</si>
  <si>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</si>
  <si>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</si>
  <si>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</si>
  <si>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</si>
  <si>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</si>
  <si>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</si>
  <si>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</si>
  <si>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</si>
  <si>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</si>
  <si>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</si>
  <si>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</si>
  <si>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</si>
  <si>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</si>
  <si>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Другие вопросы в области жилищно-коммунального хозяйства</t>
  </si>
  <si>
    <t>Поддержка коммунального хозяйства</t>
  </si>
  <si>
    <t>К1 0 00 00000</t>
  </si>
  <si>
    <t>Неустойка и судебные расходы на основании вступивших в законную силу судебных актов</t>
  </si>
  <si>
    <t>К1 0 00 08190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</si>
  <si>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</si>
  <si>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</si>
  <si>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</si>
  <si>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</si>
  <si>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</si>
  <si>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</si>
  <si>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</si>
  <si>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</si>
  <si>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</si>
  <si>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</si>
  <si>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Дополнительные меры социальной поддержки гражданам, призванными на военную службу по мобилизации</t>
  </si>
  <si>
    <t>Р7 0 00 00000</t>
  </si>
  <si>
    <t>Реализация мер социальной поддержки мобилизированных граждан и членов их семей</t>
  </si>
  <si>
    <t>Р7 0 00 00130</t>
  </si>
  <si>
    <t>Иные выплаты населению</t>
  </si>
  <si>
    <t>360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</si>
  <si>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</si>
  <si>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</si>
  <si>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</si>
  <si>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</si>
  <si>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</si>
  <si>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</si>
  <si>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</si>
  <si>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</si>
  <si>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</si>
  <si>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Управление муниципальными финансами</t>
  </si>
  <si>
    <t>М3 0 00 00000</t>
  </si>
  <si>
    <t>М3 0 00 00550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</si>
  <si>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</si>
  <si>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</si>
  <si>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</si>
  <si>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</si>
  <si>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</si>
  <si>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</si>
  <si>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</si>
  <si>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</si>
  <si>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</si>
  <si>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</si>
  <si>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</si>
  <si>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</si>
  <si>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</si>
  <si>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</si>
  <si>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</si>
  <si>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</si>
  <si>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</si>
  <si>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</si>
  <si>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М2 0 00 00990</t>
  </si>
  <si>
    <t>Возмещение затрат по содержанию и текущему ремонту муниципального имущества, находящегося на балансе МУП из бюджета "Сусуманский городской округ"</t>
  </si>
  <si>
    <t>М4 0 00 00000</t>
  </si>
  <si>
    <t>Предоставление субсидий муниципальному унитарному предприятию на возмещение затрат по содержанию, текущему ремонту и восстановлению производственных помещений муниципального имущества, находящегося на балансе МУП "Сусуманхлеб" из бюджета МО "Сусуманский городской округ"</t>
  </si>
  <si>
    <t>М4 0 00 00880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</si>
  <si>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</si>
  <si>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</si>
  <si>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</si>
  <si>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</si>
  <si>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</si>
  <si>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</si>
  <si>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</si>
  <si>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Детские дошкольные учреждения</t>
  </si>
  <si>
    <t>Д1 0 00 00000</t>
  </si>
  <si>
    <t>Д1 0 00 00550</t>
  </si>
  <si>
    <t>Д1 0 00 00560</t>
  </si>
  <si>
    <t>Д1 0 00 00990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</si>
  <si>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</si>
  <si>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</si>
  <si>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</si>
  <si>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</si>
  <si>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</si>
  <si>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Погашение кредиторской задолженности по исполнительным контрактам</t>
  </si>
  <si>
    <t>Ш1 0 00 98410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</si>
  <si>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</si>
  <si>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</si>
  <si>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</si>
  <si>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</si>
  <si>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</si>
  <si>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</si>
  <si>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</si>
  <si>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</si>
  <si>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</si>
  <si>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Библиотеки</t>
  </si>
  <si>
    <t>Б1 0 00 00000</t>
  </si>
  <si>
    <t>Б1 0 00 00550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</si>
  <si>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</si>
  <si>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</si>
  <si>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</si>
  <si>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</si>
  <si>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</si>
  <si>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</si>
  <si>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</si>
  <si>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</si>
  <si>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</si>
  <si>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</si>
  <si>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</si>
  <si>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</si>
  <si>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</si>
  <si>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</si>
  <si>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</si>
  <si>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</si>
  <si>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Водное хозяйство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</si>
  <si>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</si>
  <si>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</si>
  <si>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</si>
  <si>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</si>
  <si>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</si>
  <si>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</si>
  <si>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</si>
  <si>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</si>
  <si>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Прочие мероприятия в области жилищного хозяйства</t>
  </si>
  <si>
    <t>Ж1 0 00 08030</t>
  </si>
  <si>
    <t>Прочие мероприятия в области коммунального хозяйства</t>
  </si>
  <si>
    <t>К1 0 00 08050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</si>
  <si>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</si>
  <si>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</si>
  <si>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</si>
  <si>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</si>
  <si>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</si>
  <si>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</si>
  <si>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</si>
  <si>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</si>
  <si>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</si>
  <si>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</si>
  <si>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</si>
  <si>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</si>
  <si>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</si>
  <si>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Приобретение и поставка быстровозводимого ангара для организации приюта для животных без владельцев</t>
  </si>
  <si>
    <t>Р1 8 00 08770</t>
  </si>
  <si>
    <t>Установка ограждения и монтаж быстровозводимого ангара</t>
  </si>
  <si>
    <t>Р1 8 00 08780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</si>
  <si>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</si>
  <si>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</si>
  <si>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Мероприятия в области охраны окружающей среды</t>
  </si>
  <si>
    <t>К4 0 00 00000</t>
  </si>
  <si>
    <t>Проведение работ по лесоустройсту городских лесов и разработке лесохозяйственного регламента в отношении городских лесов на территории Сусуманского городского округа</t>
  </si>
  <si>
    <t>К4 0 00 92030</t>
  </si>
  <si>
    <t>Контрольно-счетная палата Сусуманского городского округа</t>
  </si>
  <si>
    <t>728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</si>
  <si>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</si>
  <si>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</si>
  <si>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</si>
  <si>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00</t>
  </si>
  <si>
    <t>Приложение № 4</t>
  </si>
  <si>
    <t>Сусуманского городского округа</t>
  </si>
  <si>
    <t>Распределение ассигнований из бюджета муниципального образования "Сусуманский городской округ" на 2022 год по разделам и подразделам, целевым статьям и видам расходов классификации расходов бюджетов Российской Федерации</t>
  </si>
  <si>
    <t>Реализация мероприятий федеральной целевой программы"Увековечение памяти погибших при защите Отечества на 20192024 годы"</t>
  </si>
  <si>
    <t>7П 0 01 94700</t>
  </si>
  <si>
    <t>"О внесении изменений в решение Собрания представителей Сусуманского городского округа от 28 декабря 2021 года № 61 "О бюджете муниципального образования "Сусуманский городской округ" на 2022 год и плановый период 2023 и 2024 годов"</t>
  </si>
  <si>
    <t>к решению Собрания представителей Сусуманского городского округа"О внесении изменений в решение Собрания представителей Сусуманского городского округа от 28 декабря 2021 года № 61 "О бюджете муниципального образования "Сусуманский городской округ" на 2022 год и плановый период 2023 и 2024 годов"</t>
  </si>
  <si>
    <t>Распределение расходов бюджета муниципального образования "Сусуманский городской округ" на 2022 год по разделам и подразделам классификации расходов бюджетов Российской Федерации</t>
  </si>
  <si>
    <t>к решению Собрания представителей
Сусуманского городского округа "О внесении изменений в решение Собрания представителей Сусуманского городского округа от 28 декабря 2021 года № 61 "О бюджете муниципального образования "Сусуманский городской округ" на 2022 год и плановый период 2023 и 2024 годов"</t>
  </si>
  <si>
    <t>Источники внутреннего финансирования дефицита бюджета муниципального образования "Сусуманский городской округ" на 2022 год и плановый период 2023 и 2024 годов.</t>
  </si>
  <si>
    <t>Код</t>
  </si>
  <si>
    <t>2022 год</t>
  </si>
  <si>
    <t>2023 год</t>
  </si>
  <si>
    <t>2024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</si>
  <si>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</si>
  <si>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</si>
  <si>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</si>
  <si>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</si>
  <si>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</si>
  <si>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</si>
  <si>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</si>
  <si>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</si>
  <si>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Приложение № 7</t>
  </si>
  <si>
    <t>Распределение бюджетных ассигнований, направляемых на исполнение публичных нормативных обязательств на 2022 год.</t>
  </si>
  <si>
    <t>Сумма 2022 год</t>
  </si>
  <si>
    <t>Социальная политика</t>
  </si>
  <si>
    <t>Приложение № 8</t>
  </si>
  <si>
    <t>Приложение № 3</t>
  </si>
  <si>
    <t>Сусуманского городского округа"О внесении изменений в решение Собрания представителей Сусуманского городского округа от 28 декабря 2021 года № 61 "О бюджете муниципального образования "Сусуманский городской округ" на 2022 год и плановый период 2023 и 2024 годов"</t>
  </si>
  <si>
    <t>к решению Собрания представителей Сусуманского городского округа "О внесении изменений в решение Собрания представителей Сусуманского городского округа от 28 декабря 2021 года № 61 "О бюджете муниципального образования "Сусуманский городской округ" на 2022 год и плановый период 2023 и 2024 годов" от 29.12.2022 № 104</t>
  </si>
  <si>
    <t>от 29.12.2022 № 104</t>
  </si>
  <si>
    <t xml:space="preserve">от 29.12.2022 № 104 </t>
  </si>
  <si>
    <t>от  29.12.2022 № 104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</si>
</sst>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77" fontId="4" fillId="0" borderId="10" xfId="0" applyNumberFormat="1" applyFont="1" applyFill="1" applyBorder="1" applyAlignment="1" applyProtection="1">
      <alignment horizontal="right" vertical="top" wrapText="1"/>
      <protection/>
    </xf>
    <xf numFmtId="0" fontId="4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177" fontId="47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justify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177" fontId="4" fillId="0" borderId="0" xfId="0" applyNumberFormat="1" applyFont="1" applyFill="1" applyBorder="1" applyAlignment="1" applyProtection="1">
      <alignment horizontal="left" vertical="top" wrapText="1"/>
      <protection/>
    </xf>
    <xf numFmtId="177" fontId="3" fillId="0" borderId="0" xfId="0" applyNumberFormat="1" applyFont="1" applyFill="1" applyBorder="1" applyAlignment="1" applyProtection="1">
      <alignment horizontal="left" vertical="top" wrapText="1"/>
      <protection/>
    </xf>
    <xf numFmtId="0" fontId="48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justify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8" fillId="0" borderId="0" xfId="0" applyNumberFormat="1" applyFont="1" applyAlignment="1">
      <alignment/>
    </xf>
    <xf numFmtId="177" fontId="3" fillId="0" borderId="0" xfId="0" applyNumberFormat="1" applyFont="1" applyFill="1" applyBorder="1" applyAlignment="1" applyProtection="1">
      <alignment horizontal="right" vertical="top" wrapText="1"/>
      <protection/>
    </xf>
    <xf numFmtId="177" fontId="4" fillId="0" borderId="0" xfId="0" applyNumberFormat="1" applyFont="1" applyFill="1" applyBorder="1" applyAlignment="1" applyProtection="1">
      <alignment horizontal="right" vertical="top" wrapText="1"/>
      <protection/>
    </xf>
    <xf numFmtId="49" fontId="3" fillId="0" borderId="0" xfId="0" applyNumberFormat="1" applyFont="1" applyFill="1" applyBorder="1" applyAlignment="1" applyProtection="1">
      <alignment horizontal="right" vertical="top" wrapText="1"/>
      <protection/>
    </xf>
    <xf numFmtId="0" fontId="47" fillId="0" borderId="0" xfId="0" applyFont="1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177" fontId="6" fillId="33" borderId="10" xfId="0" applyNumberFormat="1" applyFont="1" applyFill="1" applyBorder="1" applyAlignment="1" applyProtection="1">
      <alignment horizontal="right" vertical="top" wrapText="1"/>
      <protection/>
    </xf>
    <xf numFmtId="177" fontId="5" fillId="33" borderId="10" xfId="0" applyNumberFormat="1" applyFont="1" applyFill="1" applyBorder="1" applyAlignment="1" applyProtection="1">
      <alignment horizontal="right" vertical="top" wrapText="1"/>
      <protection/>
    </xf>
    <xf numFmtId="0" fontId="28" fillId="33" borderId="0" xfId="0" applyFont="1" applyFill="1" applyAlignment="1">
      <alignment/>
    </xf>
    <xf numFmtId="0" fontId="4" fillId="33" borderId="0" xfId="0" applyNumberFormat="1" applyFont="1" applyFill="1" applyBorder="1" applyAlignment="1" applyProtection="1">
      <alignment horizontal="justify" vertical="top"/>
      <protection/>
    </xf>
    <xf numFmtId="177" fontId="3" fillId="33" borderId="11" xfId="0" applyNumberFormat="1" applyFont="1" applyFill="1" applyBorder="1" applyAlignment="1" applyProtection="1">
      <alignment horizontal="right" vertical="top" wrapText="1"/>
      <protection/>
    </xf>
    <xf numFmtId="177" fontId="3" fillId="33" borderId="10" xfId="0" applyNumberFormat="1" applyFont="1" applyFill="1" applyBorder="1" applyAlignment="1" applyProtection="1">
      <alignment horizontal="right" vertical="top" wrapText="1"/>
      <protection/>
    </xf>
    <xf numFmtId="177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7" fillId="33" borderId="0" xfId="0" applyFont="1" applyFill="1" applyAlignment="1">
      <alignment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/>
    </xf>
    <xf numFmtId="0" fontId="47" fillId="33" borderId="0" xfId="0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7" fontId="47" fillId="33" borderId="0" xfId="0" applyNumberFormat="1" applyFont="1" applyFill="1" applyAlignment="1">
      <alignment/>
    </xf>
    <xf numFmtId="177" fontId="3" fillId="33" borderId="0" xfId="0" applyNumberFormat="1" applyFont="1" applyFill="1" applyBorder="1" applyAlignment="1" applyProtection="1">
      <alignment horizontal="right" vertical="top" wrapText="1"/>
      <protection/>
    </xf>
    <xf numFmtId="177" fontId="4" fillId="33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justify" vertical="top"/>
      <protection/>
    </xf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33" borderId="0" xfId="0" applyFill="1" applyAlignment="1">
      <alignment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13" xfId="0" applyNumberFormat="1" applyFont="1" applyFill="1" applyBorder="1" applyAlignment="1" applyProtection="1">
      <alignment horizontal="justify" vertical="top" wrapText="1"/>
      <protection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3" xfId="0" applyNumberFormat="1" applyFont="1" applyFill="1" applyBorder="1" applyAlignment="1" applyProtection="1">
      <alignment horizontal="justify" vertical="top" wrapText="1"/>
      <protection/>
    </xf>
    <xf numFmtId="0" fontId="4" fillId="0" borderId="14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justify" vertical="top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7" fillId="33" borderId="20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justify" vertical="top"/>
      <protection/>
    </xf>
    <xf numFmtId="0" fontId="29" fillId="0" borderId="0" xfId="0" applyNumberFormat="1" applyFont="1" applyFill="1" applyBorder="1" applyAlignment="1" applyProtection="1">
      <alignment horizontal="justify" vertical="top" wrapText="1"/>
      <protection/>
    </xf>
    <xf numFmtId="0" fontId="49" fillId="0" borderId="0" xfId="0" applyFont="1" applyAlignment="1">
      <alignment horizontal="justify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3" sqref="D3:F3"/>
    </sheetView>
  </sheetViews>
  <sheetFormatPr defaultColWidth="9.140625" defaultRowHeight="15"/>
  <cols>
    <col min="3" max="3" width="44.28125" style="0" customWidth="1"/>
    <col min="4" max="5" width="6.8515625" style="0" customWidth="1"/>
    <col min="6" max="6" width="14.00390625" style="49" customWidth="1"/>
    <col min="8" max="8" width="12.7109375" style="0" customWidth="1"/>
  </cols>
  <sheetData>
    <row r="1" spans="1:6" s="47" customFormat="1" ht="18.75">
      <c r="A1" s="46"/>
      <c r="B1" s="46"/>
      <c r="C1" s="46"/>
      <c r="D1" s="84" t="s">
        <v>626</v>
      </c>
      <c r="E1" s="84"/>
      <c r="F1" s="84"/>
    </row>
    <row r="2" spans="1:6" s="47" customFormat="1" ht="158.25" customHeight="1">
      <c r="A2" s="46"/>
      <c r="B2" s="46"/>
      <c r="C2" s="46"/>
      <c r="D2" s="85" t="s">
        <v>628</v>
      </c>
      <c r="E2" s="85"/>
      <c r="F2" s="85"/>
    </row>
    <row r="3" spans="1:6" s="47" customFormat="1" ht="18" customHeight="1">
      <c r="A3" s="48"/>
      <c r="B3" s="48"/>
      <c r="C3" s="48"/>
      <c r="D3" s="84"/>
      <c r="E3" s="86"/>
      <c r="F3" s="86"/>
    </row>
    <row r="4" spans="1:6" ht="59.25" customHeight="1">
      <c r="A4" s="59" t="s">
        <v>606</v>
      </c>
      <c r="B4" s="59"/>
      <c r="C4" s="59"/>
      <c r="D4" s="59"/>
      <c r="E4" s="59"/>
      <c r="F4" s="59"/>
    </row>
    <row r="5" spans="1:6" ht="16.5">
      <c r="A5" s="60" t="s">
        <v>3</v>
      </c>
      <c r="B5" s="60"/>
      <c r="C5" s="60"/>
      <c r="D5" s="60"/>
      <c r="E5" s="60"/>
      <c r="F5" s="60"/>
    </row>
    <row r="6" spans="1:6" ht="39.75" customHeight="1">
      <c r="A6" s="61" t="s">
        <v>4</v>
      </c>
      <c r="B6" s="62"/>
      <c r="C6" s="63"/>
      <c r="D6" s="1" t="s">
        <v>6</v>
      </c>
      <c r="E6" s="1" t="s">
        <v>7</v>
      </c>
      <c r="F6" s="41" t="s">
        <v>10</v>
      </c>
    </row>
    <row r="7" spans="1:6" ht="15.75">
      <c r="A7" s="50" t="s">
        <v>11</v>
      </c>
      <c r="B7" s="51"/>
      <c r="C7" s="52"/>
      <c r="D7" s="3"/>
      <c r="E7" s="3"/>
      <c r="F7" s="35">
        <f>F8+F15+F17+F19+F23+F28+F30+F36+F39+F42+F46</f>
        <v>1020170.2999999999</v>
      </c>
    </row>
    <row r="8" spans="1:6" ht="15.75">
      <c r="A8" s="50" t="s">
        <v>100</v>
      </c>
      <c r="B8" s="51"/>
      <c r="C8" s="52"/>
      <c r="D8" s="3" t="s">
        <v>37</v>
      </c>
      <c r="E8" s="22" t="s">
        <v>598</v>
      </c>
      <c r="F8" s="35">
        <f>F9+F10+F11+F12+F13+F14</f>
        <v>267422.3</v>
      </c>
    </row>
    <row r="9" spans="1:6" ht="31.5" customHeight="1">
      <c r="A9" s="53" t="s">
        <v>396</v>
      </c>
      <c r="B9" s="54"/>
      <c r="C9" s="55"/>
      <c r="D9" s="6" t="s">
        <v>37</v>
      </c>
      <c r="E9" s="6" t="s">
        <v>120</v>
      </c>
      <c r="F9" s="36">
        <f>'пр.4'!G11</f>
        <v>5922.2</v>
      </c>
    </row>
    <row r="10" spans="1:6" ht="52.5" customHeight="1">
      <c r="A10" s="53" t="s">
        <v>492</v>
      </c>
      <c r="B10" s="54"/>
      <c r="C10" s="55"/>
      <c r="D10" s="6" t="s">
        <v>37</v>
      </c>
      <c r="E10" s="6" t="s">
        <v>143</v>
      </c>
      <c r="F10" s="36">
        <f>'пр.4'!G17</f>
        <v>5639.1</v>
      </c>
    </row>
    <row r="11" spans="1:6" ht="48" customHeight="1">
      <c r="A11" s="53" t="s">
        <v>403</v>
      </c>
      <c r="B11" s="54"/>
      <c r="C11" s="55"/>
      <c r="D11" s="6" t="s">
        <v>37</v>
      </c>
      <c r="E11" s="6" t="s">
        <v>19</v>
      </c>
      <c r="F11" s="36">
        <f>'пр.4'!G34</f>
        <v>110748.79999999999</v>
      </c>
    </row>
    <row r="12" spans="1:6" ht="54" customHeight="1">
      <c r="A12" s="53" t="s">
        <v>477</v>
      </c>
      <c r="B12" s="54"/>
      <c r="C12" s="55"/>
      <c r="D12" s="6" t="s">
        <v>37</v>
      </c>
      <c r="E12" s="6" t="s">
        <v>66</v>
      </c>
      <c r="F12" s="36">
        <f>'пр.4'!G63</f>
        <v>26776.8</v>
      </c>
    </row>
    <row r="13" spans="1:6" ht="15.75">
      <c r="A13" s="53" t="s">
        <v>478</v>
      </c>
      <c r="B13" s="54"/>
      <c r="C13" s="55"/>
      <c r="D13" s="6" t="s">
        <v>37</v>
      </c>
      <c r="E13" s="6" t="s">
        <v>303</v>
      </c>
      <c r="F13" s="36">
        <f>'пр.4'!G82</f>
        <v>500</v>
      </c>
    </row>
    <row r="14" spans="1:6" ht="15.75">
      <c r="A14" s="53" t="s">
        <v>101</v>
      </c>
      <c r="B14" s="54"/>
      <c r="C14" s="55"/>
      <c r="D14" s="6" t="s">
        <v>37</v>
      </c>
      <c r="E14" s="6" t="s">
        <v>102</v>
      </c>
      <c r="F14" s="36">
        <f>'пр.4'!G87</f>
        <v>117835.40000000001</v>
      </c>
    </row>
    <row r="15" spans="1:6" ht="15.75">
      <c r="A15" s="50" t="s">
        <v>438</v>
      </c>
      <c r="B15" s="51"/>
      <c r="C15" s="52"/>
      <c r="D15" s="3" t="s">
        <v>120</v>
      </c>
      <c r="E15" s="22" t="s">
        <v>598</v>
      </c>
      <c r="F15" s="35">
        <f>F16</f>
        <v>612.4</v>
      </c>
    </row>
    <row r="16" spans="1:6" ht="16.5" customHeight="1">
      <c r="A16" s="53" t="s">
        <v>439</v>
      </c>
      <c r="B16" s="54"/>
      <c r="C16" s="55"/>
      <c r="D16" s="6" t="s">
        <v>120</v>
      </c>
      <c r="E16" s="6" t="s">
        <v>143</v>
      </c>
      <c r="F16" s="36">
        <f>'пр.4'!G184</f>
        <v>612.4</v>
      </c>
    </row>
    <row r="17" spans="1:6" ht="15.75">
      <c r="A17" s="50" t="s">
        <v>361</v>
      </c>
      <c r="B17" s="51"/>
      <c r="C17" s="52"/>
      <c r="D17" s="3" t="s">
        <v>143</v>
      </c>
      <c r="E17" s="22" t="s">
        <v>598</v>
      </c>
      <c r="F17" s="35">
        <f>F18</f>
        <v>11682.8</v>
      </c>
    </row>
    <row r="18" spans="1:6" ht="32.25" customHeight="1">
      <c r="A18" s="53" t="s">
        <v>362</v>
      </c>
      <c r="B18" s="54"/>
      <c r="C18" s="55"/>
      <c r="D18" s="6" t="s">
        <v>143</v>
      </c>
      <c r="E18" s="6" t="s">
        <v>88</v>
      </c>
      <c r="F18" s="36">
        <f>'пр.4'!G191</f>
        <v>11682.8</v>
      </c>
    </row>
    <row r="19" spans="1:6" ht="15.75">
      <c r="A19" s="50" t="s">
        <v>18</v>
      </c>
      <c r="B19" s="51"/>
      <c r="C19" s="52"/>
      <c r="D19" s="3" t="s">
        <v>19</v>
      </c>
      <c r="E19" s="22" t="s">
        <v>598</v>
      </c>
      <c r="F19" s="35">
        <f>F20+F21+F22</f>
        <v>11049.7</v>
      </c>
    </row>
    <row r="20" spans="1:6" ht="15.75">
      <c r="A20" s="53" t="s">
        <v>557</v>
      </c>
      <c r="B20" s="54"/>
      <c r="C20" s="55"/>
      <c r="D20" s="6" t="s">
        <v>19</v>
      </c>
      <c r="E20" s="6" t="s">
        <v>66</v>
      </c>
      <c r="F20" s="36">
        <f>'пр.4'!G211</f>
        <v>9.5</v>
      </c>
    </row>
    <row r="21" spans="1:6" ht="15.75">
      <c r="A21" s="53" t="s">
        <v>20</v>
      </c>
      <c r="B21" s="54"/>
      <c r="C21" s="55"/>
      <c r="D21" s="6" t="s">
        <v>19</v>
      </c>
      <c r="E21" s="6" t="s">
        <v>21</v>
      </c>
      <c r="F21" s="36">
        <f>'пр.4'!G216</f>
        <v>7187</v>
      </c>
    </row>
    <row r="22" spans="1:6" ht="15.75">
      <c r="A22" s="53" t="s">
        <v>234</v>
      </c>
      <c r="B22" s="54"/>
      <c r="C22" s="55"/>
      <c r="D22" s="6" t="s">
        <v>19</v>
      </c>
      <c r="E22" s="6" t="s">
        <v>235</v>
      </c>
      <c r="F22" s="36">
        <f>'пр.4'!G231</f>
        <v>3853.2</v>
      </c>
    </row>
    <row r="23" spans="1:6" ht="15.75">
      <c r="A23" s="50" t="s">
        <v>75</v>
      </c>
      <c r="B23" s="51"/>
      <c r="C23" s="52"/>
      <c r="D23" s="3" t="s">
        <v>68</v>
      </c>
      <c r="E23" s="22" t="s">
        <v>598</v>
      </c>
      <c r="F23" s="35">
        <f>F24+F25+F26+F27</f>
        <v>240073.5</v>
      </c>
    </row>
    <row r="24" spans="1:6" ht="15.75">
      <c r="A24" s="53" t="s">
        <v>76</v>
      </c>
      <c r="B24" s="54"/>
      <c r="C24" s="55"/>
      <c r="D24" s="6" t="s">
        <v>68</v>
      </c>
      <c r="E24" s="6" t="s">
        <v>37</v>
      </c>
      <c r="F24" s="36">
        <f>'пр.4'!G254</f>
        <v>18522.600000000002</v>
      </c>
    </row>
    <row r="25" spans="1:6" ht="15.75">
      <c r="A25" s="53" t="s">
        <v>119</v>
      </c>
      <c r="B25" s="54"/>
      <c r="C25" s="55"/>
      <c r="D25" s="6" t="s">
        <v>68</v>
      </c>
      <c r="E25" s="6" t="s">
        <v>120</v>
      </c>
      <c r="F25" s="36">
        <f>'пр.4'!G281</f>
        <v>72758.5</v>
      </c>
    </row>
    <row r="26" spans="1:6" ht="15.75">
      <c r="A26" s="53" t="s">
        <v>188</v>
      </c>
      <c r="B26" s="54"/>
      <c r="C26" s="55"/>
      <c r="D26" s="6" t="s">
        <v>68</v>
      </c>
      <c r="E26" s="6" t="s">
        <v>143</v>
      </c>
      <c r="F26" s="36">
        <f>'пр.4'!G309</f>
        <v>127083.40000000001</v>
      </c>
    </row>
    <row r="27" spans="1:6" ht="18.75" customHeight="1">
      <c r="A27" s="53" t="s">
        <v>454</v>
      </c>
      <c r="B27" s="54"/>
      <c r="C27" s="55"/>
      <c r="D27" s="6" t="s">
        <v>68</v>
      </c>
      <c r="E27" s="6" t="s">
        <v>68</v>
      </c>
      <c r="F27" s="36">
        <f>'пр.4'!G361</f>
        <v>21709</v>
      </c>
    </row>
    <row r="28" spans="1:6" ht="15.75">
      <c r="A28" s="50" t="s">
        <v>65</v>
      </c>
      <c r="B28" s="51"/>
      <c r="C28" s="52"/>
      <c r="D28" s="3" t="s">
        <v>66</v>
      </c>
      <c r="E28" s="22" t="s">
        <v>598</v>
      </c>
      <c r="F28" s="35">
        <f>F29</f>
        <v>2268</v>
      </c>
    </row>
    <row r="29" spans="1:6" ht="15.75">
      <c r="A29" s="53" t="s">
        <v>67</v>
      </c>
      <c r="B29" s="54"/>
      <c r="C29" s="55"/>
      <c r="D29" s="6" t="s">
        <v>66</v>
      </c>
      <c r="E29" s="6" t="s">
        <v>68</v>
      </c>
      <c r="F29" s="36">
        <f>'пр.4'!G369</f>
        <v>2268</v>
      </c>
    </row>
    <row r="30" spans="1:6" ht="15.75">
      <c r="A30" s="50" t="s">
        <v>135</v>
      </c>
      <c r="B30" s="51"/>
      <c r="C30" s="52"/>
      <c r="D30" s="3" t="s">
        <v>136</v>
      </c>
      <c r="E30" s="22" t="s">
        <v>598</v>
      </c>
      <c r="F30" s="35">
        <f>F31+F32+F33+F34+F35</f>
        <v>386043</v>
      </c>
    </row>
    <row r="31" spans="1:6" ht="15.75">
      <c r="A31" s="53" t="s">
        <v>141</v>
      </c>
      <c r="B31" s="54"/>
      <c r="C31" s="55"/>
      <c r="D31" s="6" t="s">
        <v>136</v>
      </c>
      <c r="E31" s="6" t="s">
        <v>37</v>
      </c>
      <c r="F31" s="36">
        <f>'пр.4'!G376</f>
        <v>71557.40000000001</v>
      </c>
    </row>
    <row r="32" spans="1:6" ht="15.75">
      <c r="A32" s="53" t="s">
        <v>137</v>
      </c>
      <c r="B32" s="54"/>
      <c r="C32" s="55"/>
      <c r="D32" s="6" t="s">
        <v>136</v>
      </c>
      <c r="E32" s="6" t="s">
        <v>120</v>
      </c>
      <c r="F32" s="36">
        <f>'пр.4'!G426</f>
        <v>235733.59999999998</v>
      </c>
    </row>
    <row r="33" spans="1:6" ht="15.75">
      <c r="A33" s="53" t="s">
        <v>142</v>
      </c>
      <c r="B33" s="54"/>
      <c r="C33" s="55"/>
      <c r="D33" s="6" t="s">
        <v>136</v>
      </c>
      <c r="E33" s="6" t="s">
        <v>143</v>
      </c>
      <c r="F33" s="36">
        <f>'пр.4'!G495</f>
        <v>52343.9</v>
      </c>
    </row>
    <row r="34" spans="1:6" ht="15.75">
      <c r="A34" s="53" t="s">
        <v>209</v>
      </c>
      <c r="B34" s="54"/>
      <c r="C34" s="55"/>
      <c r="D34" s="6" t="s">
        <v>136</v>
      </c>
      <c r="E34" s="6" t="s">
        <v>136</v>
      </c>
      <c r="F34" s="36">
        <f>'пр.4'!G534</f>
        <v>12894.999999999998</v>
      </c>
    </row>
    <row r="35" spans="1:6" ht="15.75">
      <c r="A35" s="53" t="s">
        <v>160</v>
      </c>
      <c r="B35" s="54"/>
      <c r="C35" s="55"/>
      <c r="D35" s="6" t="s">
        <v>136</v>
      </c>
      <c r="E35" s="6" t="s">
        <v>21</v>
      </c>
      <c r="F35" s="36">
        <f>'пр.4'!G597</f>
        <v>13513.1</v>
      </c>
    </row>
    <row r="36" spans="1:6" ht="15.75">
      <c r="A36" s="50" t="s">
        <v>34</v>
      </c>
      <c r="B36" s="51"/>
      <c r="C36" s="52"/>
      <c r="D36" s="3" t="s">
        <v>35</v>
      </c>
      <c r="E36" s="22" t="s">
        <v>598</v>
      </c>
      <c r="F36" s="35">
        <f>F37+F38</f>
        <v>44150.3</v>
      </c>
    </row>
    <row r="37" spans="1:6" ht="15.75">
      <c r="A37" s="53" t="s">
        <v>36</v>
      </c>
      <c r="B37" s="54"/>
      <c r="C37" s="55"/>
      <c r="D37" s="6" t="s">
        <v>35</v>
      </c>
      <c r="E37" s="6" t="s">
        <v>37</v>
      </c>
      <c r="F37" s="36">
        <f>'пр.4'!G625</f>
        <v>36902.4</v>
      </c>
    </row>
    <row r="38" spans="1:6" ht="15.75">
      <c r="A38" s="53" t="s">
        <v>50</v>
      </c>
      <c r="B38" s="54"/>
      <c r="C38" s="55"/>
      <c r="D38" s="6" t="s">
        <v>35</v>
      </c>
      <c r="E38" s="6" t="s">
        <v>19</v>
      </c>
      <c r="F38" s="36">
        <f>'пр.4'!G686</f>
        <v>7247.900000000001</v>
      </c>
    </row>
    <row r="39" spans="1:6" ht="15.75">
      <c r="A39" s="50" t="s">
        <v>87</v>
      </c>
      <c r="B39" s="51"/>
      <c r="C39" s="52"/>
      <c r="D39" s="3" t="s">
        <v>88</v>
      </c>
      <c r="E39" s="22" t="s">
        <v>598</v>
      </c>
      <c r="F39" s="35">
        <f>F40+F41</f>
        <v>14758</v>
      </c>
    </row>
    <row r="40" spans="1:6" ht="15.75">
      <c r="A40" s="53" t="s">
        <v>459</v>
      </c>
      <c r="B40" s="54"/>
      <c r="C40" s="55"/>
      <c r="D40" s="6" t="s">
        <v>88</v>
      </c>
      <c r="E40" s="6" t="s">
        <v>37</v>
      </c>
      <c r="F40" s="36">
        <f>'пр.4'!G714</f>
        <v>10482.3</v>
      </c>
    </row>
    <row r="41" spans="1:6" ht="15.75">
      <c r="A41" s="53" t="s">
        <v>89</v>
      </c>
      <c r="B41" s="54"/>
      <c r="C41" s="55"/>
      <c r="D41" s="6" t="s">
        <v>88</v>
      </c>
      <c r="E41" s="6" t="s">
        <v>66</v>
      </c>
      <c r="F41" s="36">
        <f>'пр.4'!G719</f>
        <v>4275.7</v>
      </c>
    </row>
    <row r="42" spans="1:6" ht="15.75">
      <c r="A42" s="50" t="s">
        <v>302</v>
      </c>
      <c r="B42" s="51"/>
      <c r="C42" s="52"/>
      <c r="D42" s="3" t="s">
        <v>303</v>
      </c>
      <c r="E42" s="22" t="s">
        <v>598</v>
      </c>
      <c r="F42" s="35">
        <f>F43+F44+F45</f>
        <v>35808.7</v>
      </c>
    </row>
    <row r="43" spans="1:6" ht="15.75">
      <c r="A43" s="53" t="s">
        <v>547</v>
      </c>
      <c r="B43" s="54"/>
      <c r="C43" s="55"/>
      <c r="D43" s="6" t="s">
        <v>303</v>
      </c>
      <c r="E43" s="6" t="s">
        <v>37</v>
      </c>
      <c r="F43" s="36">
        <f>'пр.4'!G758</f>
        <v>23346.3</v>
      </c>
    </row>
    <row r="44" spans="1:6" ht="15.75">
      <c r="A44" s="53" t="s">
        <v>344</v>
      </c>
      <c r="B44" s="54"/>
      <c r="C44" s="55"/>
      <c r="D44" s="6" t="s">
        <v>303</v>
      </c>
      <c r="E44" s="6" t="s">
        <v>143</v>
      </c>
      <c r="F44" s="36">
        <f>'пр.4'!G769</f>
        <v>8319.8</v>
      </c>
    </row>
    <row r="45" spans="1:6" ht="15.75">
      <c r="A45" s="53" t="s">
        <v>304</v>
      </c>
      <c r="B45" s="54"/>
      <c r="C45" s="55"/>
      <c r="D45" s="6" t="s">
        <v>303</v>
      </c>
      <c r="E45" s="6" t="s">
        <v>68</v>
      </c>
      <c r="F45" s="36">
        <f>'пр.4'!G789</f>
        <v>4142.6</v>
      </c>
    </row>
    <row r="46" spans="1:6" ht="15.75">
      <c r="A46" s="50" t="s">
        <v>510</v>
      </c>
      <c r="B46" s="51"/>
      <c r="C46" s="52"/>
      <c r="D46" s="3" t="s">
        <v>235</v>
      </c>
      <c r="E46" s="22" t="s">
        <v>598</v>
      </c>
      <c r="F46" s="35">
        <f>F47</f>
        <v>6301.6</v>
      </c>
    </row>
    <row r="47" spans="1:6" ht="15.75">
      <c r="A47" s="53" t="s">
        <v>511</v>
      </c>
      <c r="B47" s="54"/>
      <c r="C47" s="55"/>
      <c r="D47" s="6" t="s">
        <v>235</v>
      </c>
      <c r="E47" s="6" t="s">
        <v>120</v>
      </c>
      <c r="F47" s="36">
        <f>'пр.4'!G827</f>
        <v>6301.6</v>
      </c>
    </row>
  </sheetData>
  <sheetProtection/>
  <mergeCells count="47">
    <mergeCell ref="A4:F4"/>
    <mergeCell ref="A5:F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5:C45"/>
    <mergeCell ref="A34:C34"/>
    <mergeCell ref="A35:C35"/>
    <mergeCell ref="A36:C36"/>
    <mergeCell ref="A37:C37"/>
    <mergeCell ref="A38:C38"/>
    <mergeCell ref="A39:C39"/>
    <mergeCell ref="A46:C46"/>
    <mergeCell ref="A47:C47"/>
    <mergeCell ref="D1:F1"/>
    <mergeCell ref="D2:F2"/>
    <mergeCell ref="D3:F3"/>
    <mergeCell ref="A40:C40"/>
    <mergeCell ref="A41:C41"/>
    <mergeCell ref="A42:C42"/>
    <mergeCell ref="A43:C43"/>
    <mergeCell ref="A44:C4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1"/>
  <sheetViews>
    <sheetView zoomScalePageLayoutView="0" workbookViewId="0" topLeftCell="A1">
      <selection activeCell="A6" sqref="A6:G6"/>
    </sheetView>
  </sheetViews>
  <sheetFormatPr defaultColWidth="8.8515625" defaultRowHeight="15"/>
  <cols>
    <col min="1" max="1" width="8.8515625" style="8" customWidth="1"/>
    <col min="2" max="2" width="41.140625" style="8" customWidth="1"/>
    <col min="3" max="3" width="4.28125" style="8" customWidth="1"/>
    <col min="4" max="4" width="3.8515625" style="8" customWidth="1"/>
    <col min="5" max="5" width="17.7109375" style="8" customWidth="1"/>
    <col min="6" max="6" width="6.8515625" style="8" customWidth="1"/>
    <col min="7" max="7" width="12.8515625" style="32" customWidth="1"/>
    <col min="8" max="9" width="8.8515625" style="8" customWidth="1"/>
    <col min="10" max="10" width="12.140625" style="8" customWidth="1"/>
    <col min="11" max="16384" width="8.8515625" style="8" customWidth="1"/>
  </cols>
  <sheetData>
    <row r="1" spans="1:7" ht="15.75">
      <c r="A1" s="12"/>
      <c r="B1" s="12"/>
      <c r="C1" s="12"/>
      <c r="D1" s="12"/>
      <c r="E1" s="56" t="s">
        <v>599</v>
      </c>
      <c r="F1" s="56"/>
      <c r="G1" s="56"/>
    </row>
    <row r="2" spans="1:7" ht="15.75">
      <c r="A2" s="12"/>
      <c r="B2" s="12"/>
      <c r="C2" s="12"/>
      <c r="D2" s="12"/>
      <c r="E2" s="57" t="s">
        <v>1</v>
      </c>
      <c r="F2" s="57"/>
      <c r="G2" s="57"/>
    </row>
    <row r="3" spans="1:7" ht="15.75">
      <c r="A3" s="12"/>
      <c r="B3" s="12"/>
      <c r="C3" s="12"/>
      <c r="D3" s="12"/>
      <c r="E3" s="57" t="s">
        <v>600</v>
      </c>
      <c r="F3" s="57"/>
      <c r="G3" s="57"/>
    </row>
    <row r="4" spans="1:7" ht="129.75" customHeight="1">
      <c r="A4" s="12"/>
      <c r="B4" s="12"/>
      <c r="C4" s="12"/>
      <c r="D4" s="12"/>
      <c r="E4" s="57" t="s">
        <v>604</v>
      </c>
      <c r="F4" s="57"/>
      <c r="G4" s="57"/>
    </row>
    <row r="5" spans="1:7" ht="15.75">
      <c r="A5" s="12"/>
      <c r="B5" s="12"/>
      <c r="C5" s="12"/>
      <c r="D5" s="12"/>
      <c r="E5" s="56" t="s">
        <v>629</v>
      </c>
      <c r="F5" s="58"/>
      <c r="G5" s="58"/>
    </row>
    <row r="6" spans="1:7" ht="51" customHeight="1">
      <c r="A6" s="64" t="s">
        <v>601</v>
      </c>
      <c r="B6" s="64"/>
      <c r="C6" s="64"/>
      <c r="D6" s="64"/>
      <c r="E6" s="64"/>
      <c r="F6" s="64"/>
      <c r="G6" s="64"/>
    </row>
    <row r="7" spans="1:7" ht="15.75">
      <c r="A7" s="65" t="s">
        <v>3</v>
      </c>
      <c r="B7" s="65"/>
      <c r="C7" s="65"/>
      <c r="D7" s="65"/>
      <c r="E7" s="65"/>
      <c r="F7" s="65"/>
      <c r="G7" s="65"/>
    </row>
    <row r="8" spans="1:11" ht="36.75" customHeight="1">
      <c r="A8" s="61" t="s">
        <v>4</v>
      </c>
      <c r="B8" s="63"/>
      <c r="C8" s="1" t="s">
        <v>6</v>
      </c>
      <c r="D8" s="1" t="s">
        <v>7</v>
      </c>
      <c r="E8" s="1" t="s">
        <v>5</v>
      </c>
      <c r="F8" s="1" t="s">
        <v>8</v>
      </c>
      <c r="G8" s="29" t="s">
        <v>10</v>
      </c>
      <c r="K8" s="11"/>
    </row>
    <row r="9" spans="1:10" ht="15.75">
      <c r="A9" s="50" t="s">
        <v>11</v>
      </c>
      <c r="B9" s="52"/>
      <c r="C9" s="3"/>
      <c r="D9" s="3"/>
      <c r="E9" s="3"/>
      <c r="F9" s="3"/>
      <c r="G9" s="30">
        <f>G10+G183+G190+G210+G253+G368+G375+G624+G713+G757+G826</f>
        <v>1020170.2999999999</v>
      </c>
      <c r="J9" s="11"/>
    </row>
    <row r="10" spans="1:7" ht="15.75">
      <c r="A10" s="50" t="s">
        <v>100</v>
      </c>
      <c r="B10" s="52"/>
      <c r="C10" s="3" t="s">
        <v>37</v>
      </c>
      <c r="D10" s="22" t="s">
        <v>598</v>
      </c>
      <c r="E10" s="3"/>
      <c r="F10" s="3"/>
      <c r="G10" s="30">
        <f>G11+G17+G34+G63+G82+G87</f>
        <v>267422.3</v>
      </c>
    </row>
    <row r="11" spans="1:7" ht="48" customHeight="1">
      <c r="A11" s="50" t="s">
        <v>396</v>
      </c>
      <c r="B11" s="52"/>
      <c r="C11" s="3" t="s">
        <v>37</v>
      </c>
      <c r="D11" s="3" t="s">
        <v>120</v>
      </c>
      <c r="E11" s="3"/>
      <c r="F11" s="3"/>
      <c r="G11" s="30">
        <f>G12</f>
        <v>5922.2</v>
      </c>
    </row>
    <row r="12" spans="1:7" ht="45" customHeight="1">
      <c r="A12" s="53" t="s">
        <v>397</v>
      </c>
      <c r="B12" s="55"/>
      <c r="C12" s="6" t="s">
        <v>37</v>
      </c>
      <c r="D12" s="6" t="s">
        <v>120</v>
      </c>
      <c r="E12" s="6" t="s">
        <v>398</v>
      </c>
      <c r="F12" s="6"/>
      <c r="G12" s="31">
        <f>G13</f>
        <v>5922.2</v>
      </c>
    </row>
    <row r="13" spans="1:7" ht="17.25" customHeight="1">
      <c r="A13" s="53" t="s">
        <v>399</v>
      </c>
      <c r="B13" s="55"/>
      <c r="C13" s="6" t="s">
        <v>37</v>
      </c>
      <c r="D13" s="6" t="s">
        <v>120</v>
      </c>
      <c r="E13" s="6" t="s">
        <v>400</v>
      </c>
      <c r="F13" s="6"/>
      <c r="G13" s="31">
        <f>G14</f>
        <v>5922.2</v>
      </c>
    </row>
    <row r="14" spans="1:7" ht="36.75" customHeight="1">
      <c r="A14" s="53" t="s">
        <v>401</v>
      </c>
      <c r="B14" s="55"/>
      <c r="C14" s="6" t="s">
        <v>37</v>
      </c>
      <c r="D14" s="6" t="s">
        <v>120</v>
      </c>
      <c r="E14" s="6" t="s">
        <v>402</v>
      </c>
      <c r="F14" s="6"/>
      <c r="G14" s="31">
        <f>G15</f>
        <v>5922.2</v>
      </c>
    </row>
    <row r="15" spans="1:7" ht="78.75" customHeight="1">
      <c r="A15" s="53" t="s">
        <v>107</v>
      </c>
      <c r="B15" s="55"/>
      <c r="C15" s="6" t="s">
        <v>37</v>
      </c>
      <c r="D15" s="6" t="s">
        <v>120</v>
      </c>
      <c r="E15" s="6" t="s">
        <v>402</v>
      </c>
      <c r="F15" s="6" t="s">
        <v>108</v>
      </c>
      <c r="G15" s="31">
        <f>G16</f>
        <v>5922.2</v>
      </c>
    </row>
    <row r="16" spans="1:7" ht="33.75" customHeight="1">
      <c r="A16" s="53" t="s">
        <v>109</v>
      </c>
      <c r="B16" s="55"/>
      <c r="C16" s="6" t="s">
        <v>37</v>
      </c>
      <c r="D16" s="6" t="s">
        <v>120</v>
      </c>
      <c r="E16" s="6" t="s">
        <v>402</v>
      </c>
      <c r="F16" s="6" t="s">
        <v>110</v>
      </c>
      <c r="G16" s="31">
        <f>'пр.5'!H12</f>
        <v>5922.2</v>
      </c>
    </row>
    <row r="17" spans="1:7" ht="63" customHeight="1">
      <c r="A17" s="50" t="s">
        <v>492</v>
      </c>
      <c r="B17" s="52"/>
      <c r="C17" s="3" t="s">
        <v>37</v>
      </c>
      <c r="D17" s="3" t="s">
        <v>143</v>
      </c>
      <c r="E17" s="3"/>
      <c r="F17" s="3"/>
      <c r="G17" s="30">
        <f>G18</f>
        <v>5639.1</v>
      </c>
    </row>
    <row r="18" spans="1:7" ht="47.25" customHeight="1">
      <c r="A18" s="53" t="s">
        <v>397</v>
      </c>
      <c r="B18" s="55"/>
      <c r="C18" s="6" t="s">
        <v>37</v>
      </c>
      <c r="D18" s="6" t="s">
        <v>143</v>
      </c>
      <c r="E18" s="6" t="s">
        <v>398</v>
      </c>
      <c r="F18" s="6"/>
      <c r="G18" s="31">
        <f>G19</f>
        <v>5639.1</v>
      </c>
    </row>
    <row r="19" spans="1:7" ht="15.75">
      <c r="A19" s="53" t="s">
        <v>414</v>
      </c>
      <c r="B19" s="55"/>
      <c r="C19" s="6" t="s">
        <v>37</v>
      </c>
      <c r="D19" s="6" t="s">
        <v>143</v>
      </c>
      <c r="E19" s="6" t="s">
        <v>415</v>
      </c>
      <c r="F19" s="6"/>
      <c r="G19" s="31">
        <f>G20+G23+G26+G29</f>
        <v>5639.1</v>
      </c>
    </row>
    <row r="20" spans="1:7" ht="33" customHeight="1">
      <c r="A20" s="53" t="s">
        <v>401</v>
      </c>
      <c r="B20" s="55"/>
      <c r="C20" s="6" t="s">
        <v>37</v>
      </c>
      <c r="D20" s="6" t="s">
        <v>143</v>
      </c>
      <c r="E20" s="6" t="s">
        <v>416</v>
      </c>
      <c r="F20" s="6"/>
      <c r="G20" s="31">
        <f>G21</f>
        <v>4478.8</v>
      </c>
    </row>
    <row r="21" spans="1:7" ht="79.5" customHeight="1">
      <c r="A21" s="53" t="s">
        <v>107</v>
      </c>
      <c r="B21" s="55"/>
      <c r="C21" s="6" t="s">
        <v>37</v>
      </c>
      <c r="D21" s="6" t="s">
        <v>143</v>
      </c>
      <c r="E21" s="6" t="s">
        <v>416</v>
      </c>
      <c r="F21" s="6" t="s">
        <v>108</v>
      </c>
      <c r="G21" s="31">
        <f>G22</f>
        <v>4478.8</v>
      </c>
    </row>
    <row r="22" spans="1:7" ht="32.25" customHeight="1">
      <c r="A22" s="53" t="s">
        <v>109</v>
      </c>
      <c r="B22" s="55"/>
      <c r="C22" s="6" t="s">
        <v>37</v>
      </c>
      <c r="D22" s="6" t="s">
        <v>143</v>
      </c>
      <c r="E22" s="6" t="s">
        <v>416</v>
      </c>
      <c r="F22" s="6" t="s">
        <v>110</v>
      </c>
      <c r="G22" s="31">
        <f>'пр.5'!H253</f>
        <v>4478.8</v>
      </c>
    </row>
    <row r="23" spans="1:7" ht="31.5" customHeight="1">
      <c r="A23" s="53" t="s">
        <v>409</v>
      </c>
      <c r="B23" s="55"/>
      <c r="C23" s="6" t="s">
        <v>37</v>
      </c>
      <c r="D23" s="6" t="s">
        <v>143</v>
      </c>
      <c r="E23" s="6" t="s">
        <v>417</v>
      </c>
      <c r="F23" s="6"/>
      <c r="G23" s="31">
        <f>G24</f>
        <v>209.8</v>
      </c>
    </row>
    <row r="24" spans="1:7" ht="33" customHeight="1">
      <c r="A24" s="53" t="s">
        <v>22</v>
      </c>
      <c r="B24" s="55"/>
      <c r="C24" s="6" t="s">
        <v>37</v>
      </c>
      <c r="D24" s="6" t="s">
        <v>143</v>
      </c>
      <c r="E24" s="6" t="s">
        <v>417</v>
      </c>
      <c r="F24" s="6" t="s">
        <v>23</v>
      </c>
      <c r="G24" s="31">
        <f>G25</f>
        <v>209.8</v>
      </c>
    </row>
    <row r="25" spans="1:7" ht="46.5" customHeight="1">
      <c r="A25" s="53" t="s">
        <v>24</v>
      </c>
      <c r="B25" s="55"/>
      <c r="C25" s="6" t="s">
        <v>37</v>
      </c>
      <c r="D25" s="6" t="s">
        <v>143</v>
      </c>
      <c r="E25" s="6" t="s">
        <v>417</v>
      </c>
      <c r="F25" s="6" t="s">
        <v>25</v>
      </c>
      <c r="G25" s="31">
        <f>'пр.5'!H256</f>
        <v>209.8</v>
      </c>
    </row>
    <row r="26" spans="1:7" ht="93" customHeight="1">
      <c r="A26" s="53" t="s">
        <v>411</v>
      </c>
      <c r="B26" s="55"/>
      <c r="C26" s="6" t="s">
        <v>37</v>
      </c>
      <c r="D26" s="6" t="s">
        <v>143</v>
      </c>
      <c r="E26" s="6" t="s">
        <v>422</v>
      </c>
      <c r="F26" s="6"/>
      <c r="G26" s="31">
        <f>G27</f>
        <v>44.7</v>
      </c>
    </row>
    <row r="27" spans="1:7" ht="81" customHeight="1">
      <c r="A27" s="53" t="s">
        <v>107</v>
      </c>
      <c r="B27" s="55"/>
      <c r="C27" s="6" t="s">
        <v>37</v>
      </c>
      <c r="D27" s="6" t="s">
        <v>143</v>
      </c>
      <c r="E27" s="6" t="s">
        <v>422</v>
      </c>
      <c r="F27" s="6" t="s">
        <v>108</v>
      </c>
      <c r="G27" s="31">
        <f>G28</f>
        <v>44.7</v>
      </c>
    </row>
    <row r="28" spans="1:7" ht="32.25" customHeight="1">
      <c r="A28" s="53" t="s">
        <v>109</v>
      </c>
      <c r="B28" s="55"/>
      <c r="C28" s="6" t="s">
        <v>37</v>
      </c>
      <c r="D28" s="6" t="s">
        <v>143</v>
      </c>
      <c r="E28" s="6" t="s">
        <v>422</v>
      </c>
      <c r="F28" s="6" t="s">
        <v>110</v>
      </c>
      <c r="G28" s="31">
        <f>'пр.5'!H259</f>
        <v>44.7</v>
      </c>
    </row>
    <row r="29" spans="1:7" ht="15.75">
      <c r="A29" s="53" t="s">
        <v>423</v>
      </c>
      <c r="B29" s="55"/>
      <c r="C29" s="6" t="s">
        <v>37</v>
      </c>
      <c r="D29" s="6" t="s">
        <v>143</v>
      </c>
      <c r="E29" s="6" t="s">
        <v>424</v>
      </c>
      <c r="F29" s="6"/>
      <c r="G29" s="31">
        <f>G30+G33</f>
        <v>905.8</v>
      </c>
    </row>
    <row r="30" spans="1:7" ht="81.75" customHeight="1">
      <c r="A30" s="53" t="s">
        <v>107</v>
      </c>
      <c r="B30" s="55"/>
      <c r="C30" s="6" t="s">
        <v>37</v>
      </c>
      <c r="D30" s="6" t="s">
        <v>143</v>
      </c>
      <c r="E30" s="6" t="s">
        <v>424</v>
      </c>
      <c r="F30" s="6" t="s">
        <v>108</v>
      </c>
      <c r="G30" s="31">
        <f>G31</f>
        <v>25.8</v>
      </c>
    </row>
    <row r="31" spans="1:7" ht="33" customHeight="1">
      <c r="A31" s="53" t="s">
        <v>109</v>
      </c>
      <c r="B31" s="55"/>
      <c r="C31" s="6" t="s">
        <v>37</v>
      </c>
      <c r="D31" s="6" t="s">
        <v>143</v>
      </c>
      <c r="E31" s="6" t="s">
        <v>424</v>
      </c>
      <c r="F31" s="6" t="s">
        <v>110</v>
      </c>
      <c r="G31" s="31">
        <f>'пр.5'!H262</f>
        <v>25.8</v>
      </c>
    </row>
    <row r="32" spans="1:7" ht="33" customHeight="1">
      <c r="A32" s="53" t="s">
        <v>152</v>
      </c>
      <c r="B32" s="55"/>
      <c r="C32" s="6" t="s">
        <v>37</v>
      </c>
      <c r="D32" s="6" t="s">
        <v>143</v>
      </c>
      <c r="E32" s="6" t="s">
        <v>424</v>
      </c>
      <c r="F32" s="6" t="s">
        <v>153</v>
      </c>
      <c r="G32" s="31">
        <f>G33</f>
        <v>880</v>
      </c>
    </row>
    <row r="33" spans="1:7" ht="33" customHeight="1">
      <c r="A33" s="53" t="s">
        <v>154</v>
      </c>
      <c r="B33" s="55"/>
      <c r="C33" s="6" t="s">
        <v>37</v>
      </c>
      <c r="D33" s="6" t="s">
        <v>143</v>
      </c>
      <c r="E33" s="6" t="s">
        <v>424</v>
      </c>
      <c r="F33" s="6" t="s">
        <v>155</v>
      </c>
      <c r="G33" s="31">
        <f>'пр.5'!H264</f>
        <v>880</v>
      </c>
    </row>
    <row r="34" spans="1:7" ht="64.5" customHeight="1">
      <c r="A34" s="50" t="s">
        <v>403</v>
      </c>
      <c r="B34" s="52"/>
      <c r="C34" s="3" t="s">
        <v>37</v>
      </c>
      <c r="D34" s="3" t="s">
        <v>19</v>
      </c>
      <c r="E34" s="3"/>
      <c r="F34" s="3"/>
      <c r="G34" s="30">
        <f>G35+G46</f>
        <v>110748.79999999999</v>
      </c>
    </row>
    <row r="35" spans="1:7" ht="80.25" customHeight="1">
      <c r="A35" s="53" t="s">
        <v>404</v>
      </c>
      <c r="B35" s="55"/>
      <c r="C35" s="6" t="s">
        <v>37</v>
      </c>
      <c r="D35" s="6" t="s">
        <v>19</v>
      </c>
      <c r="E35" s="6" t="s">
        <v>405</v>
      </c>
      <c r="F35" s="6"/>
      <c r="G35" s="31">
        <f>G36</f>
        <v>3193.9</v>
      </c>
    </row>
    <row r="36" spans="1:7" ht="50.25" customHeight="1">
      <c r="A36" s="53" t="s">
        <v>406</v>
      </c>
      <c r="B36" s="55"/>
      <c r="C36" s="6" t="s">
        <v>37</v>
      </c>
      <c r="D36" s="6" t="s">
        <v>19</v>
      </c>
      <c r="E36" s="6" t="s">
        <v>407</v>
      </c>
      <c r="F36" s="6"/>
      <c r="G36" s="31">
        <f>G37+G40+G43</f>
        <v>3193.9</v>
      </c>
    </row>
    <row r="37" spans="1:7" ht="33" customHeight="1">
      <c r="A37" s="53" t="s">
        <v>401</v>
      </c>
      <c r="B37" s="55"/>
      <c r="C37" s="6" t="s">
        <v>37</v>
      </c>
      <c r="D37" s="6" t="s">
        <v>19</v>
      </c>
      <c r="E37" s="6" t="s">
        <v>408</v>
      </c>
      <c r="F37" s="6"/>
      <c r="G37" s="31">
        <f>G38</f>
        <v>1509.5</v>
      </c>
    </row>
    <row r="38" spans="1:7" ht="78.75" customHeight="1">
      <c r="A38" s="53" t="s">
        <v>107</v>
      </c>
      <c r="B38" s="55"/>
      <c r="C38" s="6" t="s">
        <v>37</v>
      </c>
      <c r="D38" s="6" t="s">
        <v>19</v>
      </c>
      <c r="E38" s="6" t="s">
        <v>408</v>
      </c>
      <c r="F38" s="6" t="s">
        <v>108</v>
      </c>
      <c r="G38" s="31">
        <f>G39</f>
        <v>1509.5</v>
      </c>
    </row>
    <row r="39" spans="1:7" ht="32.25" customHeight="1">
      <c r="A39" s="53" t="s">
        <v>109</v>
      </c>
      <c r="B39" s="55"/>
      <c r="C39" s="6" t="s">
        <v>37</v>
      </c>
      <c r="D39" s="6" t="s">
        <v>19</v>
      </c>
      <c r="E39" s="6" t="s">
        <v>408</v>
      </c>
      <c r="F39" s="6" t="s">
        <v>110</v>
      </c>
      <c r="G39" s="31">
        <f>'пр.5'!H23</f>
        <v>1509.5</v>
      </c>
    </row>
    <row r="40" spans="1:7" ht="30.75" customHeight="1">
      <c r="A40" s="53" t="s">
        <v>409</v>
      </c>
      <c r="B40" s="55"/>
      <c r="C40" s="6" t="s">
        <v>37</v>
      </c>
      <c r="D40" s="6" t="s">
        <v>19</v>
      </c>
      <c r="E40" s="6" t="s">
        <v>410</v>
      </c>
      <c r="F40" s="6"/>
      <c r="G40" s="31">
        <f>G41</f>
        <v>347</v>
      </c>
    </row>
    <row r="41" spans="1:7" ht="31.5" customHeight="1">
      <c r="A41" s="53" t="s">
        <v>22</v>
      </c>
      <c r="B41" s="55"/>
      <c r="C41" s="6" t="s">
        <v>37</v>
      </c>
      <c r="D41" s="6" t="s">
        <v>19</v>
      </c>
      <c r="E41" s="6" t="s">
        <v>410</v>
      </c>
      <c r="F41" s="6" t="s">
        <v>23</v>
      </c>
      <c r="G41" s="31">
        <f>G42</f>
        <v>347</v>
      </c>
    </row>
    <row r="42" spans="1:7" ht="48" customHeight="1">
      <c r="A42" s="53" t="s">
        <v>24</v>
      </c>
      <c r="B42" s="55"/>
      <c r="C42" s="6" t="s">
        <v>37</v>
      </c>
      <c r="D42" s="6" t="s">
        <v>19</v>
      </c>
      <c r="E42" s="6" t="s">
        <v>410</v>
      </c>
      <c r="F42" s="6" t="s">
        <v>25</v>
      </c>
      <c r="G42" s="31">
        <f>'пр.5'!H26</f>
        <v>347</v>
      </c>
    </row>
    <row r="43" spans="1:7" ht="128.25" customHeight="1">
      <c r="A43" s="53" t="s">
        <v>412</v>
      </c>
      <c r="B43" s="55"/>
      <c r="C43" s="6" t="s">
        <v>37</v>
      </c>
      <c r="D43" s="6" t="s">
        <v>19</v>
      </c>
      <c r="E43" s="6" t="s">
        <v>413</v>
      </c>
      <c r="F43" s="6"/>
      <c r="G43" s="31">
        <f>G44</f>
        <v>1337.4</v>
      </c>
    </row>
    <row r="44" spans="1:7" ht="75.75" customHeight="1">
      <c r="A44" s="53" t="s">
        <v>107</v>
      </c>
      <c r="B44" s="55"/>
      <c r="C44" s="6" t="s">
        <v>37</v>
      </c>
      <c r="D44" s="6" t="s">
        <v>19</v>
      </c>
      <c r="E44" s="6" t="s">
        <v>413</v>
      </c>
      <c r="F44" s="6" t="s">
        <v>108</v>
      </c>
      <c r="G44" s="31">
        <f>G45</f>
        <v>1337.4</v>
      </c>
    </row>
    <row r="45" spans="1:7" ht="31.5" customHeight="1">
      <c r="A45" s="53" t="s">
        <v>109</v>
      </c>
      <c r="B45" s="55"/>
      <c r="C45" s="6" t="s">
        <v>37</v>
      </c>
      <c r="D45" s="6" t="s">
        <v>19</v>
      </c>
      <c r="E45" s="6" t="s">
        <v>413</v>
      </c>
      <c r="F45" s="6" t="s">
        <v>110</v>
      </c>
      <c r="G45" s="31">
        <f>'пр.5'!H29</f>
        <v>1337.4</v>
      </c>
    </row>
    <row r="46" spans="1:7" ht="44.25" customHeight="1">
      <c r="A46" s="53" t="s">
        <v>397</v>
      </c>
      <c r="B46" s="55"/>
      <c r="C46" s="6" t="s">
        <v>37</v>
      </c>
      <c r="D46" s="6" t="s">
        <v>19</v>
      </c>
      <c r="E46" s="6" t="s">
        <v>398</v>
      </c>
      <c r="F46" s="6"/>
      <c r="G46" s="31">
        <f>G47</f>
        <v>107554.9</v>
      </c>
    </row>
    <row r="47" spans="1:7" ht="15.75">
      <c r="A47" s="53" t="s">
        <v>414</v>
      </c>
      <c r="B47" s="55"/>
      <c r="C47" s="6" t="s">
        <v>37</v>
      </c>
      <c r="D47" s="6" t="s">
        <v>19</v>
      </c>
      <c r="E47" s="6" t="s">
        <v>415</v>
      </c>
      <c r="F47" s="6"/>
      <c r="G47" s="31">
        <f>G48+G51+G57+G60</f>
        <v>107554.9</v>
      </c>
    </row>
    <row r="48" spans="1:7" ht="33" customHeight="1">
      <c r="A48" s="53" t="s">
        <v>401</v>
      </c>
      <c r="B48" s="55"/>
      <c r="C48" s="6" t="s">
        <v>37</v>
      </c>
      <c r="D48" s="6" t="s">
        <v>19</v>
      </c>
      <c r="E48" s="6" t="s">
        <v>416</v>
      </c>
      <c r="F48" s="6"/>
      <c r="G48" s="31">
        <f>G49</f>
        <v>99163.5</v>
      </c>
    </row>
    <row r="49" spans="1:7" ht="75.75" customHeight="1">
      <c r="A49" s="53" t="s">
        <v>107</v>
      </c>
      <c r="B49" s="55"/>
      <c r="C49" s="6" t="s">
        <v>37</v>
      </c>
      <c r="D49" s="6" t="s">
        <v>19</v>
      </c>
      <c r="E49" s="6" t="s">
        <v>416</v>
      </c>
      <c r="F49" s="6" t="s">
        <v>108</v>
      </c>
      <c r="G49" s="31">
        <f>G50</f>
        <v>99163.5</v>
      </c>
    </row>
    <row r="50" spans="1:7" ht="33.75" customHeight="1">
      <c r="A50" s="53" t="s">
        <v>109</v>
      </c>
      <c r="B50" s="55"/>
      <c r="C50" s="6" t="s">
        <v>37</v>
      </c>
      <c r="D50" s="6" t="s">
        <v>19</v>
      </c>
      <c r="E50" s="6" t="s">
        <v>416</v>
      </c>
      <c r="F50" s="6" t="s">
        <v>110</v>
      </c>
      <c r="G50" s="31">
        <f>'пр.5'!H34</f>
        <v>99163.5</v>
      </c>
    </row>
    <row r="51" spans="1:7" ht="33" customHeight="1">
      <c r="A51" s="53" t="s">
        <v>409</v>
      </c>
      <c r="B51" s="55"/>
      <c r="C51" s="6" t="s">
        <v>37</v>
      </c>
      <c r="D51" s="6" t="s">
        <v>19</v>
      </c>
      <c r="E51" s="6" t="s">
        <v>417</v>
      </c>
      <c r="F51" s="6"/>
      <c r="G51" s="31">
        <f>G52+G54</f>
        <v>7009.4</v>
      </c>
    </row>
    <row r="52" spans="1:7" ht="31.5" customHeight="1">
      <c r="A52" s="53" t="s">
        <v>22</v>
      </c>
      <c r="B52" s="55"/>
      <c r="C52" s="6" t="s">
        <v>37</v>
      </c>
      <c r="D52" s="6" t="s">
        <v>19</v>
      </c>
      <c r="E52" s="6" t="s">
        <v>417</v>
      </c>
      <c r="F52" s="6" t="s">
        <v>23</v>
      </c>
      <c r="G52" s="31">
        <f>G53</f>
        <v>6162.799999999999</v>
      </c>
    </row>
    <row r="53" spans="1:7" ht="48" customHeight="1">
      <c r="A53" s="53" t="s">
        <v>24</v>
      </c>
      <c r="B53" s="55"/>
      <c r="C53" s="6" t="s">
        <v>37</v>
      </c>
      <c r="D53" s="6" t="s">
        <v>19</v>
      </c>
      <c r="E53" s="6" t="s">
        <v>417</v>
      </c>
      <c r="F53" s="6" t="s">
        <v>25</v>
      </c>
      <c r="G53" s="31">
        <f>'пр.5'!H37+'пр.5'!H733</f>
        <v>6162.799999999999</v>
      </c>
    </row>
    <row r="54" spans="1:7" ht="15.75">
      <c r="A54" s="53" t="s">
        <v>121</v>
      </c>
      <c r="B54" s="55"/>
      <c r="C54" s="6" t="s">
        <v>37</v>
      </c>
      <c r="D54" s="6" t="s">
        <v>19</v>
      </c>
      <c r="E54" s="6" t="s">
        <v>417</v>
      </c>
      <c r="F54" s="6" t="s">
        <v>122</v>
      </c>
      <c r="G54" s="31">
        <f>G55+G56</f>
        <v>846.6</v>
      </c>
    </row>
    <row r="55" spans="1:7" ht="15.75">
      <c r="A55" s="53" t="s">
        <v>418</v>
      </c>
      <c r="B55" s="55"/>
      <c r="C55" s="6" t="s">
        <v>37</v>
      </c>
      <c r="D55" s="6" t="s">
        <v>19</v>
      </c>
      <c r="E55" s="6" t="s">
        <v>417</v>
      </c>
      <c r="F55" s="6" t="s">
        <v>419</v>
      </c>
      <c r="G55" s="31">
        <f>'пр.5'!H39+'пр.5'!H735</f>
        <v>99.1</v>
      </c>
    </row>
    <row r="56" spans="1:7" ht="15.75">
      <c r="A56" s="53" t="s">
        <v>420</v>
      </c>
      <c r="B56" s="55"/>
      <c r="C56" s="6" t="s">
        <v>37</v>
      </c>
      <c r="D56" s="6" t="s">
        <v>19</v>
      </c>
      <c r="E56" s="6" t="s">
        <v>417</v>
      </c>
      <c r="F56" s="6" t="s">
        <v>421</v>
      </c>
      <c r="G56" s="31">
        <f>'пр.5'!H736+'пр.5'!H40</f>
        <v>747.5</v>
      </c>
    </row>
    <row r="57" spans="1:7" ht="92.25" customHeight="1">
      <c r="A57" s="53" t="s">
        <v>411</v>
      </c>
      <c r="B57" s="55"/>
      <c r="C57" s="6" t="s">
        <v>37</v>
      </c>
      <c r="D57" s="6" t="s">
        <v>19</v>
      </c>
      <c r="E57" s="6" t="s">
        <v>422</v>
      </c>
      <c r="F57" s="6"/>
      <c r="G57" s="31">
        <f>G58</f>
        <v>1346</v>
      </c>
    </row>
    <row r="58" spans="1:7" ht="80.25" customHeight="1">
      <c r="A58" s="53" t="s">
        <v>107</v>
      </c>
      <c r="B58" s="55"/>
      <c r="C58" s="6" t="s">
        <v>37</v>
      </c>
      <c r="D58" s="6" t="s">
        <v>19</v>
      </c>
      <c r="E58" s="6" t="s">
        <v>422</v>
      </c>
      <c r="F58" s="6" t="s">
        <v>108</v>
      </c>
      <c r="G58" s="31">
        <f>G59</f>
        <v>1346</v>
      </c>
    </row>
    <row r="59" spans="1:7" ht="31.5" customHeight="1">
      <c r="A59" s="53" t="s">
        <v>109</v>
      </c>
      <c r="B59" s="55"/>
      <c r="C59" s="6" t="s">
        <v>37</v>
      </c>
      <c r="D59" s="6" t="s">
        <v>19</v>
      </c>
      <c r="E59" s="6" t="s">
        <v>422</v>
      </c>
      <c r="F59" s="6" t="s">
        <v>110</v>
      </c>
      <c r="G59" s="31">
        <f>'пр.5'!H43</f>
        <v>1346</v>
      </c>
    </row>
    <row r="60" spans="1:7" ht="15.75">
      <c r="A60" s="53" t="s">
        <v>423</v>
      </c>
      <c r="B60" s="55"/>
      <c r="C60" s="6" t="s">
        <v>37</v>
      </c>
      <c r="D60" s="6" t="s">
        <v>19</v>
      </c>
      <c r="E60" s="6" t="s">
        <v>424</v>
      </c>
      <c r="F60" s="6"/>
      <c r="G60" s="31">
        <f>G61</f>
        <v>36</v>
      </c>
    </row>
    <row r="61" spans="1:7" ht="75.75" customHeight="1">
      <c r="A61" s="53" t="s">
        <v>107</v>
      </c>
      <c r="B61" s="55"/>
      <c r="C61" s="6" t="s">
        <v>37</v>
      </c>
      <c r="D61" s="6" t="s">
        <v>19</v>
      </c>
      <c r="E61" s="6" t="s">
        <v>424</v>
      </c>
      <c r="F61" s="6" t="s">
        <v>108</v>
      </c>
      <c r="G61" s="31">
        <f>G62</f>
        <v>36</v>
      </c>
    </row>
    <row r="62" spans="1:7" ht="33" customHeight="1">
      <c r="A62" s="53" t="s">
        <v>109</v>
      </c>
      <c r="B62" s="55"/>
      <c r="C62" s="6" t="s">
        <v>37</v>
      </c>
      <c r="D62" s="6" t="s">
        <v>19</v>
      </c>
      <c r="E62" s="6" t="s">
        <v>424</v>
      </c>
      <c r="F62" s="6" t="s">
        <v>110</v>
      </c>
      <c r="G62" s="31">
        <f>'пр.5'!H46</f>
        <v>36</v>
      </c>
    </row>
    <row r="63" spans="1:7" ht="50.25" customHeight="1">
      <c r="A63" s="50" t="s">
        <v>477</v>
      </c>
      <c r="B63" s="52"/>
      <c r="C63" s="3" t="s">
        <v>37</v>
      </c>
      <c r="D63" s="3" t="s">
        <v>66</v>
      </c>
      <c r="E63" s="3"/>
      <c r="F63" s="3"/>
      <c r="G63" s="30">
        <f>G64</f>
        <v>26776.8</v>
      </c>
    </row>
    <row r="64" spans="1:7" ht="48" customHeight="1">
      <c r="A64" s="53" t="s">
        <v>397</v>
      </c>
      <c r="B64" s="55"/>
      <c r="C64" s="6" t="s">
        <v>37</v>
      </c>
      <c r="D64" s="6" t="s">
        <v>66</v>
      </c>
      <c r="E64" s="6" t="s">
        <v>398</v>
      </c>
      <c r="F64" s="6"/>
      <c r="G64" s="31">
        <f>G65+G69</f>
        <v>26776.8</v>
      </c>
    </row>
    <row r="65" spans="1:7" ht="31.5" customHeight="1">
      <c r="A65" s="53" t="s">
        <v>595</v>
      </c>
      <c r="B65" s="55"/>
      <c r="C65" s="6" t="s">
        <v>37</v>
      </c>
      <c r="D65" s="6" t="s">
        <v>66</v>
      </c>
      <c r="E65" s="6" t="s">
        <v>596</v>
      </c>
      <c r="F65" s="6"/>
      <c r="G65" s="31">
        <f>G66</f>
        <v>5425.7</v>
      </c>
    </row>
    <row r="66" spans="1:7" ht="33" customHeight="1">
      <c r="A66" s="53" t="s">
        <v>401</v>
      </c>
      <c r="B66" s="55"/>
      <c r="C66" s="6" t="s">
        <v>37</v>
      </c>
      <c r="D66" s="6" t="s">
        <v>66</v>
      </c>
      <c r="E66" s="6" t="s">
        <v>597</v>
      </c>
      <c r="F66" s="6"/>
      <c r="G66" s="31">
        <f>G67</f>
        <v>5425.7</v>
      </c>
    </row>
    <row r="67" spans="1:7" ht="79.5" customHeight="1">
      <c r="A67" s="53" t="s">
        <v>107</v>
      </c>
      <c r="B67" s="55"/>
      <c r="C67" s="6" t="s">
        <v>37</v>
      </c>
      <c r="D67" s="6" t="s">
        <v>66</v>
      </c>
      <c r="E67" s="6" t="s">
        <v>597</v>
      </c>
      <c r="F67" s="6" t="s">
        <v>108</v>
      </c>
      <c r="G67" s="31">
        <f>G68</f>
        <v>5425.7</v>
      </c>
    </row>
    <row r="68" spans="1:7" ht="33" customHeight="1">
      <c r="A68" s="53" t="s">
        <v>109</v>
      </c>
      <c r="B68" s="55"/>
      <c r="C68" s="6" t="s">
        <v>37</v>
      </c>
      <c r="D68" s="6" t="s">
        <v>66</v>
      </c>
      <c r="E68" s="6" t="s">
        <v>597</v>
      </c>
      <c r="F68" s="6" t="s">
        <v>110</v>
      </c>
      <c r="G68" s="31">
        <f>'пр.5'!H886</f>
        <v>5425.7</v>
      </c>
    </row>
    <row r="69" spans="1:7" ht="15.75">
      <c r="A69" s="53" t="s">
        <v>414</v>
      </c>
      <c r="B69" s="55"/>
      <c r="C69" s="6" t="s">
        <v>37</v>
      </c>
      <c r="D69" s="6" t="s">
        <v>66</v>
      </c>
      <c r="E69" s="6" t="s">
        <v>415</v>
      </c>
      <c r="F69" s="6"/>
      <c r="G69" s="31">
        <f>G70+G73+G79</f>
        <v>21351.1</v>
      </c>
    </row>
    <row r="70" spans="1:7" ht="33" customHeight="1">
      <c r="A70" s="53" t="s">
        <v>401</v>
      </c>
      <c r="B70" s="55"/>
      <c r="C70" s="6" t="s">
        <v>37</v>
      </c>
      <c r="D70" s="6" t="s">
        <v>66</v>
      </c>
      <c r="E70" s="6" t="s">
        <v>416</v>
      </c>
      <c r="F70" s="6"/>
      <c r="G70" s="31">
        <f>G71</f>
        <v>20114.6</v>
      </c>
    </row>
    <row r="71" spans="1:7" ht="79.5" customHeight="1">
      <c r="A71" s="53" t="s">
        <v>107</v>
      </c>
      <c r="B71" s="55"/>
      <c r="C71" s="6" t="s">
        <v>37</v>
      </c>
      <c r="D71" s="6" t="s">
        <v>66</v>
      </c>
      <c r="E71" s="6" t="s">
        <v>416</v>
      </c>
      <c r="F71" s="6" t="s">
        <v>108</v>
      </c>
      <c r="G71" s="31">
        <f>G72</f>
        <v>20114.6</v>
      </c>
    </row>
    <row r="72" spans="1:7" ht="33.75" customHeight="1">
      <c r="A72" s="53" t="s">
        <v>109</v>
      </c>
      <c r="B72" s="55"/>
      <c r="C72" s="6" t="s">
        <v>37</v>
      </c>
      <c r="D72" s="6" t="s">
        <v>66</v>
      </c>
      <c r="E72" s="6" t="s">
        <v>416</v>
      </c>
      <c r="F72" s="6" t="s">
        <v>110</v>
      </c>
      <c r="G72" s="31">
        <f>'пр.5'!H216</f>
        <v>20114.6</v>
      </c>
    </row>
    <row r="73" spans="1:7" ht="31.5" customHeight="1">
      <c r="A73" s="53" t="s">
        <v>409</v>
      </c>
      <c r="B73" s="55"/>
      <c r="C73" s="6" t="s">
        <v>37</v>
      </c>
      <c r="D73" s="6" t="s">
        <v>66</v>
      </c>
      <c r="E73" s="6" t="s">
        <v>417</v>
      </c>
      <c r="F73" s="6"/>
      <c r="G73" s="31">
        <f>G74+G76</f>
        <v>1022.5</v>
      </c>
    </row>
    <row r="74" spans="1:7" ht="30" customHeight="1">
      <c r="A74" s="53" t="s">
        <v>22</v>
      </c>
      <c r="B74" s="55"/>
      <c r="C74" s="6" t="s">
        <v>37</v>
      </c>
      <c r="D74" s="6" t="s">
        <v>66</v>
      </c>
      <c r="E74" s="6" t="s">
        <v>417</v>
      </c>
      <c r="F74" s="6" t="s">
        <v>23</v>
      </c>
      <c r="G74" s="31">
        <f>G75</f>
        <v>883.5</v>
      </c>
    </row>
    <row r="75" spans="1:7" ht="45" customHeight="1">
      <c r="A75" s="53" t="s">
        <v>24</v>
      </c>
      <c r="B75" s="55"/>
      <c r="C75" s="6" t="s">
        <v>37</v>
      </c>
      <c r="D75" s="6" t="s">
        <v>66</v>
      </c>
      <c r="E75" s="6" t="s">
        <v>417</v>
      </c>
      <c r="F75" s="6" t="s">
        <v>25</v>
      </c>
      <c r="G75" s="31">
        <f>'пр.5'!H219+'пр.5'!H893</f>
        <v>883.5</v>
      </c>
    </row>
    <row r="76" spans="1:7" ht="15.75">
      <c r="A76" s="53" t="s">
        <v>121</v>
      </c>
      <c r="B76" s="55"/>
      <c r="C76" s="6" t="s">
        <v>37</v>
      </c>
      <c r="D76" s="6" t="s">
        <v>66</v>
      </c>
      <c r="E76" s="6" t="s">
        <v>417</v>
      </c>
      <c r="F76" s="6" t="s">
        <v>122</v>
      </c>
      <c r="G76" s="31">
        <f>G77+G78</f>
        <v>139</v>
      </c>
    </row>
    <row r="77" spans="1:7" ht="15.75">
      <c r="A77" s="53" t="str">
        <f>'пр.5'!A221</f>
        <v>Исполнение судебных актов</v>
      </c>
      <c r="B77" s="55"/>
      <c r="C77" s="6" t="s">
        <v>37</v>
      </c>
      <c r="D77" s="6" t="s">
        <v>66</v>
      </c>
      <c r="E77" s="6" t="s">
        <v>417</v>
      </c>
      <c r="F77" s="6">
        <v>830</v>
      </c>
      <c r="G77" s="31">
        <f>'пр.5'!H221</f>
        <v>30</v>
      </c>
    </row>
    <row r="78" spans="1:7" ht="15.75">
      <c r="A78" s="53" t="s">
        <v>420</v>
      </c>
      <c r="B78" s="55"/>
      <c r="C78" s="6" t="s">
        <v>37</v>
      </c>
      <c r="D78" s="6" t="s">
        <v>66</v>
      </c>
      <c r="E78" s="6" t="s">
        <v>417</v>
      </c>
      <c r="F78" s="6" t="s">
        <v>421</v>
      </c>
      <c r="G78" s="31">
        <f>'пр.5'!H222</f>
        <v>109</v>
      </c>
    </row>
    <row r="79" spans="1:7" ht="95.25" customHeight="1">
      <c r="A79" s="53" t="s">
        <v>411</v>
      </c>
      <c r="B79" s="55"/>
      <c r="C79" s="6" t="s">
        <v>37</v>
      </c>
      <c r="D79" s="6" t="s">
        <v>66</v>
      </c>
      <c r="E79" s="6" t="s">
        <v>422</v>
      </c>
      <c r="F79" s="6"/>
      <c r="G79" s="31">
        <f>G80</f>
        <v>214</v>
      </c>
    </row>
    <row r="80" spans="1:7" ht="80.25" customHeight="1">
      <c r="A80" s="53" t="s">
        <v>107</v>
      </c>
      <c r="B80" s="55"/>
      <c r="C80" s="6" t="s">
        <v>37</v>
      </c>
      <c r="D80" s="6" t="s">
        <v>66</v>
      </c>
      <c r="E80" s="6" t="s">
        <v>422</v>
      </c>
      <c r="F80" s="6" t="s">
        <v>108</v>
      </c>
      <c r="G80" s="31">
        <f>G81</f>
        <v>214</v>
      </c>
    </row>
    <row r="81" spans="1:7" ht="31.5" customHeight="1">
      <c r="A81" s="53" t="s">
        <v>109</v>
      </c>
      <c r="B81" s="55"/>
      <c r="C81" s="6" t="s">
        <v>37</v>
      </c>
      <c r="D81" s="6" t="s">
        <v>66</v>
      </c>
      <c r="E81" s="6" t="s">
        <v>422</v>
      </c>
      <c r="F81" s="6" t="s">
        <v>110</v>
      </c>
      <c r="G81" s="31">
        <f>'пр.5'!H225</f>
        <v>214</v>
      </c>
    </row>
    <row r="82" spans="1:7" ht="15.75">
      <c r="A82" s="50" t="s">
        <v>478</v>
      </c>
      <c r="B82" s="52"/>
      <c r="C82" s="3" t="s">
        <v>37</v>
      </c>
      <c r="D82" s="3" t="s">
        <v>303</v>
      </c>
      <c r="E82" s="3"/>
      <c r="F82" s="3"/>
      <c r="G82" s="30">
        <f>G83</f>
        <v>500</v>
      </c>
    </row>
    <row r="83" spans="1:7" ht="15.75">
      <c r="A83" s="53" t="s">
        <v>478</v>
      </c>
      <c r="B83" s="55"/>
      <c r="C83" s="6" t="s">
        <v>37</v>
      </c>
      <c r="D83" s="6" t="s">
        <v>303</v>
      </c>
      <c r="E83" s="6" t="s">
        <v>479</v>
      </c>
      <c r="F83" s="6"/>
      <c r="G83" s="31">
        <f>G84</f>
        <v>500</v>
      </c>
    </row>
    <row r="84" spans="1:7" ht="15.75">
      <c r="A84" s="53" t="s">
        <v>480</v>
      </c>
      <c r="B84" s="55"/>
      <c r="C84" s="6" t="s">
        <v>37</v>
      </c>
      <c r="D84" s="6" t="s">
        <v>303</v>
      </c>
      <c r="E84" s="6" t="s">
        <v>481</v>
      </c>
      <c r="F84" s="6"/>
      <c r="G84" s="31">
        <f>G85</f>
        <v>500</v>
      </c>
    </row>
    <row r="85" spans="1:7" ht="15.75">
      <c r="A85" s="53" t="s">
        <v>121</v>
      </c>
      <c r="B85" s="55"/>
      <c r="C85" s="6" t="s">
        <v>37</v>
      </c>
      <c r="D85" s="6" t="s">
        <v>303</v>
      </c>
      <c r="E85" s="6" t="s">
        <v>481</v>
      </c>
      <c r="F85" s="6" t="s">
        <v>122</v>
      </c>
      <c r="G85" s="31">
        <f>G86</f>
        <v>500</v>
      </c>
    </row>
    <row r="86" spans="1:7" ht="15.75">
      <c r="A86" s="53" t="s">
        <v>482</v>
      </c>
      <c r="B86" s="55"/>
      <c r="C86" s="6" t="s">
        <v>37</v>
      </c>
      <c r="D86" s="6" t="s">
        <v>303</v>
      </c>
      <c r="E86" s="6" t="s">
        <v>481</v>
      </c>
      <c r="F86" s="6" t="s">
        <v>483</v>
      </c>
      <c r="G86" s="31">
        <f>'пр.5'!H230</f>
        <v>500</v>
      </c>
    </row>
    <row r="87" spans="1:7" ht="15.75">
      <c r="A87" s="50" t="s">
        <v>101</v>
      </c>
      <c r="B87" s="52"/>
      <c r="C87" s="3" t="s">
        <v>37</v>
      </c>
      <c r="D87" s="3" t="s">
        <v>102</v>
      </c>
      <c r="E87" s="3"/>
      <c r="F87" s="3"/>
      <c r="G87" s="30">
        <f>G88+G100+G105+G119+G124+G129+G143+G156+G170</f>
        <v>117835.40000000001</v>
      </c>
    </row>
    <row r="88" spans="1:7" ht="80.25" customHeight="1">
      <c r="A88" s="53" t="s">
        <v>81</v>
      </c>
      <c r="B88" s="55"/>
      <c r="C88" s="6" t="s">
        <v>37</v>
      </c>
      <c r="D88" s="6" t="s">
        <v>102</v>
      </c>
      <c r="E88" s="6" t="s">
        <v>82</v>
      </c>
      <c r="F88" s="6"/>
      <c r="G88" s="31">
        <f>G89+G93</f>
        <v>191.2</v>
      </c>
    </row>
    <row r="89" spans="1:7" ht="30.75" customHeight="1">
      <c r="A89" s="53" t="s">
        <v>96</v>
      </c>
      <c r="B89" s="55"/>
      <c r="C89" s="6" t="s">
        <v>37</v>
      </c>
      <c r="D89" s="6" t="s">
        <v>102</v>
      </c>
      <c r="E89" s="6" t="s">
        <v>97</v>
      </c>
      <c r="F89" s="6"/>
      <c r="G89" s="31">
        <f>G90</f>
        <v>50</v>
      </c>
    </row>
    <row r="90" spans="1:7" ht="47.25" customHeight="1">
      <c r="A90" s="53" t="s">
        <v>98</v>
      </c>
      <c r="B90" s="55"/>
      <c r="C90" s="6" t="s">
        <v>37</v>
      </c>
      <c r="D90" s="6" t="s">
        <v>102</v>
      </c>
      <c r="E90" s="6" t="s">
        <v>99</v>
      </c>
      <c r="F90" s="6"/>
      <c r="G90" s="31">
        <f>G91</f>
        <v>50</v>
      </c>
    </row>
    <row r="91" spans="1:7" ht="33" customHeight="1">
      <c r="A91" s="53" t="s">
        <v>22</v>
      </c>
      <c r="B91" s="55"/>
      <c r="C91" s="6" t="s">
        <v>37</v>
      </c>
      <c r="D91" s="6" t="s">
        <v>102</v>
      </c>
      <c r="E91" s="6" t="s">
        <v>99</v>
      </c>
      <c r="F91" s="6" t="s">
        <v>23</v>
      </c>
      <c r="G91" s="31">
        <f>G92</f>
        <v>50</v>
      </c>
    </row>
    <row r="92" spans="1:7" ht="48.75" customHeight="1">
      <c r="A92" s="53" t="s">
        <v>24</v>
      </c>
      <c r="B92" s="55"/>
      <c r="C92" s="6" t="s">
        <v>37</v>
      </c>
      <c r="D92" s="6" t="s">
        <v>102</v>
      </c>
      <c r="E92" s="6" t="s">
        <v>99</v>
      </c>
      <c r="F92" s="6" t="s">
        <v>25</v>
      </c>
      <c r="G92" s="31">
        <f>'пр.5'!H52</f>
        <v>50</v>
      </c>
    </row>
    <row r="93" spans="1:7" ht="32.25" customHeight="1">
      <c r="A93" s="53" t="s">
        <v>103</v>
      </c>
      <c r="B93" s="55"/>
      <c r="C93" s="6" t="s">
        <v>37</v>
      </c>
      <c r="D93" s="6" t="s">
        <v>102</v>
      </c>
      <c r="E93" s="6" t="s">
        <v>104</v>
      </c>
      <c r="F93" s="6"/>
      <c r="G93" s="31">
        <f>G94+G97</f>
        <v>141.2</v>
      </c>
    </row>
    <row r="94" spans="1:7" ht="63" customHeight="1">
      <c r="A94" s="53" t="s">
        <v>105</v>
      </c>
      <c r="B94" s="55"/>
      <c r="C94" s="6" t="s">
        <v>37</v>
      </c>
      <c r="D94" s="6" t="s">
        <v>102</v>
      </c>
      <c r="E94" s="6" t="s">
        <v>106</v>
      </c>
      <c r="F94" s="6"/>
      <c r="G94" s="31">
        <f>G95</f>
        <v>14</v>
      </c>
    </row>
    <row r="95" spans="1:7" ht="78.75" customHeight="1">
      <c r="A95" s="53" t="s">
        <v>107</v>
      </c>
      <c r="B95" s="55"/>
      <c r="C95" s="6" t="s">
        <v>37</v>
      </c>
      <c r="D95" s="6" t="s">
        <v>102</v>
      </c>
      <c r="E95" s="6" t="s">
        <v>106</v>
      </c>
      <c r="F95" s="6" t="s">
        <v>108</v>
      </c>
      <c r="G95" s="31">
        <f>G96</f>
        <v>14</v>
      </c>
    </row>
    <row r="96" spans="1:7" ht="33" customHeight="1">
      <c r="A96" s="53" t="s">
        <v>109</v>
      </c>
      <c r="B96" s="55"/>
      <c r="C96" s="6" t="s">
        <v>37</v>
      </c>
      <c r="D96" s="6" t="s">
        <v>102</v>
      </c>
      <c r="E96" s="6" t="s">
        <v>106</v>
      </c>
      <c r="F96" s="6" t="s">
        <v>110</v>
      </c>
      <c r="G96" s="31">
        <f>'пр.5'!H56</f>
        <v>14</v>
      </c>
    </row>
    <row r="97" spans="1:7" ht="47.25" customHeight="1">
      <c r="A97" s="53" t="s">
        <v>111</v>
      </c>
      <c r="B97" s="55"/>
      <c r="C97" s="6" t="s">
        <v>37</v>
      </c>
      <c r="D97" s="6" t="s">
        <v>102</v>
      </c>
      <c r="E97" s="6" t="s">
        <v>112</v>
      </c>
      <c r="F97" s="6"/>
      <c r="G97" s="31">
        <f>G98</f>
        <v>127.2</v>
      </c>
    </row>
    <row r="98" spans="1:7" ht="33" customHeight="1">
      <c r="A98" s="53" t="s">
        <v>22</v>
      </c>
      <c r="B98" s="55"/>
      <c r="C98" s="6" t="s">
        <v>37</v>
      </c>
      <c r="D98" s="6" t="s">
        <v>102</v>
      </c>
      <c r="E98" s="6" t="s">
        <v>112</v>
      </c>
      <c r="F98" s="6" t="s">
        <v>23</v>
      </c>
      <c r="G98" s="31">
        <f>G99</f>
        <v>127.2</v>
      </c>
    </row>
    <row r="99" spans="1:7" ht="48" customHeight="1">
      <c r="A99" s="53" t="s">
        <v>24</v>
      </c>
      <c r="B99" s="55"/>
      <c r="C99" s="6" t="s">
        <v>37</v>
      </c>
      <c r="D99" s="6" t="s">
        <v>102</v>
      </c>
      <c r="E99" s="6" t="s">
        <v>112</v>
      </c>
      <c r="F99" s="6" t="s">
        <v>25</v>
      </c>
      <c r="G99" s="31">
        <f>'пр.5'!H59</f>
        <v>127.2</v>
      </c>
    </row>
    <row r="100" spans="1:7" ht="64.5" customHeight="1">
      <c r="A100" s="53" t="s">
        <v>171</v>
      </c>
      <c r="B100" s="55"/>
      <c r="C100" s="6" t="s">
        <v>37</v>
      </c>
      <c r="D100" s="6" t="s">
        <v>102</v>
      </c>
      <c r="E100" s="6" t="s">
        <v>172</v>
      </c>
      <c r="F100" s="6"/>
      <c r="G100" s="31">
        <f>G101</f>
        <v>49</v>
      </c>
    </row>
    <row r="101" spans="1:7" ht="76.5" customHeight="1">
      <c r="A101" s="53" t="s">
        <v>173</v>
      </c>
      <c r="B101" s="55"/>
      <c r="C101" s="6" t="s">
        <v>37</v>
      </c>
      <c r="D101" s="6" t="s">
        <v>102</v>
      </c>
      <c r="E101" s="6" t="s">
        <v>174</v>
      </c>
      <c r="F101" s="6"/>
      <c r="G101" s="31">
        <f>G102</f>
        <v>49</v>
      </c>
    </row>
    <row r="102" spans="1:7" ht="33" customHeight="1">
      <c r="A102" s="53" t="s">
        <v>175</v>
      </c>
      <c r="B102" s="55"/>
      <c r="C102" s="6" t="s">
        <v>37</v>
      </c>
      <c r="D102" s="6" t="s">
        <v>102</v>
      </c>
      <c r="E102" s="6" t="s">
        <v>176</v>
      </c>
      <c r="F102" s="6"/>
      <c r="G102" s="31">
        <f>G103</f>
        <v>49</v>
      </c>
    </row>
    <row r="103" spans="1:7" ht="32.25" customHeight="1">
      <c r="A103" s="53" t="s">
        <v>22</v>
      </c>
      <c r="B103" s="55"/>
      <c r="C103" s="6" t="s">
        <v>37</v>
      </c>
      <c r="D103" s="6" t="s">
        <v>102</v>
      </c>
      <c r="E103" s="6" t="s">
        <v>176</v>
      </c>
      <c r="F103" s="6" t="s">
        <v>23</v>
      </c>
      <c r="G103" s="31">
        <f>G104</f>
        <v>49</v>
      </c>
    </row>
    <row r="104" spans="1:7" ht="48" customHeight="1">
      <c r="A104" s="53" t="s">
        <v>24</v>
      </c>
      <c r="B104" s="55"/>
      <c r="C104" s="6" t="s">
        <v>37</v>
      </c>
      <c r="D104" s="6" t="s">
        <v>102</v>
      </c>
      <c r="E104" s="6" t="s">
        <v>176</v>
      </c>
      <c r="F104" s="6" t="s">
        <v>25</v>
      </c>
      <c r="G104" s="31">
        <f>'пр.5'!H64</f>
        <v>49</v>
      </c>
    </row>
    <row r="105" spans="1:7" ht="63.75" customHeight="1">
      <c r="A105" s="53" t="s">
        <v>319</v>
      </c>
      <c r="B105" s="55"/>
      <c r="C105" s="6" t="s">
        <v>37</v>
      </c>
      <c r="D105" s="6" t="s">
        <v>102</v>
      </c>
      <c r="E105" s="6" t="s">
        <v>320</v>
      </c>
      <c r="F105" s="6"/>
      <c r="G105" s="31">
        <f>G106+G115</f>
        <v>86.5</v>
      </c>
    </row>
    <row r="106" spans="1:7" ht="47.25" customHeight="1">
      <c r="A106" s="53" t="s">
        <v>321</v>
      </c>
      <c r="B106" s="55"/>
      <c r="C106" s="6" t="s">
        <v>37</v>
      </c>
      <c r="D106" s="6" t="s">
        <v>102</v>
      </c>
      <c r="E106" s="6" t="s">
        <v>322</v>
      </c>
      <c r="F106" s="6"/>
      <c r="G106" s="31">
        <f>G107+G110</f>
        <v>66.5</v>
      </c>
    </row>
    <row r="107" spans="1:7" ht="78" customHeight="1">
      <c r="A107" s="53" t="s">
        <v>323</v>
      </c>
      <c r="B107" s="55"/>
      <c r="C107" s="6" t="s">
        <v>37</v>
      </c>
      <c r="D107" s="6" t="s">
        <v>102</v>
      </c>
      <c r="E107" s="6" t="s">
        <v>324</v>
      </c>
      <c r="F107" s="6"/>
      <c r="G107" s="31">
        <f>G108</f>
        <v>8</v>
      </c>
    </row>
    <row r="108" spans="1:7" ht="31.5" customHeight="1">
      <c r="A108" s="53" t="s">
        <v>22</v>
      </c>
      <c r="B108" s="55"/>
      <c r="C108" s="6" t="s">
        <v>37</v>
      </c>
      <c r="D108" s="6" t="s">
        <v>102</v>
      </c>
      <c r="E108" s="6" t="s">
        <v>324</v>
      </c>
      <c r="F108" s="6" t="s">
        <v>23</v>
      </c>
      <c r="G108" s="31">
        <f>G109</f>
        <v>8</v>
      </c>
    </row>
    <row r="109" spans="1:7" ht="48" customHeight="1">
      <c r="A109" s="53" t="s">
        <v>24</v>
      </c>
      <c r="B109" s="55"/>
      <c r="C109" s="6" t="s">
        <v>37</v>
      </c>
      <c r="D109" s="6" t="s">
        <v>102</v>
      </c>
      <c r="E109" s="6" t="s">
        <v>324</v>
      </c>
      <c r="F109" s="6" t="s">
        <v>25</v>
      </c>
      <c r="G109" s="31">
        <f>'пр.5'!H69</f>
        <v>8</v>
      </c>
    </row>
    <row r="110" spans="1:7" ht="48" customHeight="1">
      <c r="A110" s="53" t="s">
        <v>325</v>
      </c>
      <c r="B110" s="55"/>
      <c r="C110" s="6" t="s">
        <v>37</v>
      </c>
      <c r="D110" s="6" t="s">
        <v>102</v>
      </c>
      <c r="E110" s="6" t="s">
        <v>326</v>
      </c>
      <c r="F110" s="6"/>
      <c r="G110" s="31">
        <f>G111+G113</f>
        <v>58.5</v>
      </c>
    </row>
    <row r="111" spans="1:7" ht="78" customHeight="1">
      <c r="A111" s="53" t="s">
        <v>107</v>
      </c>
      <c r="B111" s="55"/>
      <c r="C111" s="6" t="s">
        <v>37</v>
      </c>
      <c r="D111" s="6" t="s">
        <v>102</v>
      </c>
      <c r="E111" s="6" t="s">
        <v>326</v>
      </c>
      <c r="F111" s="6" t="s">
        <v>108</v>
      </c>
      <c r="G111" s="31">
        <f>G112</f>
        <v>20</v>
      </c>
    </row>
    <row r="112" spans="1:7" ht="33" customHeight="1">
      <c r="A112" s="53" t="s">
        <v>109</v>
      </c>
      <c r="B112" s="55"/>
      <c r="C112" s="6" t="s">
        <v>37</v>
      </c>
      <c r="D112" s="6" t="s">
        <v>102</v>
      </c>
      <c r="E112" s="6" t="s">
        <v>326</v>
      </c>
      <c r="F112" s="6" t="s">
        <v>110</v>
      </c>
      <c r="G112" s="31">
        <f>'пр.5'!H72</f>
        <v>20</v>
      </c>
    </row>
    <row r="113" spans="1:7" ht="32.25" customHeight="1">
      <c r="A113" s="53" t="s">
        <v>22</v>
      </c>
      <c r="B113" s="55"/>
      <c r="C113" s="6" t="s">
        <v>37</v>
      </c>
      <c r="D113" s="6" t="s">
        <v>102</v>
      </c>
      <c r="E113" s="6" t="s">
        <v>326</v>
      </c>
      <c r="F113" s="6" t="s">
        <v>23</v>
      </c>
      <c r="G113" s="31">
        <f>G114</f>
        <v>38.5</v>
      </c>
    </row>
    <row r="114" spans="1:7" ht="48" customHeight="1">
      <c r="A114" s="53" t="s">
        <v>24</v>
      </c>
      <c r="B114" s="55"/>
      <c r="C114" s="6" t="s">
        <v>37</v>
      </c>
      <c r="D114" s="6" t="s">
        <v>102</v>
      </c>
      <c r="E114" s="6" t="s">
        <v>326</v>
      </c>
      <c r="F114" s="6" t="s">
        <v>25</v>
      </c>
      <c r="G114" s="31">
        <f>'пр.5'!H74</f>
        <v>38.5</v>
      </c>
    </row>
    <row r="115" spans="1:7" ht="45.75" customHeight="1">
      <c r="A115" s="53" t="s">
        <v>327</v>
      </c>
      <c r="B115" s="55"/>
      <c r="C115" s="6" t="s">
        <v>37</v>
      </c>
      <c r="D115" s="6" t="s">
        <v>102</v>
      </c>
      <c r="E115" s="6" t="s">
        <v>328</v>
      </c>
      <c r="F115" s="6"/>
      <c r="G115" s="31">
        <f>G116</f>
        <v>20</v>
      </c>
    </row>
    <row r="116" spans="1:7" ht="45.75" customHeight="1">
      <c r="A116" s="53" t="s">
        <v>331</v>
      </c>
      <c r="B116" s="55"/>
      <c r="C116" s="6" t="s">
        <v>37</v>
      </c>
      <c r="D116" s="6" t="s">
        <v>102</v>
      </c>
      <c r="E116" s="6" t="s">
        <v>332</v>
      </c>
      <c r="F116" s="6"/>
      <c r="G116" s="31">
        <f>G117</f>
        <v>20</v>
      </c>
    </row>
    <row r="117" spans="1:7" ht="30" customHeight="1">
      <c r="A117" s="53" t="s">
        <v>22</v>
      </c>
      <c r="B117" s="55"/>
      <c r="C117" s="6" t="s">
        <v>37</v>
      </c>
      <c r="D117" s="6" t="s">
        <v>102</v>
      </c>
      <c r="E117" s="6" t="s">
        <v>332</v>
      </c>
      <c r="F117" s="6" t="s">
        <v>23</v>
      </c>
      <c r="G117" s="31">
        <f>G118</f>
        <v>20</v>
      </c>
    </row>
    <row r="118" spans="1:7" ht="46.5" customHeight="1">
      <c r="A118" s="53" t="s">
        <v>24</v>
      </c>
      <c r="B118" s="55"/>
      <c r="C118" s="6" t="s">
        <v>37</v>
      </c>
      <c r="D118" s="6" t="s">
        <v>102</v>
      </c>
      <c r="E118" s="6" t="s">
        <v>332</v>
      </c>
      <c r="F118" s="6" t="s">
        <v>25</v>
      </c>
      <c r="G118" s="31">
        <f>'пр.5'!H78</f>
        <v>20</v>
      </c>
    </row>
    <row r="119" spans="1:7" ht="45" customHeight="1">
      <c r="A119" s="53" t="s">
        <v>367</v>
      </c>
      <c r="B119" s="55"/>
      <c r="C119" s="6" t="s">
        <v>37</v>
      </c>
      <c r="D119" s="6" t="s">
        <v>102</v>
      </c>
      <c r="E119" s="6" t="s">
        <v>368</v>
      </c>
      <c r="F119" s="6"/>
      <c r="G119" s="31">
        <f>G120</f>
        <v>1464.5</v>
      </c>
    </row>
    <row r="120" spans="1:7" ht="47.25" customHeight="1">
      <c r="A120" s="53" t="s">
        <v>369</v>
      </c>
      <c r="B120" s="55"/>
      <c r="C120" s="6" t="s">
        <v>37</v>
      </c>
      <c r="D120" s="6" t="s">
        <v>102</v>
      </c>
      <c r="E120" s="6" t="s">
        <v>370</v>
      </c>
      <c r="F120" s="6"/>
      <c r="G120" s="31">
        <f>G121</f>
        <v>1464.5</v>
      </c>
    </row>
    <row r="121" spans="1:7" ht="15.75">
      <c r="A121" s="53" t="s">
        <v>371</v>
      </c>
      <c r="B121" s="55"/>
      <c r="C121" s="6" t="s">
        <v>37</v>
      </c>
      <c r="D121" s="6" t="s">
        <v>102</v>
      </c>
      <c r="E121" s="6" t="s">
        <v>372</v>
      </c>
      <c r="F121" s="6"/>
      <c r="G121" s="31">
        <f>G122</f>
        <v>1464.5</v>
      </c>
    </row>
    <row r="122" spans="1:7" ht="30" customHeight="1">
      <c r="A122" s="53" t="s">
        <v>22</v>
      </c>
      <c r="B122" s="55"/>
      <c r="C122" s="6" t="s">
        <v>37</v>
      </c>
      <c r="D122" s="6" t="s">
        <v>102</v>
      </c>
      <c r="E122" s="6" t="s">
        <v>372</v>
      </c>
      <c r="F122" s="6" t="s">
        <v>23</v>
      </c>
      <c r="G122" s="31">
        <f>G123</f>
        <v>1464.5</v>
      </c>
    </row>
    <row r="123" spans="1:7" ht="47.25" customHeight="1">
      <c r="A123" s="53" t="s">
        <v>24</v>
      </c>
      <c r="B123" s="55"/>
      <c r="C123" s="6" t="s">
        <v>37</v>
      </c>
      <c r="D123" s="6" t="s">
        <v>102</v>
      </c>
      <c r="E123" s="6" t="s">
        <v>372</v>
      </c>
      <c r="F123" s="6" t="s">
        <v>25</v>
      </c>
      <c r="G123" s="31">
        <f>'пр.5'!H272</f>
        <v>1464.5</v>
      </c>
    </row>
    <row r="124" spans="1:7" ht="78" customHeight="1">
      <c r="A124" s="53" t="s">
        <v>404</v>
      </c>
      <c r="B124" s="55"/>
      <c r="C124" s="6" t="s">
        <v>37</v>
      </c>
      <c r="D124" s="6" t="s">
        <v>102</v>
      </c>
      <c r="E124" s="6" t="s">
        <v>425</v>
      </c>
      <c r="F124" s="6"/>
      <c r="G124" s="31">
        <f>G125</f>
        <v>223.4</v>
      </c>
    </row>
    <row r="125" spans="1:7" ht="61.5" customHeight="1">
      <c r="A125" s="53" t="s">
        <v>426</v>
      </c>
      <c r="B125" s="55"/>
      <c r="C125" s="6" t="s">
        <v>37</v>
      </c>
      <c r="D125" s="6" t="s">
        <v>102</v>
      </c>
      <c r="E125" s="6" t="s">
        <v>427</v>
      </c>
      <c r="F125" s="6"/>
      <c r="G125" s="31">
        <f>G126</f>
        <v>223.4</v>
      </c>
    </row>
    <row r="126" spans="1:7" ht="48" customHeight="1">
      <c r="A126" s="53" t="s">
        <v>428</v>
      </c>
      <c r="B126" s="55"/>
      <c r="C126" s="6" t="s">
        <v>37</v>
      </c>
      <c r="D126" s="6" t="s">
        <v>102</v>
      </c>
      <c r="E126" s="6" t="s">
        <v>429</v>
      </c>
      <c r="F126" s="6"/>
      <c r="G126" s="31">
        <f>G127</f>
        <v>223.4</v>
      </c>
    </row>
    <row r="127" spans="1:7" ht="31.5" customHeight="1">
      <c r="A127" s="53" t="s">
        <v>22</v>
      </c>
      <c r="B127" s="55"/>
      <c r="C127" s="6" t="s">
        <v>37</v>
      </c>
      <c r="D127" s="6" t="s">
        <v>102</v>
      </c>
      <c r="E127" s="6" t="s">
        <v>429</v>
      </c>
      <c r="F127" s="6" t="s">
        <v>23</v>
      </c>
      <c r="G127" s="31">
        <f>G128</f>
        <v>223.4</v>
      </c>
    </row>
    <row r="128" spans="1:7" ht="48.75" customHeight="1">
      <c r="A128" s="53" t="s">
        <v>24</v>
      </c>
      <c r="B128" s="55"/>
      <c r="C128" s="6" t="s">
        <v>37</v>
      </c>
      <c r="D128" s="6" t="s">
        <v>102</v>
      </c>
      <c r="E128" s="6" t="s">
        <v>429</v>
      </c>
      <c r="F128" s="6" t="s">
        <v>25</v>
      </c>
      <c r="G128" s="31">
        <f>'пр.5'!H83</f>
        <v>223.4</v>
      </c>
    </row>
    <row r="129" spans="1:7" ht="28.5" customHeight="1">
      <c r="A129" s="53" t="s">
        <v>493</v>
      </c>
      <c r="B129" s="55"/>
      <c r="C129" s="6" t="s">
        <v>37</v>
      </c>
      <c r="D129" s="6" t="s">
        <v>102</v>
      </c>
      <c r="E129" s="6" t="s">
        <v>494</v>
      </c>
      <c r="F129" s="6"/>
      <c r="G129" s="31">
        <f>G130+G133+G136</f>
        <v>85883.09999999999</v>
      </c>
    </row>
    <row r="130" spans="1:7" ht="95.25" customHeight="1">
      <c r="A130" s="53" t="s">
        <v>411</v>
      </c>
      <c r="B130" s="55"/>
      <c r="C130" s="6" t="s">
        <v>37</v>
      </c>
      <c r="D130" s="6" t="s">
        <v>102</v>
      </c>
      <c r="E130" s="6" t="s">
        <v>495</v>
      </c>
      <c r="F130" s="6"/>
      <c r="G130" s="31">
        <f>G131</f>
        <v>725.4</v>
      </c>
    </row>
    <row r="131" spans="1:7" ht="78" customHeight="1">
      <c r="A131" s="53" t="s">
        <v>107</v>
      </c>
      <c r="B131" s="55"/>
      <c r="C131" s="6" t="s">
        <v>37</v>
      </c>
      <c r="D131" s="6" t="s">
        <v>102</v>
      </c>
      <c r="E131" s="6" t="s">
        <v>495</v>
      </c>
      <c r="F131" s="6" t="s">
        <v>108</v>
      </c>
      <c r="G131" s="31">
        <f>G132</f>
        <v>725.4</v>
      </c>
    </row>
    <row r="132" spans="1:7" ht="32.25" customHeight="1">
      <c r="A132" s="53" t="s">
        <v>274</v>
      </c>
      <c r="B132" s="55"/>
      <c r="C132" s="6" t="s">
        <v>37</v>
      </c>
      <c r="D132" s="6" t="s">
        <v>102</v>
      </c>
      <c r="E132" s="6" t="s">
        <v>495</v>
      </c>
      <c r="F132" s="6" t="s">
        <v>275</v>
      </c>
      <c r="G132" s="31">
        <f>'пр.5'!H276</f>
        <v>725.4</v>
      </c>
    </row>
    <row r="133" spans="1:7" ht="15.75">
      <c r="A133" s="53" t="s">
        <v>423</v>
      </c>
      <c r="B133" s="55"/>
      <c r="C133" s="6" t="s">
        <v>37</v>
      </c>
      <c r="D133" s="6" t="s">
        <v>102</v>
      </c>
      <c r="E133" s="6" t="s">
        <v>496</v>
      </c>
      <c r="F133" s="6"/>
      <c r="G133" s="31">
        <f>G134</f>
        <v>9.8</v>
      </c>
    </row>
    <row r="134" spans="1:7" ht="78" customHeight="1">
      <c r="A134" s="53" t="s">
        <v>107</v>
      </c>
      <c r="B134" s="55"/>
      <c r="C134" s="6" t="s">
        <v>37</v>
      </c>
      <c r="D134" s="6" t="s">
        <v>102</v>
      </c>
      <c r="E134" s="6" t="s">
        <v>496</v>
      </c>
      <c r="F134" s="6" t="s">
        <v>108</v>
      </c>
      <c r="G134" s="31">
        <f>G135</f>
        <v>9.8</v>
      </c>
    </row>
    <row r="135" spans="1:7" ht="33.75" customHeight="1">
      <c r="A135" s="53" t="s">
        <v>274</v>
      </c>
      <c r="B135" s="55"/>
      <c r="C135" s="6" t="s">
        <v>37</v>
      </c>
      <c r="D135" s="6" t="s">
        <v>102</v>
      </c>
      <c r="E135" s="6" t="s">
        <v>496</v>
      </c>
      <c r="F135" s="6" t="s">
        <v>275</v>
      </c>
      <c r="G135" s="31">
        <f>'пр.5'!H279</f>
        <v>9.8</v>
      </c>
    </row>
    <row r="136" spans="1:7" ht="30" customHeight="1">
      <c r="A136" s="53" t="s">
        <v>497</v>
      </c>
      <c r="B136" s="55"/>
      <c r="C136" s="6" t="s">
        <v>37</v>
      </c>
      <c r="D136" s="6" t="s">
        <v>102</v>
      </c>
      <c r="E136" s="6" t="s">
        <v>498</v>
      </c>
      <c r="F136" s="6"/>
      <c r="G136" s="31">
        <f>G137+G139+G141</f>
        <v>85147.9</v>
      </c>
    </row>
    <row r="137" spans="1:7" ht="79.5" customHeight="1">
      <c r="A137" s="53" t="s">
        <v>107</v>
      </c>
      <c r="B137" s="55"/>
      <c r="C137" s="6" t="s">
        <v>37</v>
      </c>
      <c r="D137" s="6" t="s">
        <v>102</v>
      </c>
      <c r="E137" s="6" t="s">
        <v>498</v>
      </c>
      <c r="F137" s="6" t="s">
        <v>108</v>
      </c>
      <c r="G137" s="31">
        <f>G138</f>
        <v>55764.5</v>
      </c>
    </row>
    <row r="138" spans="1:7" ht="33" customHeight="1">
      <c r="A138" s="53" t="s">
        <v>274</v>
      </c>
      <c r="B138" s="55"/>
      <c r="C138" s="6" t="s">
        <v>37</v>
      </c>
      <c r="D138" s="6" t="s">
        <v>102</v>
      </c>
      <c r="E138" s="6" t="s">
        <v>498</v>
      </c>
      <c r="F138" s="6" t="s">
        <v>275</v>
      </c>
      <c r="G138" s="31">
        <f>'пр.5'!H282</f>
        <v>55764.5</v>
      </c>
    </row>
    <row r="139" spans="1:7" ht="31.5" customHeight="1">
      <c r="A139" s="53" t="s">
        <v>22</v>
      </c>
      <c r="B139" s="55"/>
      <c r="C139" s="6" t="s">
        <v>37</v>
      </c>
      <c r="D139" s="6" t="s">
        <v>102</v>
      </c>
      <c r="E139" s="6" t="s">
        <v>498</v>
      </c>
      <c r="F139" s="6" t="s">
        <v>23</v>
      </c>
      <c r="G139" s="31">
        <f>G140</f>
        <v>28789.4</v>
      </c>
    </row>
    <row r="140" spans="1:7" ht="48" customHeight="1">
      <c r="A140" s="53" t="s">
        <v>24</v>
      </c>
      <c r="B140" s="55"/>
      <c r="C140" s="6" t="s">
        <v>37</v>
      </c>
      <c r="D140" s="6" t="s">
        <v>102</v>
      </c>
      <c r="E140" s="6" t="s">
        <v>498</v>
      </c>
      <c r="F140" s="6" t="s">
        <v>25</v>
      </c>
      <c r="G140" s="31">
        <f>'пр.5'!H284</f>
        <v>28789.4</v>
      </c>
    </row>
    <row r="141" spans="1:7" ht="15.75">
      <c r="A141" s="53" t="s">
        <v>121</v>
      </c>
      <c r="B141" s="55"/>
      <c r="C141" s="6" t="s">
        <v>37</v>
      </c>
      <c r="D141" s="6" t="s">
        <v>102</v>
      </c>
      <c r="E141" s="6" t="s">
        <v>498</v>
      </c>
      <c r="F141" s="6" t="s">
        <v>122</v>
      </c>
      <c r="G141" s="31">
        <f>G142</f>
        <v>594</v>
      </c>
    </row>
    <row r="142" spans="1:7" ht="15.75">
      <c r="A142" s="53" t="s">
        <v>420</v>
      </c>
      <c r="B142" s="55"/>
      <c r="C142" s="6" t="s">
        <v>37</v>
      </c>
      <c r="D142" s="6" t="s">
        <v>102</v>
      </c>
      <c r="E142" s="6" t="s">
        <v>498</v>
      </c>
      <c r="F142" s="6" t="s">
        <v>421</v>
      </c>
      <c r="G142" s="31">
        <f>'пр.5'!H286</f>
        <v>594</v>
      </c>
    </row>
    <row r="143" spans="1:7" ht="47.25" customHeight="1">
      <c r="A143" s="53" t="s">
        <v>499</v>
      </c>
      <c r="B143" s="55"/>
      <c r="C143" s="6" t="s">
        <v>37</v>
      </c>
      <c r="D143" s="6" t="s">
        <v>102</v>
      </c>
      <c r="E143" s="6" t="s">
        <v>500</v>
      </c>
      <c r="F143" s="6"/>
      <c r="G143" s="31">
        <f>G144+G147+G150</f>
        <v>4230.3</v>
      </c>
    </row>
    <row r="144" spans="1:7" ht="30.75" customHeight="1">
      <c r="A144" s="53" t="s">
        <v>501</v>
      </c>
      <c r="B144" s="55"/>
      <c r="C144" s="6" t="s">
        <v>37</v>
      </c>
      <c r="D144" s="6" t="s">
        <v>102</v>
      </c>
      <c r="E144" s="6" t="s">
        <v>502</v>
      </c>
      <c r="F144" s="6"/>
      <c r="G144" s="31">
        <f>G145</f>
        <v>2210.4</v>
      </c>
    </row>
    <row r="145" spans="1:7" ht="32.25" customHeight="1">
      <c r="A145" s="53" t="s">
        <v>22</v>
      </c>
      <c r="B145" s="55"/>
      <c r="C145" s="6" t="s">
        <v>37</v>
      </c>
      <c r="D145" s="6" t="s">
        <v>102</v>
      </c>
      <c r="E145" s="6" t="s">
        <v>502</v>
      </c>
      <c r="F145" s="6" t="s">
        <v>23</v>
      </c>
      <c r="G145" s="31">
        <f>G146</f>
        <v>2210.4</v>
      </c>
    </row>
    <row r="146" spans="1:7" ht="47.25" customHeight="1">
      <c r="A146" s="53" t="s">
        <v>24</v>
      </c>
      <c r="B146" s="55"/>
      <c r="C146" s="6" t="s">
        <v>37</v>
      </c>
      <c r="D146" s="6" t="s">
        <v>102</v>
      </c>
      <c r="E146" s="6" t="s">
        <v>502</v>
      </c>
      <c r="F146" s="6" t="s">
        <v>25</v>
      </c>
      <c r="G146" s="31">
        <f>'пр.5'!H290</f>
        <v>2210.4</v>
      </c>
    </row>
    <row r="147" spans="1:7" ht="48" customHeight="1">
      <c r="A147" s="53" t="s">
        <v>503</v>
      </c>
      <c r="B147" s="55"/>
      <c r="C147" s="6" t="s">
        <v>37</v>
      </c>
      <c r="D147" s="6" t="s">
        <v>102</v>
      </c>
      <c r="E147" s="6" t="s">
        <v>504</v>
      </c>
      <c r="F147" s="6"/>
      <c r="G147" s="31">
        <f>G148</f>
        <v>441</v>
      </c>
    </row>
    <row r="148" spans="1:7" ht="30" customHeight="1">
      <c r="A148" s="53" t="s">
        <v>22</v>
      </c>
      <c r="B148" s="55"/>
      <c r="C148" s="6" t="s">
        <v>37</v>
      </c>
      <c r="D148" s="6" t="s">
        <v>102</v>
      </c>
      <c r="E148" s="6" t="s">
        <v>504</v>
      </c>
      <c r="F148" s="6" t="s">
        <v>23</v>
      </c>
      <c r="G148" s="31">
        <f>G149</f>
        <v>441</v>
      </c>
    </row>
    <row r="149" spans="1:7" ht="46.5" customHeight="1">
      <c r="A149" s="53" t="s">
        <v>24</v>
      </c>
      <c r="B149" s="55"/>
      <c r="C149" s="6" t="s">
        <v>37</v>
      </c>
      <c r="D149" s="6" t="s">
        <v>102</v>
      </c>
      <c r="E149" s="6" t="s">
        <v>504</v>
      </c>
      <c r="F149" s="6" t="s">
        <v>25</v>
      </c>
      <c r="G149" s="31">
        <f>'пр.5'!H741+'пр.5'!H293</f>
        <v>441</v>
      </c>
    </row>
    <row r="150" spans="1:7" ht="30" customHeight="1">
      <c r="A150" s="53" t="s">
        <v>497</v>
      </c>
      <c r="B150" s="55"/>
      <c r="C150" s="6" t="s">
        <v>37</v>
      </c>
      <c r="D150" s="6" t="s">
        <v>102</v>
      </c>
      <c r="E150" s="6" t="s">
        <v>505</v>
      </c>
      <c r="F150" s="6"/>
      <c r="G150" s="31">
        <f>G151+G153</f>
        <v>1578.9</v>
      </c>
    </row>
    <row r="151" spans="1:7" ht="30" customHeight="1">
      <c r="A151" s="53" t="s">
        <v>22</v>
      </c>
      <c r="B151" s="55"/>
      <c r="C151" s="6" t="s">
        <v>37</v>
      </c>
      <c r="D151" s="6" t="s">
        <v>102</v>
      </c>
      <c r="E151" s="6" t="s">
        <v>505</v>
      </c>
      <c r="F151" s="6" t="s">
        <v>23</v>
      </c>
      <c r="G151" s="31">
        <f>G152</f>
        <v>1007.9</v>
      </c>
    </row>
    <row r="152" spans="1:7" ht="46.5" customHeight="1">
      <c r="A152" s="53" t="s">
        <v>24</v>
      </c>
      <c r="B152" s="55"/>
      <c r="C152" s="6" t="s">
        <v>37</v>
      </c>
      <c r="D152" s="6" t="s">
        <v>102</v>
      </c>
      <c r="E152" s="6" t="s">
        <v>505</v>
      </c>
      <c r="F152" s="6" t="s">
        <v>25</v>
      </c>
      <c r="G152" s="31">
        <f>'пр.5'!H296</f>
        <v>1007.9</v>
      </c>
    </row>
    <row r="153" spans="1:7" ht="15.75">
      <c r="A153" s="53" t="s">
        <v>121</v>
      </c>
      <c r="B153" s="55"/>
      <c r="C153" s="6" t="s">
        <v>37</v>
      </c>
      <c r="D153" s="6" t="s">
        <v>102</v>
      </c>
      <c r="E153" s="6" t="s">
        <v>505</v>
      </c>
      <c r="F153" s="6" t="s">
        <v>122</v>
      </c>
      <c r="G153" s="31">
        <f>G154+G155</f>
        <v>571</v>
      </c>
    </row>
    <row r="154" spans="1:7" ht="15.75">
      <c r="A154" s="53" t="s">
        <v>418</v>
      </c>
      <c r="B154" s="55"/>
      <c r="C154" s="6" t="s">
        <v>37</v>
      </c>
      <c r="D154" s="6" t="s">
        <v>102</v>
      </c>
      <c r="E154" s="6" t="s">
        <v>505</v>
      </c>
      <c r="F154" s="6" t="s">
        <v>419</v>
      </c>
      <c r="G154" s="31">
        <f>'пр.5'!H298</f>
        <v>474</v>
      </c>
    </row>
    <row r="155" spans="1:7" ht="15.75">
      <c r="A155" s="53" t="s">
        <v>420</v>
      </c>
      <c r="B155" s="55"/>
      <c r="C155" s="6" t="s">
        <v>37</v>
      </c>
      <c r="D155" s="6" t="s">
        <v>102</v>
      </c>
      <c r="E155" s="6" t="s">
        <v>505</v>
      </c>
      <c r="F155" s="6" t="s">
        <v>421</v>
      </c>
      <c r="G155" s="31">
        <f>'пр.5'!H299</f>
        <v>97</v>
      </c>
    </row>
    <row r="156" spans="1:7" ht="15.75">
      <c r="A156" s="53" t="s">
        <v>484</v>
      </c>
      <c r="B156" s="55"/>
      <c r="C156" s="6" t="s">
        <v>37</v>
      </c>
      <c r="D156" s="6" t="s">
        <v>102</v>
      </c>
      <c r="E156" s="6" t="s">
        <v>485</v>
      </c>
      <c r="F156" s="6"/>
      <c r="G156" s="31">
        <f>G157+G163</f>
        <v>24753.6</v>
      </c>
    </row>
    <row r="157" spans="1:7" ht="94.5" customHeight="1">
      <c r="A157" s="53" t="s">
        <v>411</v>
      </c>
      <c r="B157" s="55"/>
      <c r="C157" s="6" t="s">
        <v>37</v>
      </c>
      <c r="D157" s="6" t="s">
        <v>102</v>
      </c>
      <c r="E157" s="6" t="s">
        <v>486</v>
      </c>
      <c r="F157" s="6"/>
      <c r="G157" s="31">
        <f>G158+G160</f>
        <v>684.5</v>
      </c>
    </row>
    <row r="158" spans="1:7" ht="78" customHeight="1">
      <c r="A158" s="53" t="s">
        <v>107</v>
      </c>
      <c r="B158" s="55"/>
      <c r="C158" s="6" t="s">
        <v>37</v>
      </c>
      <c r="D158" s="6" t="s">
        <v>102</v>
      </c>
      <c r="E158" s="6" t="s">
        <v>486</v>
      </c>
      <c r="F158" s="6" t="s">
        <v>108</v>
      </c>
      <c r="G158" s="31">
        <f>G159</f>
        <v>657.4</v>
      </c>
    </row>
    <row r="159" spans="1:7" ht="34.5" customHeight="1">
      <c r="A159" s="53" t="s">
        <v>274</v>
      </c>
      <c r="B159" s="55"/>
      <c r="C159" s="6" t="s">
        <v>37</v>
      </c>
      <c r="D159" s="6" t="s">
        <v>102</v>
      </c>
      <c r="E159" s="6" t="s">
        <v>486</v>
      </c>
      <c r="F159" s="6" t="s">
        <v>275</v>
      </c>
      <c r="G159" s="31">
        <f>'пр.5'!H235</f>
        <v>657.4</v>
      </c>
    </row>
    <row r="160" spans="1:7" ht="21" customHeight="1">
      <c r="A160" s="53" t="s">
        <v>423</v>
      </c>
      <c r="B160" s="55"/>
      <c r="C160" s="6" t="s">
        <v>37</v>
      </c>
      <c r="D160" s="6" t="s">
        <v>102</v>
      </c>
      <c r="E160" s="6" t="s">
        <v>487</v>
      </c>
      <c r="F160" s="6"/>
      <c r="G160" s="31">
        <f>G161</f>
        <v>27.1</v>
      </c>
    </row>
    <row r="161" spans="1:7" ht="78.75" customHeight="1">
      <c r="A161" s="53" t="s">
        <v>107</v>
      </c>
      <c r="B161" s="55"/>
      <c r="C161" s="6" t="s">
        <v>37</v>
      </c>
      <c r="D161" s="6" t="s">
        <v>102</v>
      </c>
      <c r="E161" s="6" t="s">
        <v>487</v>
      </c>
      <c r="F161" s="6" t="s">
        <v>108</v>
      </c>
      <c r="G161" s="31">
        <f>G162</f>
        <v>27.1</v>
      </c>
    </row>
    <row r="162" spans="1:7" ht="31.5" customHeight="1">
      <c r="A162" s="53" t="s">
        <v>274</v>
      </c>
      <c r="B162" s="55"/>
      <c r="C162" s="6" t="s">
        <v>37</v>
      </c>
      <c r="D162" s="6" t="s">
        <v>102</v>
      </c>
      <c r="E162" s="6" t="s">
        <v>487</v>
      </c>
      <c r="F162" s="6" t="s">
        <v>275</v>
      </c>
      <c r="G162" s="31">
        <f>'пр.5'!H238</f>
        <v>27.1</v>
      </c>
    </row>
    <row r="163" spans="1:7" ht="30" customHeight="1">
      <c r="A163" s="53" t="s">
        <v>488</v>
      </c>
      <c r="B163" s="55"/>
      <c r="C163" s="6" t="s">
        <v>37</v>
      </c>
      <c r="D163" s="6" t="s">
        <v>102</v>
      </c>
      <c r="E163" s="6" t="s">
        <v>489</v>
      </c>
      <c r="F163" s="6"/>
      <c r="G163" s="31">
        <f>G164+G166+G168</f>
        <v>24069.1</v>
      </c>
    </row>
    <row r="164" spans="1:7" ht="80.25" customHeight="1">
      <c r="A164" s="53" t="s">
        <v>107</v>
      </c>
      <c r="B164" s="55"/>
      <c r="C164" s="6" t="s">
        <v>37</v>
      </c>
      <c r="D164" s="6" t="s">
        <v>102</v>
      </c>
      <c r="E164" s="6" t="s">
        <v>489</v>
      </c>
      <c r="F164" s="6" t="s">
        <v>108</v>
      </c>
      <c r="G164" s="31">
        <f>G165</f>
        <v>22438</v>
      </c>
    </row>
    <row r="165" spans="1:7" ht="30.75" customHeight="1">
      <c r="A165" s="53" t="s">
        <v>274</v>
      </c>
      <c r="B165" s="55"/>
      <c r="C165" s="6" t="s">
        <v>37</v>
      </c>
      <c r="D165" s="6" t="s">
        <v>102</v>
      </c>
      <c r="E165" s="6" t="s">
        <v>489</v>
      </c>
      <c r="F165" s="6" t="s">
        <v>275</v>
      </c>
      <c r="G165" s="31">
        <f>'пр.5'!H241</f>
        <v>22438</v>
      </c>
    </row>
    <row r="166" spans="1:7" ht="30.75" customHeight="1">
      <c r="A166" s="53" t="s">
        <v>22</v>
      </c>
      <c r="B166" s="55"/>
      <c r="C166" s="6" t="s">
        <v>37</v>
      </c>
      <c r="D166" s="6" t="s">
        <v>102</v>
      </c>
      <c r="E166" s="6" t="s">
        <v>489</v>
      </c>
      <c r="F166" s="6" t="s">
        <v>23</v>
      </c>
      <c r="G166" s="31">
        <f>G167</f>
        <v>1629.6</v>
      </c>
    </row>
    <row r="167" spans="1:7" ht="48" customHeight="1">
      <c r="A167" s="53" t="s">
        <v>24</v>
      </c>
      <c r="B167" s="55"/>
      <c r="C167" s="6" t="s">
        <v>37</v>
      </c>
      <c r="D167" s="6" t="s">
        <v>102</v>
      </c>
      <c r="E167" s="6" t="s">
        <v>489</v>
      </c>
      <c r="F167" s="6" t="s">
        <v>25</v>
      </c>
      <c r="G167" s="31">
        <f>'пр.5'!H243</f>
        <v>1629.6</v>
      </c>
    </row>
    <row r="168" spans="1:7" ht="15.75">
      <c r="A168" s="53" t="s">
        <v>121</v>
      </c>
      <c r="B168" s="55"/>
      <c r="C168" s="6" t="s">
        <v>37</v>
      </c>
      <c r="D168" s="6" t="s">
        <v>102</v>
      </c>
      <c r="E168" s="6" t="s">
        <v>489</v>
      </c>
      <c r="F168" s="6" t="s">
        <v>122</v>
      </c>
      <c r="G168" s="31">
        <f>G169</f>
        <v>1.5</v>
      </c>
    </row>
    <row r="169" spans="1:7" ht="15.75">
      <c r="A169" s="53" t="s">
        <v>420</v>
      </c>
      <c r="B169" s="55"/>
      <c r="C169" s="6" t="s">
        <v>37</v>
      </c>
      <c r="D169" s="6" t="s">
        <v>102</v>
      </c>
      <c r="E169" s="6" t="s">
        <v>489</v>
      </c>
      <c r="F169" s="6" t="s">
        <v>421</v>
      </c>
      <c r="G169" s="31">
        <f>'пр.5'!H245</f>
        <v>1.5</v>
      </c>
    </row>
    <row r="170" spans="1:7" ht="78" customHeight="1">
      <c r="A170" s="53" t="s">
        <v>404</v>
      </c>
      <c r="B170" s="55"/>
      <c r="C170" s="6" t="s">
        <v>37</v>
      </c>
      <c r="D170" s="6" t="s">
        <v>102</v>
      </c>
      <c r="E170" s="6" t="s">
        <v>405</v>
      </c>
      <c r="F170" s="6"/>
      <c r="G170" s="31">
        <f>G171+G177</f>
        <v>953.8000000000001</v>
      </c>
    </row>
    <row r="171" spans="1:7" ht="49.5" customHeight="1">
      <c r="A171" s="53" t="s">
        <v>430</v>
      </c>
      <c r="B171" s="55"/>
      <c r="C171" s="6" t="s">
        <v>37</v>
      </c>
      <c r="D171" s="6" t="s">
        <v>102</v>
      </c>
      <c r="E171" s="6" t="s">
        <v>431</v>
      </c>
      <c r="F171" s="6"/>
      <c r="G171" s="31">
        <f>G172</f>
        <v>480.1</v>
      </c>
    </row>
    <row r="172" spans="1:7" ht="48" customHeight="1">
      <c r="A172" s="53" t="s">
        <v>432</v>
      </c>
      <c r="B172" s="55"/>
      <c r="C172" s="6" t="s">
        <v>37</v>
      </c>
      <c r="D172" s="6" t="s">
        <v>102</v>
      </c>
      <c r="E172" s="6" t="s">
        <v>433</v>
      </c>
      <c r="F172" s="6"/>
      <c r="G172" s="31">
        <f>G173+G176</f>
        <v>480.1</v>
      </c>
    </row>
    <row r="173" spans="1:7" ht="78" customHeight="1">
      <c r="A173" s="53" t="s">
        <v>107</v>
      </c>
      <c r="B173" s="55"/>
      <c r="C173" s="6" t="s">
        <v>37</v>
      </c>
      <c r="D173" s="6" t="s">
        <v>102</v>
      </c>
      <c r="E173" s="6" t="s">
        <v>433</v>
      </c>
      <c r="F173" s="6" t="s">
        <v>108</v>
      </c>
      <c r="G173" s="31">
        <f>G174</f>
        <v>476.1</v>
      </c>
    </row>
    <row r="174" spans="1:7" ht="33.75" customHeight="1">
      <c r="A174" s="53" t="s">
        <v>109</v>
      </c>
      <c r="B174" s="55"/>
      <c r="C174" s="6" t="s">
        <v>37</v>
      </c>
      <c r="D174" s="6" t="s">
        <v>102</v>
      </c>
      <c r="E174" s="6" t="s">
        <v>433</v>
      </c>
      <c r="F174" s="6" t="s">
        <v>110</v>
      </c>
      <c r="G174" s="31">
        <f>'пр.5'!H88</f>
        <v>476.1</v>
      </c>
    </row>
    <row r="175" spans="1:7" ht="32.25" customHeight="1">
      <c r="A175" s="53" t="s">
        <v>22</v>
      </c>
      <c r="B175" s="55"/>
      <c r="C175" s="6" t="s">
        <v>37</v>
      </c>
      <c r="D175" s="6" t="s">
        <v>102</v>
      </c>
      <c r="E175" s="6" t="s">
        <v>433</v>
      </c>
      <c r="F175" s="6" t="s">
        <v>23</v>
      </c>
      <c r="G175" s="31">
        <f>G176</f>
        <v>4</v>
      </c>
    </row>
    <row r="176" spans="1:7" ht="51" customHeight="1">
      <c r="A176" s="53" t="s">
        <v>24</v>
      </c>
      <c r="B176" s="55"/>
      <c r="C176" s="6" t="s">
        <v>37</v>
      </c>
      <c r="D176" s="6" t="s">
        <v>102</v>
      </c>
      <c r="E176" s="6" t="s">
        <v>433</v>
      </c>
      <c r="F176" s="6" t="s">
        <v>25</v>
      </c>
      <c r="G176" s="31">
        <f>'пр.5'!H90</f>
        <v>4</v>
      </c>
    </row>
    <row r="177" spans="1:7" ht="65.25" customHeight="1">
      <c r="A177" s="53" t="s">
        <v>434</v>
      </c>
      <c r="B177" s="55"/>
      <c r="C177" s="6" t="s">
        <v>37</v>
      </c>
      <c r="D177" s="6" t="s">
        <v>102</v>
      </c>
      <c r="E177" s="6" t="s">
        <v>435</v>
      </c>
      <c r="F177" s="6"/>
      <c r="G177" s="31">
        <f>G178</f>
        <v>473.70000000000005</v>
      </c>
    </row>
    <row r="178" spans="1:7" ht="202.5" customHeight="1">
      <c r="A178" s="53" t="s">
        <v>436</v>
      </c>
      <c r="B178" s="55"/>
      <c r="C178" s="6" t="s">
        <v>37</v>
      </c>
      <c r="D178" s="6" t="s">
        <v>102</v>
      </c>
      <c r="E178" s="6" t="s">
        <v>437</v>
      </c>
      <c r="F178" s="6"/>
      <c r="G178" s="31">
        <f>G179+G181</f>
        <v>473.70000000000005</v>
      </c>
    </row>
    <row r="179" spans="1:7" ht="78" customHeight="1">
      <c r="A179" s="53" t="s">
        <v>107</v>
      </c>
      <c r="B179" s="55"/>
      <c r="C179" s="6" t="s">
        <v>37</v>
      </c>
      <c r="D179" s="6" t="s">
        <v>102</v>
      </c>
      <c r="E179" s="6" t="s">
        <v>437</v>
      </c>
      <c r="F179" s="6" t="s">
        <v>108</v>
      </c>
      <c r="G179" s="31">
        <f>G180</f>
        <v>430.6</v>
      </c>
    </row>
    <row r="180" spans="1:7" ht="33" customHeight="1">
      <c r="A180" s="53" t="s">
        <v>109</v>
      </c>
      <c r="B180" s="55"/>
      <c r="C180" s="6" t="s">
        <v>37</v>
      </c>
      <c r="D180" s="6" t="s">
        <v>102</v>
      </c>
      <c r="E180" s="6" t="s">
        <v>437</v>
      </c>
      <c r="F180" s="6" t="s">
        <v>110</v>
      </c>
      <c r="G180" s="31">
        <f>'пр.5'!H94</f>
        <v>430.6</v>
      </c>
    </row>
    <row r="181" spans="1:7" ht="33" customHeight="1">
      <c r="A181" s="53" t="s">
        <v>22</v>
      </c>
      <c r="B181" s="55"/>
      <c r="C181" s="6" t="s">
        <v>37</v>
      </c>
      <c r="D181" s="6" t="s">
        <v>102</v>
      </c>
      <c r="E181" s="6" t="s">
        <v>437</v>
      </c>
      <c r="F181" s="6" t="s">
        <v>23</v>
      </c>
      <c r="G181" s="31">
        <f>G182</f>
        <v>43.1</v>
      </c>
    </row>
    <row r="182" spans="1:7" ht="48" customHeight="1">
      <c r="A182" s="53" t="s">
        <v>24</v>
      </c>
      <c r="B182" s="55"/>
      <c r="C182" s="6" t="s">
        <v>37</v>
      </c>
      <c r="D182" s="6" t="s">
        <v>102</v>
      </c>
      <c r="E182" s="6" t="s">
        <v>437</v>
      </c>
      <c r="F182" s="6" t="s">
        <v>25</v>
      </c>
      <c r="G182" s="31">
        <f>'пр.5'!H96</f>
        <v>43.1</v>
      </c>
    </row>
    <row r="183" spans="1:7" ht="15.75">
      <c r="A183" s="50" t="s">
        <v>438</v>
      </c>
      <c r="B183" s="52"/>
      <c r="C183" s="3" t="s">
        <v>120</v>
      </c>
      <c r="D183" s="22" t="s">
        <v>598</v>
      </c>
      <c r="E183" s="3"/>
      <c r="F183" s="3"/>
      <c r="G183" s="30">
        <f aca="true" t="shared" si="0" ref="G183:G188">G184</f>
        <v>612.4</v>
      </c>
    </row>
    <row r="184" spans="1:7" ht="15.75">
      <c r="A184" s="50" t="s">
        <v>439</v>
      </c>
      <c r="B184" s="52"/>
      <c r="C184" s="3" t="s">
        <v>120</v>
      </c>
      <c r="D184" s="3" t="s">
        <v>143</v>
      </c>
      <c r="E184" s="3"/>
      <c r="F184" s="3"/>
      <c r="G184" s="30">
        <f t="shared" si="0"/>
        <v>612.4</v>
      </c>
    </row>
    <row r="185" spans="1:7" ht="78" customHeight="1">
      <c r="A185" s="53" t="s">
        <v>404</v>
      </c>
      <c r="B185" s="55"/>
      <c r="C185" s="6" t="s">
        <v>120</v>
      </c>
      <c r="D185" s="6" t="s">
        <v>143</v>
      </c>
      <c r="E185" s="6" t="s">
        <v>405</v>
      </c>
      <c r="F185" s="6"/>
      <c r="G185" s="31">
        <f t="shared" si="0"/>
        <v>612.4</v>
      </c>
    </row>
    <row r="186" spans="1:7" ht="63" customHeight="1">
      <c r="A186" s="53" t="s">
        <v>440</v>
      </c>
      <c r="B186" s="55"/>
      <c r="C186" s="6" t="s">
        <v>120</v>
      </c>
      <c r="D186" s="6" t="s">
        <v>143</v>
      </c>
      <c r="E186" s="6" t="s">
        <v>441</v>
      </c>
      <c r="F186" s="6"/>
      <c r="G186" s="31">
        <f t="shared" si="0"/>
        <v>612.4</v>
      </c>
    </row>
    <row r="187" spans="1:7" ht="46.5" customHeight="1">
      <c r="A187" s="53" t="s">
        <v>442</v>
      </c>
      <c r="B187" s="55"/>
      <c r="C187" s="6" t="s">
        <v>120</v>
      </c>
      <c r="D187" s="6" t="s">
        <v>143</v>
      </c>
      <c r="E187" s="6" t="s">
        <v>443</v>
      </c>
      <c r="F187" s="6"/>
      <c r="G187" s="31">
        <f t="shared" si="0"/>
        <v>612.4</v>
      </c>
    </row>
    <row r="188" spans="1:7" ht="79.5" customHeight="1">
      <c r="A188" s="53" t="s">
        <v>107</v>
      </c>
      <c r="B188" s="55"/>
      <c r="C188" s="6" t="s">
        <v>120</v>
      </c>
      <c r="D188" s="6" t="s">
        <v>143</v>
      </c>
      <c r="E188" s="6" t="s">
        <v>443</v>
      </c>
      <c r="F188" s="6" t="s">
        <v>108</v>
      </c>
      <c r="G188" s="31">
        <f t="shared" si="0"/>
        <v>612.4</v>
      </c>
    </row>
    <row r="189" spans="1:7" ht="33" customHeight="1">
      <c r="A189" s="53" t="s">
        <v>109</v>
      </c>
      <c r="B189" s="55"/>
      <c r="C189" s="6" t="s">
        <v>120</v>
      </c>
      <c r="D189" s="6" t="s">
        <v>143</v>
      </c>
      <c r="E189" s="6" t="s">
        <v>443</v>
      </c>
      <c r="F189" s="6" t="s">
        <v>110</v>
      </c>
      <c r="G189" s="31">
        <f>'пр.5'!H103</f>
        <v>612.4</v>
      </c>
    </row>
    <row r="190" spans="1:10" ht="30" customHeight="1">
      <c r="A190" s="50" t="s">
        <v>361</v>
      </c>
      <c r="B190" s="52"/>
      <c r="C190" s="3" t="s">
        <v>143</v>
      </c>
      <c r="D190" s="22" t="s">
        <v>598</v>
      </c>
      <c r="E190" s="3"/>
      <c r="F190" s="3"/>
      <c r="G190" s="30">
        <f>G191</f>
        <v>11682.8</v>
      </c>
      <c r="J190" s="11"/>
    </row>
    <row r="191" spans="1:7" ht="48.75" customHeight="1">
      <c r="A191" s="50" t="s">
        <v>362</v>
      </c>
      <c r="B191" s="52"/>
      <c r="C191" s="3" t="s">
        <v>143</v>
      </c>
      <c r="D191" s="3" t="s">
        <v>88</v>
      </c>
      <c r="E191" s="3"/>
      <c r="F191" s="3"/>
      <c r="G191" s="30">
        <f>G192+G201</f>
        <v>11682.8</v>
      </c>
    </row>
    <row r="192" spans="1:7" ht="77.25" customHeight="1">
      <c r="A192" s="53" t="s">
        <v>355</v>
      </c>
      <c r="B192" s="55"/>
      <c r="C192" s="6" t="s">
        <v>143</v>
      </c>
      <c r="D192" s="6" t="s">
        <v>88</v>
      </c>
      <c r="E192" s="6" t="s">
        <v>356</v>
      </c>
      <c r="F192" s="6"/>
      <c r="G192" s="31">
        <f>G193+G197</f>
        <v>850</v>
      </c>
    </row>
    <row r="193" spans="1:7" ht="78" customHeight="1">
      <c r="A193" s="53" t="s">
        <v>357</v>
      </c>
      <c r="B193" s="55"/>
      <c r="C193" s="6" t="s">
        <v>143</v>
      </c>
      <c r="D193" s="6" t="s">
        <v>88</v>
      </c>
      <c r="E193" s="6" t="s">
        <v>358</v>
      </c>
      <c r="F193" s="6"/>
      <c r="G193" s="31">
        <f>G194</f>
        <v>550</v>
      </c>
    </row>
    <row r="194" spans="1:7" ht="48" customHeight="1">
      <c r="A194" s="53" t="s">
        <v>359</v>
      </c>
      <c r="B194" s="55"/>
      <c r="C194" s="6" t="s">
        <v>143</v>
      </c>
      <c r="D194" s="6" t="s">
        <v>88</v>
      </c>
      <c r="E194" s="6" t="s">
        <v>360</v>
      </c>
      <c r="F194" s="6"/>
      <c r="G194" s="31">
        <f>G195</f>
        <v>550</v>
      </c>
    </row>
    <row r="195" spans="1:7" ht="33" customHeight="1">
      <c r="A195" s="53" t="s">
        <v>22</v>
      </c>
      <c r="B195" s="55"/>
      <c r="C195" s="6" t="s">
        <v>143</v>
      </c>
      <c r="D195" s="6" t="s">
        <v>88</v>
      </c>
      <c r="E195" s="6" t="s">
        <v>360</v>
      </c>
      <c r="F195" s="6" t="s">
        <v>23</v>
      </c>
      <c r="G195" s="31">
        <f>G196</f>
        <v>550</v>
      </c>
    </row>
    <row r="196" spans="1:7" ht="48" customHeight="1">
      <c r="A196" s="53" t="s">
        <v>24</v>
      </c>
      <c r="B196" s="55"/>
      <c r="C196" s="6" t="s">
        <v>143</v>
      </c>
      <c r="D196" s="6" t="s">
        <v>88</v>
      </c>
      <c r="E196" s="6" t="s">
        <v>360</v>
      </c>
      <c r="F196" s="6" t="s">
        <v>25</v>
      </c>
      <c r="G196" s="31">
        <f>'пр.5'!H110</f>
        <v>550</v>
      </c>
    </row>
    <row r="197" spans="1:7" ht="78" customHeight="1">
      <c r="A197" s="53" t="s">
        <v>363</v>
      </c>
      <c r="B197" s="55"/>
      <c r="C197" s="6" t="s">
        <v>143</v>
      </c>
      <c r="D197" s="6" t="s">
        <v>88</v>
      </c>
      <c r="E197" s="6" t="s">
        <v>364</v>
      </c>
      <c r="F197" s="6"/>
      <c r="G197" s="31">
        <f>G198</f>
        <v>300</v>
      </c>
    </row>
    <row r="198" spans="1:7" ht="61.5" customHeight="1">
      <c r="A198" s="53" t="s">
        <v>365</v>
      </c>
      <c r="B198" s="55"/>
      <c r="C198" s="6" t="s">
        <v>143</v>
      </c>
      <c r="D198" s="6" t="s">
        <v>88</v>
      </c>
      <c r="E198" s="6" t="s">
        <v>366</v>
      </c>
      <c r="F198" s="6"/>
      <c r="G198" s="31">
        <f>G199</f>
        <v>300</v>
      </c>
    </row>
    <row r="199" spans="1:7" ht="30.75" customHeight="1">
      <c r="A199" s="53" t="s">
        <v>22</v>
      </c>
      <c r="B199" s="55"/>
      <c r="C199" s="6" t="s">
        <v>143</v>
      </c>
      <c r="D199" s="6" t="s">
        <v>88</v>
      </c>
      <c r="E199" s="6" t="s">
        <v>366</v>
      </c>
      <c r="F199" s="6" t="s">
        <v>23</v>
      </c>
      <c r="G199" s="31">
        <f>G200</f>
        <v>300</v>
      </c>
    </row>
    <row r="200" spans="1:7" ht="48.75" customHeight="1">
      <c r="A200" s="53" t="s">
        <v>24</v>
      </c>
      <c r="B200" s="55"/>
      <c r="C200" s="6" t="s">
        <v>143</v>
      </c>
      <c r="D200" s="6" t="s">
        <v>88</v>
      </c>
      <c r="E200" s="6" t="s">
        <v>366</v>
      </c>
      <c r="F200" s="6" t="s">
        <v>25</v>
      </c>
      <c r="G200" s="31">
        <f>'пр.5'!H114</f>
        <v>300</v>
      </c>
    </row>
    <row r="201" spans="1:7" ht="49.5" customHeight="1">
      <c r="A201" s="53" t="s">
        <v>444</v>
      </c>
      <c r="B201" s="55"/>
      <c r="C201" s="6" t="s">
        <v>143</v>
      </c>
      <c r="D201" s="6" t="s">
        <v>88</v>
      </c>
      <c r="E201" s="6" t="s">
        <v>445</v>
      </c>
      <c r="F201" s="6"/>
      <c r="G201" s="31">
        <f>G202+G207</f>
        <v>10832.8</v>
      </c>
    </row>
    <row r="202" spans="1:7" ht="30.75" customHeight="1">
      <c r="A202" s="53" t="s">
        <v>446</v>
      </c>
      <c r="B202" s="55"/>
      <c r="C202" s="6" t="s">
        <v>143</v>
      </c>
      <c r="D202" s="6" t="s">
        <v>88</v>
      </c>
      <c r="E202" s="6" t="s">
        <v>447</v>
      </c>
      <c r="F202" s="6"/>
      <c r="G202" s="31">
        <f>G203+G205</f>
        <v>10682.8</v>
      </c>
    </row>
    <row r="203" spans="1:7" ht="78" customHeight="1">
      <c r="A203" s="53" t="s">
        <v>107</v>
      </c>
      <c r="B203" s="55"/>
      <c r="C203" s="6" t="s">
        <v>143</v>
      </c>
      <c r="D203" s="6" t="s">
        <v>88</v>
      </c>
      <c r="E203" s="6" t="s">
        <v>447</v>
      </c>
      <c r="F203" s="6" t="s">
        <v>108</v>
      </c>
      <c r="G203" s="31">
        <f>G204</f>
        <v>9990.8</v>
      </c>
    </row>
    <row r="204" spans="1:7" ht="31.5" customHeight="1">
      <c r="A204" s="53" t="s">
        <v>109</v>
      </c>
      <c r="B204" s="55"/>
      <c r="C204" s="6" t="s">
        <v>143</v>
      </c>
      <c r="D204" s="6" t="s">
        <v>88</v>
      </c>
      <c r="E204" s="6" t="s">
        <v>447</v>
      </c>
      <c r="F204" s="6" t="s">
        <v>110</v>
      </c>
      <c r="G204" s="31">
        <f>'пр.5'!H118</f>
        <v>9990.8</v>
      </c>
    </row>
    <row r="205" spans="1:7" ht="28.5" customHeight="1">
      <c r="A205" s="53" t="s">
        <v>22</v>
      </c>
      <c r="B205" s="55"/>
      <c r="C205" s="6" t="s">
        <v>143</v>
      </c>
      <c r="D205" s="6" t="s">
        <v>88</v>
      </c>
      <c r="E205" s="6" t="s">
        <v>447</v>
      </c>
      <c r="F205" s="6" t="s">
        <v>23</v>
      </c>
      <c r="G205" s="31">
        <f>G206</f>
        <v>692</v>
      </c>
    </row>
    <row r="206" spans="1:7" ht="51" customHeight="1">
      <c r="A206" s="53" t="s">
        <v>24</v>
      </c>
      <c r="B206" s="55"/>
      <c r="C206" s="6" t="s">
        <v>143</v>
      </c>
      <c r="D206" s="6" t="s">
        <v>88</v>
      </c>
      <c r="E206" s="6" t="s">
        <v>447</v>
      </c>
      <c r="F206" s="6" t="s">
        <v>25</v>
      </c>
      <c r="G206" s="31">
        <f>'пр.5'!H120</f>
        <v>692</v>
      </c>
    </row>
    <row r="207" spans="1:7" ht="45.75" customHeight="1">
      <c r="A207" s="53" t="s">
        <v>448</v>
      </c>
      <c r="B207" s="55"/>
      <c r="C207" s="6" t="s">
        <v>143</v>
      </c>
      <c r="D207" s="6" t="s">
        <v>88</v>
      </c>
      <c r="E207" s="6" t="s">
        <v>449</v>
      </c>
      <c r="F207" s="6"/>
      <c r="G207" s="31">
        <f>G208</f>
        <v>150</v>
      </c>
    </row>
    <row r="208" spans="1:7" ht="30.75" customHeight="1">
      <c r="A208" s="53" t="s">
        <v>22</v>
      </c>
      <c r="B208" s="55"/>
      <c r="C208" s="6" t="s">
        <v>143</v>
      </c>
      <c r="D208" s="6" t="s">
        <v>88</v>
      </c>
      <c r="E208" s="6" t="s">
        <v>449</v>
      </c>
      <c r="F208" s="6" t="s">
        <v>23</v>
      </c>
      <c r="G208" s="31">
        <f>G209</f>
        <v>150</v>
      </c>
    </row>
    <row r="209" spans="1:7" ht="48" customHeight="1">
      <c r="A209" s="53" t="s">
        <v>24</v>
      </c>
      <c r="B209" s="55"/>
      <c r="C209" s="6" t="s">
        <v>143</v>
      </c>
      <c r="D209" s="6" t="s">
        <v>88</v>
      </c>
      <c r="E209" s="6" t="s">
        <v>449</v>
      </c>
      <c r="F209" s="6" t="s">
        <v>25</v>
      </c>
      <c r="G209" s="31">
        <f>'пр.5'!H123</f>
        <v>150</v>
      </c>
    </row>
    <row r="210" spans="1:7" ht="15.75">
      <c r="A210" s="50" t="s">
        <v>18</v>
      </c>
      <c r="B210" s="52"/>
      <c r="C210" s="3" t="s">
        <v>19</v>
      </c>
      <c r="D210" s="22" t="s">
        <v>598</v>
      </c>
      <c r="E210" s="3"/>
      <c r="F210" s="3"/>
      <c r="G210" s="30">
        <f>G211+G216+G231</f>
        <v>11049.7</v>
      </c>
    </row>
    <row r="211" spans="1:7" ht="15.75">
      <c r="A211" s="50" t="s">
        <v>557</v>
      </c>
      <c r="B211" s="52"/>
      <c r="C211" s="3" t="s">
        <v>19</v>
      </c>
      <c r="D211" s="3" t="s">
        <v>66</v>
      </c>
      <c r="E211" s="3"/>
      <c r="F211" s="3"/>
      <c r="G211" s="30">
        <f>G212</f>
        <v>9.5</v>
      </c>
    </row>
    <row r="212" spans="1:7" ht="15.75">
      <c r="A212" s="53" t="s">
        <v>558</v>
      </c>
      <c r="B212" s="55"/>
      <c r="C212" s="6" t="s">
        <v>19</v>
      </c>
      <c r="D212" s="6" t="s">
        <v>66</v>
      </c>
      <c r="E212" s="6" t="s">
        <v>559</v>
      </c>
      <c r="F212" s="6"/>
      <c r="G212" s="31">
        <f>G213</f>
        <v>9.5</v>
      </c>
    </row>
    <row r="213" spans="1:7" ht="15.75">
      <c r="A213" s="53" t="s">
        <v>560</v>
      </c>
      <c r="B213" s="55"/>
      <c r="C213" s="6" t="s">
        <v>19</v>
      </c>
      <c r="D213" s="6" t="s">
        <v>66</v>
      </c>
      <c r="E213" s="6" t="s">
        <v>561</v>
      </c>
      <c r="F213" s="6"/>
      <c r="G213" s="31">
        <f>G214</f>
        <v>9.5</v>
      </c>
    </row>
    <row r="214" spans="1:7" ht="30.75" customHeight="1">
      <c r="A214" s="53" t="s">
        <v>22</v>
      </c>
      <c r="B214" s="55"/>
      <c r="C214" s="6" t="s">
        <v>19</v>
      </c>
      <c r="D214" s="6" t="s">
        <v>66</v>
      </c>
      <c r="E214" s="6" t="s">
        <v>561</v>
      </c>
      <c r="F214" s="6" t="s">
        <v>23</v>
      </c>
      <c r="G214" s="31">
        <f>G215</f>
        <v>9.5</v>
      </c>
    </row>
    <row r="215" spans="1:7" ht="48" customHeight="1">
      <c r="A215" s="53" t="s">
        <v>24</v>
      </c>
      <c r="B215" s="55"/>
      <c r="C215" s="6" t="s">
        <v>19</v>
      </c>
      <c r="D215" s="6" t="s">
        <v>66</v>
      </c>
      <c r="E215" s="6" t="s">
        <v>561</v>
      </c>
      <c r="F215" s="6" t="s">
        <v>25</v>
      </c>
      <c r="G215" s="31">
        <f>'пр.5'!H747</f>
        <v>9.5</v>
      </c>
    </row>
    <row r="216" spans="1:7" ht="15.75">
      <c r="A216" s="50" t="s">
        <v>20</v>
      </c>
      <c r="B216" s="52"/>
      <c r="C216" s="3" t="s">
        <v>19</v>
      </c>
      <c r="D216" s="3" t="s">
        <v>21</v>
      </c>
      <c r="E216" s="3"/>
      <c r="F216" s="3"/>
      <c r="G216" s="30">
        <f>G217+G223+G227</f>
        <v>7187</v>
      </c>
    </row>
    <row r="217" spans="1:7" ht="62.25" customHeight="1">
      <c r="A217" s="53" t="s">
        <v>12</v>
      </c>
      <c r="B217" s="55"/>
      <c r="C217" s="6" t="s">
        <v>19</v>
      </c>
      <c r="D217" s="6" t="s">
        <v>21</v>
      </c>
      <c r="E217" s="6" t="s">
        <v>13</v>
      </c>
      <c r="F217" s="6"/>
      <c r="G217" s="31">
        <f>G218</f>
        <v>500</v>
      </c>
    </row>
    <row r="218" spans="1:7" ht="33" customHeight="1">
      <c r="A218" s="53" t="s">
        <v>14</v>
      </c>
      <c r="B218" s="55"/>
      <c r="C218" s="6" t="s">
        <v>19</v>
      </c>
      <c r="D218" s="6" t="s">
        <v>21</v>
      </c>
      <c r="E218" s="6" t="s">
        <v>15</v>
      </c>
      <c r="F218" s="6"/>
      <c r="G218" s="31">
        <f>G219</f>
        <v>500</v>
      </c>
    </row>
    <row r="219" spans="1:7" ht="66" customHeight="1">
      <c r="A219" s="53" t="s">
        <v>16</v>
      </c>
      <c r="B219" s="55"/>
      <c r="C219" s="6" t="s">
        <v>19</v>
      </c>
      <c r="D219" s="6" t="s">
        <v>21</v>
      </c>
      <c r="E219" s="6" t="s">
        <v>17</v>
      </c>
      <c r="F219" s="6"/>
      <c r="G219" s="31">
        <f>G220</f>
        <v>500</v>
      </c>
    </row>
    <row r="220" spans="1:7" ht="32.25" customHeight="1">
      <c r="A220" s="53" t="s">
        <v>22</v>
      </c>
      <c r="B220" s="55"/>
      <c r="C220" s="6" t="s">
        <v>19</v>
      </c>
      <c r="D220" s="6" t="s">
        <v>21</v>
      </c>
      <c r="E220" s="6" t="s">
        <v>17</v>
      </c>
      <c r="F220" s="6" t="s">
        <v>23</v>
      </c>
      <c r="G220" s="31">
        <f>G221</f>
        <v>500</v>
      </c>
    </row>
    <row r="221" spans="1:7" ht="48" customHeight="1">
      <c r="A221" s="53" t="s">
        <v>24</v>
      </c>
      <c r="B221" s="55"/>
      <c r="C221" s="6" t="s">
        <v>19</v>
      </c>
      <c r="D221" s="6" t="s">
        <v>21</v>
      </c>
      <c r="E221" s="6" t="s">
        <v>17</v>
      </c>
      <c r="F221" s="6" t="s">
        <v>25</v>
      </c>
      <c r="G221" s="31">
        <f>'пр.5'!H753</f>
        <v>500</v>
      </c>
    </row>
    <row r="222" spans="1:7" ht="62.25" customHeight="1">
      <c r="A222" s="53" t="s">
        <v>177</v>
      </c>
      <c r="B222" s="55"/>
      <c r="C222" s="6" t="s">
        <v>19</v>
      </c>
      <c r="D222" s="6" t="s">
        <v>21</v>
      </c>
      <c r="E222" s="6" t="s">
        <v>178</v>
      </c>
      <c r="F222" s="6"/>
      <c r="G222" s="31">
        <f>G223</f>
        <v>4757.6</v>
      </c>
    </row>
    <row r="223" spans="1:7" ht="46.5" customHeight="1">
      <c r="A223" s="53" t="s">
        <v>179</v>
      </c>
      <c r="B223" s="55"/>
      <c r="C223" s="6" t="s">
        <v>19</v>
      </c>
      <c r="D223" s="6" t="s">
        <v>21</v>
      </c>
      <c r="E223" s="6" t="s">
        <v>180</v>
      </c>
      <c r="F223" s="6"/>
      <c r="G223" s="31">
        <f>G224</f>
        <v>4757.6</v>
      </c>
    </row>
    <row r="224" spans="1:7" ht="47.25" customHeight="1">
      <c r="A224" s="53" t="s">
        <v>181</v>
      </c>
      <c r="B224" s="55"/>
      <c r="C224" s="6" t="s">
        <v>19</v>
      </c>
      <c r="D224" s="6" t="s">
        <v>21</v>
      </c>
      <c r="E224" s="6" t="s">
        <v>182</v>
      </c>
      <c r="F224" s="6"/>
      <c r="G224" s="31">
        <f>G225</f>
        <v>4757.6</v>
      </c>
    </row>
    <row r="225" spans="1:7" ht="30" customHeight="1">
      <c r="A225" s="53" t="s">
        <v>22</v>
      </c>
      <c r="B225" s="55"/>
      <c r="C225" s="6" t="s">
        <v>19</v>
      </c>
      <c r="D225" s="6" t="s">
        <v>21</v>
      </c>
      <c r="E225" s="6" t="s">
        <v>182</v>
      </c>
      <c r="F225" s="6" t="s">
        <v>23</v>
      </c>
      <c r="G225" s="31">
        <f>G226</f>
        <v>4757.6</v>
      </c>
    </row>
    <row r="226" spans="1:7" ht="47.25" customHeight="1">
      <c r="A226" s="53" t="s">
        <v>24</v>
      </c>
      <c r="B226" s="55"/>
      <c r="C226" s="6" t="s">
        <v>19</v>
      </c>
      <c r="D226" s="6" t="s">
        <v>21</v>
      </c>
      <c r="E226" s="6" t="s">
        <v>182</v>
      </c>
      <c r="F226" s="6" t="s">
        <v>25</v>
      </c>
      <c r="G226" s="31">
        <f>'пр.5'!H758</f>
        <v>4757.6</v>
      </c>
    </row>
    <row r="227" spans="1:7" ht="15.75">
      <c r="A227" s="53" t="s">
        <v>562</v>
      </c>
      <c r="B227" s="55"/>
      <c r="C227" s="6" t="s">
        <v>19</v>
      </c>
      <c r="D227" s="6" t="s">
        <v>21</v>
      </c>
      <c r="E227" s="6" t="s">
        <v>563</v>
      </c>
      <c r="F227" s="6"/>
      <c r="G227" s="31">
        <f>G228</f>
        <v>1929.4</v>
      </c>
    </row>
    <row r="228" spans="1:7" ht="33" customHeight="1">
      <c r="A228" s="53" t="s">
        <v>564</v>
      </c>
      <c r="B228" s="55"/>
      <c r="C228" s="6" t="s">
        <v>19</v>
      </c>
      <c r="D228" s="6" t="s">
        <v>21</v>
      </c>
      <c r="E228" s="6" t="s">
        <v>565</v>
      </c>
      <c r="F228" s="6"/>
      <c r="G228" s="31">
        <f>G229</f>
        <v>1929.4</v>
      </c>
    </row>
    <row r="229" spans="1:7" ht="30" customHeight="1">
      <c r="A229" s="53" t="s">
        <v>22</v>
      </c>
      <c r="B229" s="55"/>
      <c r="C229" s="6" t="s">
        <v>19</v>
      </c>
      <c r="D229" s="6" t="s">
        <v>21</v>
      </c>
      <c r="E229" s="6" t="s">
        <v>565</v>
      </c>
      <c r="F229" s="6" t="s">
        <v>23</v>
      </c>
      <c r="G229" s="31">
        <f>G230</f>
        <v>1929.4</v>
      </c>
    </row>
    <row r="230" spans="1:7" ht="48" customHeight="1">
      <c r="A230" s="53" t="s">
        <v>24</v>
      </c>
      <c r="B230" s="55"/>
      <c r="C230" s="6" t="s">
        <v>19</v>
      </c>
      <c r="D230" s="6" t="s">
        <v>21</v>
      </c>
      <c r="E230" s="6" t="s">
        <v>565</v>
      </c>
      <c r="F230" s="6" t="s">
        <v>25</v>
      </c>
      <c r="G230" s="31">
        <f>'пр.5'!H762</f>
        <v>1929.4</v>
      </c>
    </row>
    <row r="231" spans="1:7" ht="33.75" customHeight="1">
      <c r="A231" s="50" t="s">
        <v>234</v>
      </c>
      <c r="B231" s="52"/>
      <c r="C231" s="3" t="s">
        <v>19</v>
      </c>
      <c r="D231" s="3" t="s">
        <v>235</v>
      </c>
      <c r="E231" s="3"/>
      <c r="F231" s="3"/>
      <c r="G231" s="30">
        <f>G232+G237+G249</f>
        <v>3853.2</v>
      </c>
    </row>
    <row r="232" spans="1:7" ht="48.75" customHeight="1">
      <c r="A232" s="53" t="s">
        <v>228</v>
      </c>
      <c r="B232" s="55"/>
      <c r="C232" s="6" t="s">
        <v>19</v>
      </c>
      <c r="D232" s="6" t="s">
        <v>235</v>
      </c>
      <c r="E232" s="6" t="s">
        <v>229</v>
      </c>
      <c r="F232" s="6"/>
      <c r="G232" s="31">
        <f>G233</f>
        <v>100</v>
      </c>
    </row>
    <row r="233" spans="1:7" ht="47.25" customHeight="1">
      <c r="A233" s="53" t="s">
        <v>230</v>
      </c>
      <c r="B233" s="55"/>
      <c r="C233" s="6" t="s">
        <v>19</v>
      </c>
      <c r="D233" s="6" t="s">
        <v>235</v>
      </c>
      <c r="E233" s="6" t="s">
        <v>231</v>
      </c>
      <c r="F233" s="6"/>
      <c r="G233" s="31">
        <f>G234</f>
        <v>100</v>
      </c>
    </row>
    <row r="234" spans="1:7" ht="32.25" customHeight="1">
      <c r="A234" s="53" t="s">
        <v>232</v>
      </c>
      <c r="B234" s="55"/>
      <c r="C234" s="6" t="s">
        <v>19</v>
      </c>
      <c r="D234" s="6" t="s">
        <v>235</v>
      </c>
      <c r="E234" s="6" t="s">
        <v>233</v>
      </c>
      <c r="F234" s="6"/>
      <c r="G234" s="31">
        <f>G235</f>
        <v>100</v>
      </c>
    </row>
    <row r="235" spans="1:7" ht="17.25" customHeight="1">
      <c r="A235" s="53" t="s">
        <v>121</v>
      </c>
      <c r="B235" s="55"/>
      <c r="C235" s="6" t="s">
        <v>19</v>
      </c>
      <c r="D235" s="6" t="s">
        <v>235</v>
      </c>
      <c r="E235" s="6" t="s">
        <v>233</v>
      </c>
      <c r="F235" s="6" t="s">
        <v>122</v>
      </c>
      <c r="G235" s="31">
        <f>G236</f>
        <v>100</v>
      </c>
    </row>
    <row r="236" spans="1:7" ht="63.75" customHeight="1">
      <c r="A236" s="53" t="s">
        <v>123</v>
      </c>
      <c r="B236" s="55"/>
      <c r="C236" s="6" t="s">
        <v>19</v>
      </c>
      <c r="D236" s="6" t="s">
        <v>235</v>
      </c>
      <c r="E236" s="6" t="s">
        <v>233</v>
      </c>
      <c r="F236" s="6" t="s">
        <v>124</v>
      </c>
      <c r="G236" s="31">
        <f>'пр.5'!H130</f>
        <v>100</v>
      </c>
    </row>
    <row r="237" spans="1:7" ht="47.25" customHeight="1">
      <c r="A237" s="53" t="s">
        <v>282</v>
      </c>
      <c r="B237" s="55"/>
      <c r="C237" s="6" t="s">
        <v>19</v>
      </c>
      <c r="D237" s="6" t="s">
        <v>235</v>
      </c>
      <c r="E237" s="6" t="s">
        <v>283</v>
      </c>
      <c r="F237" s="6"/>
      <c r="G237" s="31">
        <f>G238+G242</f>
        <v>931.1</v>
      </c>
    </row>
    <row r="238" spans="1:7" ht="51" customHeight="1">
      <c r="A238" s="53" t="s">
        <v>284</v>
      </c>
      <c r="B238" s="55"/>
      <c r="C238" s="6" t="s">
        <v>19</v>
      </c>
      <c r="D238" s="6" t="s">
        <v>235</v>
      </c>
      <c r="E238" s="6" t="s">
        <v>285</v>
      </c>
      <c r="F238" s="6"/>
      <c r="G238" s="31">
        <f>G239</f>
        <v>231.1</v>
      </c>
    </row>
    <row r="239" spans="1:7" ht="32.25" customHeight="1">
      <c r="A239" s="53" t="s">
        <v>286</v>
      </c>
      <c r="B239" s="55"/>
      <c r="C239" s="6" t="s">
        <v>19</v>
      </c>
      <c r="D239" s="6" t="s">
        <v>235</v>
      </c>
      <c r="E239" s="6" t="s">
        <v>287</v>
      </c>
      <c r="F239" s="6"/>
      <c r="G239" s="31">
        <f>G240</f>
        <v>231.1</v>
      </c>
    </row>
    <row r="240" spans="1:7" ht="32.25" customHeight="1">
      <c r="A240" s="53" t="s">
        <v>22</v>
      </c>
      <c r="B240" s="55"/>
      <c r="C240" s="6" t="s">
        <v>19</v>
      </c>
      <c r="D240" s="6" t="s">
        <v>235</v>
      </c>
      <c r="E240" s="6" t="s">
        <v>287</v>
      </c>
      <c r="F240" s="6" t="s">
        <v>23</v>
      </c>
      <c r="G240" s="31">
        <f>G241</f>
        <v>231.1</v>
      </c>
    </row>
    <row r="241" spans="1:7" ht="50.25" customHeight="1">
      <c r="A241" s="53" t="s">
        <v>24</v>
      </c>
      <c r="B241" s="55"/>
      <c r="C241" s="6" t="s">
        <v>19</v>
      </c>
      <c r="D241" s="6" t="s">
        <v>235</v>
      </c>
      <c r="E241" s="6" t="s">
        <v>287</v>
      </c>
      <c r="F241" s="6" t="s">
        <v>25</v>
      </c>
      <c r="G241" s="31">
        <f>'пр.5'!H135</f>
        <v>231.1</v>
      </c>
    </row>
    <row r="242" spans="1:7" ht="65.25" customHeight="1">
      <c r="A242" s="53" t="str">
        <f>'пр.5'!A136</f>
        <v>Основное мероприятие"Возмещение затрат по доставке муки,для производства хлеба и хлебобулочных изделий муниципальным унитарным предприятиям Магаданской области"</v>
      </c>
      <c r="B242" s="55"/>
      <c r="C242" s="6" t="s">
        <v>19</v>
      </c>
      <c r="D242" s="6" t="s">
        <v>235</v>
      </c>
      <c r="E242" s="6" t="str">
        <f>'пр.5'!E136</f>
        <v>7Н 0 04 00000</v>
      </c>
      <c r="F242" s="6"/>
      <c r="G242" s="31">
        <f>G243</f>
        <v>700</v>
      </c>
    </row>
    <row r="243" spans="1:7" ht="62.25" customHeight="1">
      <c r="A243" s="53" t="str">
        <f>'пр.5'!A137</f>
        <v>Возмещение затрат по доставке муки,для производства хлеба и хлебобулочных изделий муниципальным унитарным предприятиям Магаданской области</v>
      </c>
      <c r="B243" s="55"/>
      <c r="C243" s="6" t="s">
        <v>19</v>
      </c>
      <c r="D243" s="6" t="s">
        <v>235</v>
      </c>
      <c r="E243" s="6" t="str">
        <f>'пр.5'!E137</f>
        <v>7Н 0 04 00201</v>
      </c>
      <c r="F243" s="6"/>
      <c r="G243" s="31">
        <f>G244+G246</f>
        <v>700</v>
      </c>
    </row>
    <row r="244" spans="1:7" ht="18.75" customHeight="1">
      <c r="A244" s="53" t="s">
        <v>121</v>
      </c>
      <c r="B244" s="55"/>
      <c r="C244" s="6" t="s">
        <v>19</v>
      </c>
      <c r="D244" s="6" t="s">
        <v>235</v>
      </c>
      <c r="E244" s="6" t="str">
        <f>'пр.5'!E137</f>
        <v>7Н 0 04 00201</v>
      </c>
      <c r="F244" s="6" t="s">
        <v>122</v>
      </c>
      <c r="G244" s="31">
        <f>G245</f>
        <v>651</v>
      </c>
    </row>
    <row r="245" spans="1:7" ht="63" customHeight="1">
      <c r="A245" s="53" t="s">
        <v>123</v>
      </c>
      <c r="B245" s="55"/>
      <c r="C245" s="6" t="s">
        <v>19</v>
      </c>
      <c r="D245" s="6" t="s">
        <v>235</v>
      </c>
      <c r="E245" s="6" t="str">
        <f>'пр.5'!E138</f>
        <v>7Н 0 04 00201</v>
      </c>
      <c r="F245" s="6" t="s">
        <v>124</v>
      </c>
      <c r="G245" s="31">
        <f>'пр.5'!H139</f>
        <v>651</v>
      </c>
    </row>
    <row r="246" spans="1:7" ht="80.25" customHeight="1">
      <c r="A246" s="53" t="str">
        <f>'пр.5'!A140</f>
        <v>Возмещение затрат по доставке муки,для производства хлеба и хлебобулочных изделий муниципальным унитарным предприятиям Магаданской области за счет средств местного бюджета</v>
      </c>
      <c r="B246" s="55"/>
      <c r="C246" s="6" t="s">
        <v>19</v>
      </c>
      <c r="D246" s="6" t="s">
        <v>235</v>
      </c>
      <c r="E246" s="6" t="str">
        <f>'пр.5'!E140</f>
        <v>7Н 0 04 S0201</v>
      </c>
      <c r="F246" s="6"/>
      <c r="G246" s="31">
        <f>G247</f>
        <v>49</v>
      </c>
    </row>
    <row r="247" spans="1:7" ht="18" customHeight="1">
      <c r="A247" s="53" t="s">
        <v>121</v>
      </c>
      <c r="B247" s="55"/>
      <c r="C247" s="6" t="s">
        <v>19</v>
      </c>
      <c r="D247" s="6" t="s">
        <v>235</v>
      </c>
      <c r="E247" s="6" t="str">
        <f>'пр.5'!E141</f>
        <v>7Н 0 04 S0201</v>
      </c>
      <c r="F247" s="6" t="s">
        <v>122</v>
      </c>
      <c r="G247" s="31">
        <f>G248</f>
        <v>49</v>
      </c>
    </row>
    <row r="248" spans="1:7" ht="66" customHeight="1">
      <c r="A248" s="53" t="s">
        <v>123</v>
      </c>
      <c r="B248" s="55"/>
      <c r="C248" s="6" t="s">
        <v>19</v>
      </c>
      <c r="D248" s="6" t="s">
        <v>235</v>
      </c>
      <c r="E248" s="6" t="str">
        <f>'пр.5'!E142</f>
        <v>7Н 0 04 S0201</v>
      </c>
      <c r="F248" s="6" t="s">
        <v>124</v>
      </c>
      <c r="G248" s="31">
        <f>'пр.5'!H142</f>
        <v>49</v>
      </c>
    </row>
    <row r="249" spans="1:7" ht="66" customHeight="1">
      <c r="A249" s="53" t="str">
        <f>'пр.5'!A302</f>
        <v>Возмещение затрат по содержанию и текущему ремонту муниципального имущества, находящегося на балансе МУП из бюджета "Сусуманский городской округ"</v>
      </c>
      <c r="B249" s="55"/>
      <c r="C249" s="6" t="s">
        <v>19</v>
      </c>
      <c r="D249" s="6" t="s">
        <v>235</v>
      </c>
      <c r="E249" s="6" t="str">
        <f>'пр.5'!E302</f>
        <v>М4 0 00 00000</v>
      </c>
      <c r="F249" s="6"/>
      <c r="G249" s="31">
        <f>G250</f>
        <v>2822.1</v>
      </c>
    </row>
    <row r="250" spans="1:7" ht="111" customHeight="1">
      <c r="A250" s="53" t="str">
        <f>'пр.5'!A303</f>
        <v>Предоставление субсидий муниципальному унитарному предприятию на возмещение затрат по содержанию, текущему ремонту и восстановлению производственных помещений муниципального имущества, находящегося на балансе МУП "Сусуманхлеб" из бюджета МО "Сусуманский городской округ"</v>
      </c>
      <c r="B250" s="55"/>
      <c r="C250" s="6" t="s">
        <v>19</v>
      </c>
      <c r="D250" s="6" t="s">
        <v>235</v>
      </c>
      <c r="E250" s="6" t="str">
        <f>'пр.5'!E303</f>
        <v>М4 0 00 00880</v>
      </c>
      <c r="F250" s="6"/>
      <c r="G250" s="31">
        <f>G251</f>
        <v>2822.1</v>
      </c>
    </row>
    <row r="251" spans="1:7" ht="15.75">
      <c r="A251" s="53" t="str">
        <f>'пр.5'!A304</f>
        <v>Иные бюджетные ассигнования</v>
      </c>
      <c r="B251" s="55"/>
      <c r="C251" s="6" t="s">
        <v>19</v>
      </c>
      <c r="D251" s="6" t="s">
        <v>235</v>
      </c>
      <c r="E251" s="6" t="str">
        <f>'пр.5'!E304</f>
        <v>М4 0 00 00880</v>
      </c>
      <c r="F251" s="6" t="s">
        <v>122</v>
      </c>
      <c r="G251" s="31">
        <f>G252</f>
        <v>2822.1</v>
      </c>
    </row>
    <row r="252" spans="1:7" ht="65.25" customHeight="1">
      <c r="A252" s="53" t="str">
        <f>'пр.5'!A305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252" s="55"/>
      <c r="C252" s="6" t="s">
        <v>19</v>
      </c>
      <c r="D252" s="6" t="s">
        <v>235</v>
      </c>
      <c r="E252" s="6" t="str">
        <f>'пр.5'!E305</f>
        <v>М4 0 00 00880</v>
      </c>
      <c r="F252" s="6" t="s">
        <v>124</v>
      </c>
      <c r="G252" s="31">
        <f>'пр.5'!H305</f>
        <v>2822.1</v>
      </c>
    </row>
    <row r="253" spans="1:7" ht="19.5" customHeight="1">
      <c r="A253" s="50" t="s">
        <v>75</v>
      </c>
      <c r="B253" s="52"/>
      <c r="C253" s="3" t="s">
        <v>68</v>
      </c>
      <c r="D253" s="22" t="s">
        <v>598</v>
      </c>
      <c r="E253" s="3"/>
      <c r="F253" s="3"/>
      <c r="G253" s="30">
        <f>G254+G281+G309+G361</f>
        <v>240073.5</v>
      </c>
    </row>
    <row r="254" spans="1:7" ht="15.75">
      <c r="A254" s="50" t="s">
        <v>76</v>
      </c>
      <c r="B254" s="52"/>
      <c r="C254" s="3" t="s">
        <v>68</v>
      </c>
      <c r="D254" s="3" t="s">
        <v>37</v>
      </c>
      <c r="E254" s="3"/>
      <c r="F254" s="3"/>
      <c r="G254" s="30">
        <f>G255+G266+G271</f>
        <v>18522.600000000002</v>
      </c>
    </row>
    <row r="255" spans="1:7" ht="63" customHeight="1">
      <c r="A255" s="53" t="s">
        <v>69</v>
      </c>
      <c r="B255" s="55"/>
      <c r="C255" s="6" t="s">
        <v>68</v>
      </c>
      <c r="D255" s="6" t="s">
        <v>37</v>
      </c>
      <c r="E255" s="6" t="s">
        <v>70</v>
      </c>
      <c r="F255" s="6"/>
      <c r="G255" s="31">
        <f>G256</f>
        <v>10623.800000000001</v>
      </c>
    </row>
    <row r="256" spans="1:7" ht="30" customHeight="1">
      <c r="A256" s="53" t="s">
        <v>71</v>
      </c>
      <c r="B256" s="55"/>
      <c r="C256" s="6" t="s">
        <v>68</v>
      </c>
      <c r="D256" s="6" t="s">
        <v>37</v>
      </c>
      <c r="E256" s="6" t="s">
        <v>72</v>
      </c>
      <c r="F256" s="6"/>
      <c r="G256" s="31">
        <f>G257+G260+G263</f>
        <v>10623.800000000001</v>
      </c>
    </row>
    <row r="257" spans="1:7" ht="49.5" customHeight="1">
      <c r="A257" s="53" t="s">
        <v>73</v>
      </c>
      <c r="B257" s="55"/>
      <c r="C257" s="6" t="s">
        <v>68</v>
      </c>
      <c r="D257" s="6" t="s">
        <v>37</v>
      </c>
      <c r="E257" s="6" t="s">
        <v>74</v>
      </c>
      <c r="F257" s="6"/>
      <c r="G257" s="31">
        <f>G258</f>
        <v>9563.7</v>
      </c>
    </row>
    <row r="258" spans="1:7" ht="33" customHeight="1">
      <c r="A258" s="53" t="s">
        <v>22</v>
      </c>
      <c r="B258" s="55"/>
      <c r="C258" s="6" t="s">
        <v>68</v>
      </c>
      <c r="D258" s="6" t="s">
        <v>37</v>
      </c>
      <c r="E258" s="6" t="s">
        <v>74</v>
      </c>
      <c r="F258" s="6" t="s">
        <v>23</v>
      </c>
      <c r="G258" s="31">
        <f>G259</f>
        <v>9563.7</v>
      </c>
    </row>
    <row r="259" spans="1:7" ht="48.75" customHeight="1">
      <c r="A259" s="53" t="s">
        <v>24</v>
      </c>
      <c r="B259" s="55"/>
      <c r="C259" s="6" t="s">
        <v>68</v>
      </c>
      <c r="D259" s="6" t="s">
        <v>37</v>
      </c>
      <c r="E259" s="6" t="s">
        <v>74</v>
      </c>
      <c r="F259" s="6" t="s">
        <v>25</v>
      </c>
      <c r="G259" s="31">
        <f>'пр.5'!H769</f>
        <v>9563.7</v>
      </c>
    </row>
    <row r="260" spans="1:7" ht="33" customHeight="1">
      <c r="A260" s="53" t="s">
        <v>77</v>
      </c>
      <c r="B260" s="55"/>
      <c r="C260" s="6" t="s">
        <v>68</v>
      </c>
      <c r="D260" s="6" t="s">
        <v>37</v>
      </c>
      <c r="E260" s="6" t="s">
        <v>78</v>
      </c>
      <c r="F260" s="6"/>
      <c r="G260" s="31">
        <f>G261</f>
        <v>340.2</v>
      </c>
    </row>
    <row r="261" spans="1:7" ht="32.25" customHeight="1">
      <c r="A261" s="53" t="s">
        <v>22</v>
      </c>
      <c r="B261" s="55"/>
      <c r="C261" s="6" t="s">
        <v>68</v>
      </c>
      <c r="D261" s="6" t="s">
        <v>37</v>
      </c>
      <c r="E261" s="6" t="s">
        <v>78</v>
      </c>
      <c r="F261" s="6" t="s">
        <v>23</v>
      </c>
      <c r="G261" s="31">
        <f>G262</f>
        <v>340.2</v>
      </c>
    </row>
    <row r="262" spans="1:7" ht="49.5" customHeight="1">
      <c r="A262" s="53" t="s">
        <v>24</v>
      </c>
      <c r="B262" s="55"/>
      <c r="C262" s="6" t="s">
        <v>68</v>
      </c>
      <c r="D262" s="6" t="s">
        <v>37</v>
      </c>
      <c r="E262" s="6" t="s">
        <v>78</v>
      </c>
      <c r="F262" s="6" t="s">
        <v>25</v>
      </c>
      <c r="G262" s="31">
        <f>'пр.5'!H772</f>
        <v>340.2</v>
      </c>
    </row>
    <row r="263" spans="1:7" ht="65.25" customHeight="1">
      <c r="A263" s="53" t="s">
        <v>79</v>
      </c>
      <c r="B263" s="55"/>
      <c r="C263" s="6" t="s">
        <v>68</v>
      </c>
      <c r="D263" s="6" t="s">
        <v>37</v>
      </c>
      <c r="E263" s="6" t="s">
        <v>80</v>
      </c>
      <c r="F263" s="6"/>
      <c r="G263" s="31">
        <f>G264</f>
        <v>719.9</v>
      </c>
    </row>
    <row r="264" spans="1:7" ht="30.75" customHeight="1">
      <c r="A264" s="53" t="s">
        <v>22</v>
      </c>
      <c r="B264" s="55"/>
      <c r="C264" s="6" t="s">
        <v>68</v>
      </c>
      <c r="D264" s="6" t="s">
        <v>37</v>
      </c>
      <c r="E264" s="6" t="s">
        <v>80</v>
      </c>
      <c r="F264" s="6" t="s">
        <v>23</v>
      </c>
      <c r="G264" s="31">
        <f>G265</f>
        <v>719.9</v>
      </c>
    </row>
    <row r="265" spans="1:7" ht="47.25" customHeight="1">
      <c r="A265" s="53" t="s">
        <v>24</v>
      </c>
      <c r="B265" s="55"/>
      <c r="C265" s="6" t="s">
        <v>68</v>
      </c>
      <c r="D265" s="6" t="s">
        <v>37</v>
      </c>
      <c r="E265" s="6" t="s">
        <v>80</v>
      </c>
      <c r="F265" s="6" t="s">
        <v>25</v>
      </c>
      <c r="G265" s="31">
        <f>'пр.5'!H775</f>
        <v>719.9</v>
      </c>
    </row>
    <row r="266" spans="1:7" ht="78" customHeight="1">
      <c r="A266" s="53" t="s">
        <v>212</v>
      </c>
      <c r="B266" s="55"/>
      <c r="C266" s="6" t="s">
        <v>68</v>
      </c>
      <c r="D266" s="6" t="s">
        <v>37</v>
      </c>
      <c r="E266" s="6" t="s">
        <v>213</v>
      </c>
      <c r="F266" s="6"/>
      <c r="G266" s="31">
        <f>G267</f>
        <v>10</v>
      </c>
    </row>
    <row r="267" spans="1:7" ht="34.5" customHeight="1">
      <c r="A267" s="53" t="s">
        <v>214</v>
      </c>
      <c r="B267" s="55"/>
      <c r="C267" s="6" t="s">
        <v>68</v>
      </c>
      <c r="D267" s="6" t="s">
        <v>37</v>
      </c>
      <c r="E267" s="6" t="s">
        <v>215</v>
      </c>
      <c r="F267" s="6"/>
      <c r="G267" s="31">
        <f>G268</f>
        <v>10</v>
      </c>
    </row>
    <row r="268" spans="1:7" ht="15.75">
      <c r="A268" s="53" t="s">
        <v>216</v>
      </c>
      <c r="B268" s="55"/>
      <c r="C268" s="6" t="s">
        <v>68</v>
      </c>
      <c r="D268" s="6" t="s">
        <v>37</v>
      </c>
      <c r="E268" s="6" t="s">
        <v>217</v>
      </c>
      <c r="F268" s="6"/>
      <c r="G268" s="31">
        <f>G269</f>
        <v>10</v>
      </c>
    </row>
    <row r="269" spans="1:7" ht="33" customHeight="1">
      <c r="A269" s="53" t="s">
        <v>22</v>
      </c>
      <c r="B269" s="55"/>
      <c r="C269" s="6" t="s">
        <v>68</v>
      </c>
      <c r="D269" s="6" t="s">
        <v>37</v>
      </c>
      <c r="E269" s="6" t="s">
        <v>217</v>
      </c>
      <c r="F269" s="6" t="s">
        <v>23</v>
      </c>
      <c r="G269" s="31">
        <f>G270</f>
        <v>10</v>
      </c>
    </row>
    <row r="270" spans="1:7" ht="48" customHeight="1">
      <c r="A270" s="53" t="s">
        <v>24</v>
      </c>
      <c r="B270" s="55"/>
      <c r="C270" s="6" t="s">
        <v>68</v>
      </c>
      <c r="D270" s="6" t="s">
        <v>37</v>
      </c>
      <c r="E270" s="6" t="s">
        <v>217</v>
      </c>
      <c r="F270" s="6" t="s">
        <v>25</v>
      </c>
      <c r="G270" s="31">
        <f>'пр.5'!H780</f>
        <v>10</v>
      </c>
    </row>
    <row r="271" spans="1:7" ht="20.25" customHeight="1">
      <c r="A271" s="53" t="s">
        <v>450</v>
      </c>
      <c r="B271" s="55"/>
      <c r="C271" s="6" t="s">
        <v>68</v>
      </c>
      <c r="D271" s="6" t="s">
        <v>37</v>
      </c>
      <c r="E271" s="6" t="s">
        <v>451</v>
      </c>
      <c r="F271" s="6"/>
      <c r="G271" s="31">
        <f>G272+G275</f>
        <v>7888.8</v>
      </c>
    </row>
    <row r="272" spans="1:7" ht="35.25" customHeight="1">
      <c r="A272" s="53" t="s">
        <v>452</v>
      </c>
      <c r="B272" s="55"/>
      <c r="C272" s="6" t="s">
        <v>68</v>
      </c>
      <c r="D272" s="6" t="s">
        <v>37</v>
      </c>
      <c r="E272" s="6" t="s">
        <v>453</v>
      </c>
      <c r="F272" s="6"/>
      <c r="G272" s="31">
        <f>G273</f>
        <v>4060.3</v>
      </c>
    </row>
    <row r="273" spans="1:7" ht="36" customHeight="1">
      <c r="A273" s="53" t="s">
        <v>22</v>
      </c>
      <c r="B273" s="55"/>
      <c r="C273" s="6" t="s">
        <v>68</v>
      </c>
      <c r="D273" s="6" t="s">
        <v>37</v>
      </c>
      <c r="E273" s="6" t="s">
        <v>453</v>
      </c>
      <c r="F273" s="6" t="s">
        <v>23</v>
      </c>
      <c r="G273" s="31">
        <f>G274</f>
        <v>4060.3</v>
      </c>
    </row>
    <row r="274" spans="1:7" ht="48.75" customHeight="1">
      <c r="A274" s="53" t="s">
        <v>24</v>
      </c>
      <c r="B274" s="55"/>
      <c r="C274" s="6" t="s">
        <v>68</v>
      </c>
      <c r="D274" s="6" t="s">
        <v>37</v>
      </c>
      <c r="E274" s="6" t="s">
        <v>453</v>
      </c>
      <c r="F274" s="6" t="s">
        <v>25</v>
      </c>
      <c r="G274" s="31">
        <f>'пр.5'!H784+'пр.5'!H148+'пр.5'!H311</f>
        <v>4060.3</v>
      </c>
    </row>
    <row r="275" spans="1:7" ht="32.25" customHeight="1">
      <c r="A275" s="53" t="s">
        <v>566</v>
      </c>
      <c r="B275" s="55"/>
      <c r="C275" s="6" t="s">
        <v>68</v>
      </c>
      <c r="D275" s="6" t="s">
        <v>37</v>
      </c>
      <c r="E275" s="6" t="s">
        <v>567</v>
      </c>
      <c r="F275" s="6"/>
      <c r="G275" s="31">
        <f>G276+G278</f>
        <v>3828.5</v>
      </c>
    </row>
    <row r="276" spans="1:7" ht="30.75" customHeight="1">
      <c r="A276" s="53" t="s">
        <v>22</v>
      </c>
      <c r="B276" s="55"/>
      <c r="C276" s="6" t="s">
        <v>68</v>
      </c>
      <c r="D276" s="6" t="s">
        <v>37</v>
      </c>
      <c r="E276" s="6" t="s">
        <v>567</v>
      </c>
      <c r="F276" s="6" t="s">
        <v>23</v>
      </c>
      <c r="G276" s="31">
        <f>G277</f>
        <v>2344.7</v>
      </c>
    </row>
    <row r="277" spans="1:7" ht="46.5" customHeight="1">
      <c r="A277" s="53" t="s">
        <v>24</v>
      </c>
      <c r="B277" s="55"/>
      <c r="C277" s="6" t="s">
        <v>68</v>
      </c>
      <c r="D277" s="6" t="s">
        <v>37</v>
      </c>
      <c r="E277" s="6" t="s">
        <v>567</v>
      </c>
      <c r="F277" s="6" t="s">
        <v>25</v>
      </c>
      <c r="G277" s="31">
        <f>'пр.5'!H787</f>
        <v>2344.7</v>
      </c>
    </row>
    <row r="278" spans="1:7" ht="15.75">
      <c r="A278" s="53" t="s">
        <v>121</v>
      </c>
      <c r="B278" s="55"/>
      <c r="C278" s="6" t="s">
        <v>68</v>
      </c>
      <c r="D278" s="6" t="s">
        <v>37</v>
      </c>
      <c r="E278" s="6" t="s">
        <v>567</v>
      </c>
      <c r="F278" s="6" t="s">
        <v>122</v>
      </c>
      <c r="G278" s="31">
        <f>G279+G280</f>
        <v>1483.8</v>
      </c>
    </row>
    <row r="279" spans="1:7" ht="15.75">
      <c r="A279" s="53" t="str">
        <f>'пр.5'!A789</f>
        <v>Исполнение судебных актов</v>
      </c>
      <c r="B279" s="55"/>
      <c r="C279" s="6" t="s">
        <v>68</v>
      </c>
      <c r="D279" s="6" t="s">
        <v>37</v>
      </c>
      <c r="E279" s="6" t="s">
        <v>567</v>
      </c>
      <c r="F279" s="6">
        <v>830</v>
      </c>
      <c r="G279" s="31">
        <f>'пр.5'!H789</f>
        <v>391.2</v>
      </c>
    </row>
    <row r="280" spans="1:7" ht="15.75">
      <c r="A280" s="53" t="s">
        <v>420</v>
      </c>
      <c r="B280" s="55"/>
      <c r="C280" s="6" t="s">
        <v>68</v>
      </c>
      <c r="D280" s="6" t="s">
        <v>37</v>
      </c>
      <c r="E280" s="6" t="s">
        <v>567</v>
      </c>
      <c r="F280" s="6" t="s">
        <v>421</v>
      </c>
      <c r="G280" s="31">
        <f>'пр.5'!H790</f>
        <v>1092.6</v>
      </c>
    </row>
    <row r="281" spans="1:7" ht="15.75">
      <c r="A281" s="50" t="s">
        <v>119</v>
      </c>
      <c r="B281" s="52"/>
      <c r="C281" s="3" t="s">
        <v>68</v>
      </c>
      <c r="D281" s="3" t="s">
        <v>120</v>
      </c>
      <c r="E281" s="3"/>
      <c r="F281" s="3"/>
      <c r="G281" s="30">
        <f>G282+G297+G302</f>
        <v>72758.5</v>
      </c>
    </row>
    <row r="282" spans="1:7" ht="65.25" customHeight="1">
      <c r="A282" s="53" t="s">
        <v>113</v>
      </c>
      <c r="B282" s="55"/>
      <c r="C282" s="6" t="s">
        <v>68</v>
      </c>
      <c r="D282" s="6" t="s">
        <v>120</v>
      </c>
      <c r="E282" s="6" t="s">
        <v>114</v>
      </c>
      <c r="F282" s="6"/>
      <c r="G282" s="31">
        <f>G283</f>
        <v>28720.7</v>
      </c>
    </row>
    <row r="283" spans="1:7" ht="62.25" customHeight="1">
      <c r="A283" s="53" t="s">
        <v>115</v>
      </c>
      <c r="B283" s="55"/>
      <c r="C283" s="6" t="s">
        <v>68</v>
      </c>
      <c r="D283" s="6" t="s">
        <v>120</v>
      </c>
      <c r="E283" s="6" t="s">
        <v>116</v>
      </c>
      <c r="F283" s="6"/>
      <c r="G283" s="31">
        <f>G284+G292+G289</f>
        <v>28720.7</v>
      </c>
    </row>
    <row r="284" spans="1:7" ht="31.5" customHeight="1">
      <c r="A284" s="53" t="s">
        <v>117</v>
      </c>
      <c r="B284" s="55"/>
      <c r="C284" s="6" t="s">
        <v>68</v>
      </c>
      <c r="D284" s="6" t="s">
        <v>120</v>
      </c>
      <c r="E284" s="6" t="s">
        <v>118</v>
      </c>
      <c r="F284" s="6"/>
      <c r="G284" s="31">
        <f>G285+G287</f>
        <v>22882.2</v>
      </c>
    </row>
    <row r="285" spans="1:7" ht="30" customHeight="1">
      <c r="A285" s="53" t="s">
        <v>22</v>
      </c>
      <c r="B285" s="55"/>
      <c r="C285" s="6" t="s">
        <v>68</v>
      </c>
      <c r="D285" s="6" t="s">
        <v>120</v>
      </c>
      <c r="E285" s="6" t="s">
        <v>118</v>
      </c>
      <c r="F285" s="6" t="s">
        <v>23</v>
      </c>
      <c r="G285" s="31">
        <f>G286</f>
        <v>8470.1</v>
      </c>
    </row>
    <row r="286" spans="1:7" ht="49.5" customHeight="1">
      <c r="A286" s="53" t="s">
        <v>24</v>
      </c>
      <c r="B286" s="55"/>
      <c r="C286" s="6" t="s">
        <v>68</v>
      </c>
      <c r="D286" s="6" t="s">
        <v>120</v>
      </c>
      <c r="E286" s="6" t="s">
        <v>118</v>
      </c>
      <c r="F286" s="6" t="s">
        <v>25</v>
      </c>
      <c r="G286" s="31">
        <f>'пр.5'!H796</f>
        <v>8470.1</v>
      </c>
    </row>
    <row r="287" spans="1:7" ht="18.75" customHeight="1">
      <c r="A287" s="53" t="s">
        <v>121</v>
      </c>
      <c r="B287" s="55"/>
      <c r="C287" s="6" t="s">
        <v>68</v>
      </c>
      <c r="D287" s="6" t="s">
        <v>120</v>
      </c>
      <c r="E287" s="6" t="s">
        <v>118</v>
      </c>
      <c r="F287" s="6" t="s">
        <v>122</v>
      </c>
      <c r="G287" s="31">
        <f>G288</f>
        <v>14412.1</v>
      </c>
    </row>
    <row r="288" spans="1:7" ht="63.75" customHeight="1">
      <c r="A288" s="53" t="s">
        <v>123</v>
      </c>
      <c r="B288" s="55"/>
      <c r="C288" s="6" t="s">
        <v>68</v>
      </c>
      <c r="D288" s="6" t="s">
        <v>120</v>
      </c>
      <c r="E288" s="6" t="s">
        <v>118</v>
      </c>
      <c r="F288" s="6" t="s">
        <v>124</v>
      </c>
      <c r="G288" s="31">
        <f>'пр.5'!H798</f>
        <v>14412.1</v>
      </c>
    </row>
    <row r="289" spans="1:7" ht="79.5" customHeight="1">
      <c r="A289" s="53" t="str">
        <f>'пр.5'!A799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289" s="55"/>
      <c r="C289" s="6" t="s">
        <v>68</v>
      </c>
      <c r="D289" s="6" t="s">
        <v>120</v>
      </c>
      <c r="E289" s="6" t="str">
        <f>'пр.5'!E799</f>
        <v>7N 0 01 98200</v>
      </c>
      <c r="F289" s="6"/>
      <c r="G289" s="31">
        <f>G290</f>
        <v>5430</v>
      </c>
    </row>
    <row r="290" spans="1:7" ht="30.75" customHeight="1">
      <c r="A290" s="53" t="str">
        <f>'пр.5'!A800</f>
        <v>Закупка товаров, работ и услуг для обеспечения государственных (муниципальных) нужд</v>
      </c>
      <c r="B290" s="55"/>
      <c r="C290" s="6" t="s">
        <v>68</v>
      </c>
      <c r="D290" s="6" t="s">
        <v>120</v>
      </c>
      <c r="E290" s="6" t="str">
        <f>'пр.5'!E800</f>
        <v>7N 0 01 98200</v>
      </c>
      <c r="F290" s="6" t="s">
        <v>23</v>
      </c>
      <c r="G290" s="31">
        <f>G291</f>
        <v>5430</v>
      </c>
    </row>
    <row r="291" spans="1:7" ht="47.25" customHeight="1">
      <c r="A291" s="53" t="str">
        <f>'пр.5'!A801</f>
        <v>Иные закупки товаров, работ и услуг для обеспечения государственных (муниципальных) нужд</v>
      </c>
      <c r="B291" s="55"/>
      <c r="C291" s="6" t="s">
        <v>68</v>
      </c>
      <c r="D291" s="6" t="s">
        <v>120</v>
      </c>
      <c r="E291" s="6" t="str">
        <f>'пр.5'!E801</f>
        <v>7N 0 01 98200</v>
      </c>
      <c r="F291" s="6" t="s">
        <v>25</v>
      </c>
      <c r="G291" s="31">
        <f>'пр.5'!H801</f>
        <v>5430</v>
      </c>
    </row>
    <row r="292" spans="1:7" ht="49.5" customHeight="1">
      <c r="A292" s="53" t="s">
        <v>127</v>
      </c>
      <c r="B292" s="55"/>
      <c r="C292" s="6" t="s">
        <v>68</v>
      </c>
      <c r="D292" s="6" t="s">
        <v>120</v>
      </c>
      <c r="E292" s="6" t="s">
        <v>128</v>
      </c>
      <c r="F292" s="6"/>
      <c r="G292" s="31">
        <f>G293+G295</f>
        <v>408.5</v>
      </c>
    </row>
    <row r="293" spans="1:7" ht="30" customHeight="1">
      <c r="A293" s="53" t="s">
        <v>22</v>
      </c>
      <c r="B293" s="55"/>
      <c r="C293" s="6" t="s">
        <v>68</v>
      </c>
      <c r="D293" s="6" t="s">
        <v>120</v>
      </c>
      <c r="E293" s="6" t="s">
        <v>128</v>
      </c>
      <c r="F293" s="6" t="s">
        <v>23</v>
      </c>
      <c r="G293" s="31">
        <f>G294</f>
        <v>109.5</v>
      </c>
    </row>
    <row r="294" spans="1:7" ht="48" customHeight="1">
      <c r="A294" s="53" t="s">
        <v>24</v>
      </c>
      <c r="B294" s="55"/>
      <c r="C294" s="6" t="s">
        <v>68</v>
      </c>
      <c r="D294" s="6" t="s">
        <v>120</v>
      </c>
      <c r="E294" s="6" t="s">
        <v>128</v>
      </c>
      <c r="F294" s="6" t="s">
        <v>25</v>
      </c>
      <c r="G294" s="31">
        <f>'пр.5'!H804</f>
        <v>109.5</v>
      </c>
    </row>
    <row r="295" spans="1:7" ht="15.75">
      <c r="A295" s="53" t="s">
        <v>121</v>
      </c>
      <c r="B295" s="55"/>
      <c r="C295" s="6" t="s">
        <v>68</v>
      </c>
      <c r="D295" s="6" t="s">
        <v>120</v>
      </c>
      <c r="E295" s="6" t="s">
        <v>128</v>
      </c>
      <c r="F295" s="6" t="s">
        <v>122</v>
      </c>
      <c r="G295" s="31">
        <f>G296</f>
        <v>299</v>
      </c>
    </row>
    <row r="296" spans="1:7" ht="66" customHeight="1">
      <c r="A296" s="53" t="s">
        <v>123</v>
      </c>
      <c r="B296" s="55"/>
      <c r="C296" s="6" t="s">
        <v>68</v>
      </c>
      <c r="D296" s="6" t="s">
        <v>120</v>
      </c>
      <c r="E296" s="6" t="s">
        <v>128</v>
      </c>
      <c r="F296" s="6" t="s">
        <v>124</v>
      </c>
      <c r="G296" s="31">
        <f>'пр.5'!H806</f>
        <v>299</v>
      </c>
    </row>
    <row r="297" spans="1:7" ht="63" customHeight="1">
      <c r="A297" s="53" t="s">
        <v>387</v>
      </c>
      <c r="B297" s="55"/>
      <c r="C297" s="6" t="s">
        <v>68</v>
      </c>
      <c r="D297" s="6" t="s">
        <v>120</v>
      </c>
      <c r="E297" s="6" t="s">
        <v>388</v>
      </c>
      <c r="F297" s="6"/>
      <c r="G297" s="31">
        <f>G298</f>
        <v>10</v>
      </c>
    </row>
    <row r="298" spans="1:7" ht="30.75" customHeight="1">
      <c r="A298" s="53" t="s">
        <v>389</v>
      </c>
      <c r="B298" s="55"/>
      <c r="C298" s="6" t="s">
        <v>68</v>
      </c>
      <c r="D298" s="6" t="s">
        <v>120</v>
      </c>
      <c r="E298" s="6" t="s">
        <v>390</v>
      </c>
      <c r="F298" s="6"/>
      <c r="G298" s="31">
        <f>G299</f>
        <v>10</v>
      </c>
    </row>
    <row r="299" spans="1:7" ht="47.25" customHeight="1">
      <c r="A299" s="53" t="s">
        <v>391</v>
      </c>
      <c r="B299" s="55"/>
      <c r="C299" s="6" t="s">
        <v>68</v>
      </c>
      <c r="D299" s="6" t="s">
        <v>120</v>
      </c>
      <c r="E299" s="6" t="s">
        <v>392</v>
      </c>
      <c r="F299" s="6"/>
      <c r="G299" s="31">
        <f>G300</f>
        <v>10</v>
      </c>
    </row>
    <row r="300" spans="1:7" ht="15.75">
      <c r="A300" s="53" t="s">
        <v>121</v>
      </c>
      <c r="B300" s="55"/>
      <c r="C300" s="6" t="s">
        <v>68</v>
      </c>
      <c r="D300" s="6" t="s">
        <v>120</v>
      </c>
      <c r="E300" s="6" t="s">
        <v>392</v>
      </c>
      <c r="F300" s="6" t="s">
        <v>122</v>
      </c>
      <c r="G300" s="31">
        <f>G301</f>
        <v>10</v>
      </c>
    </row>
    <row r="301" spans="1:7" ht="66" customHeight="1">
      <c r="A301" s="53" t="s">
        <v>123</v>
      </c>
      <c r="B301" s="55"/>
      <c r="C301" s="6" t="s">
        <v>68</v>
      </c>
      <c r="D301" s="6" t="s">
        <v>120</v>
      </c>
      <c r="E301" s="6" t="s">
        <v>392</v>
      </c>
      <c r="F301" s="6" t="s">
        <v>124</v>
      </c>
      <c r="G301" s="31">
        <f>'пр.5'!H811</f>
        <v>10</v>
      </c>
    </row>
    <row r="302" spans="1:7" ht="18.75" customHeight="1">
      <c r="A302" s="53" t="s">
        <v>455</v>
      </c>
      <c r="B302" s="55"/>
      <c r="C302" s="6" t="s">
        <v>68</v>
      </c>
      <c r="D302" s="6" t="s">
        <v>120</v>
      </c>
      <c r="E302" s="6" t="s">
        <v>456</v>
      </c>
      <c r="F302" s="6"/>
      <c r="G302" s="31">
        <f>G303</f>
        <v>44027.8</v>
      </c>
    </row>
    <row r="303" spans="1:7" ht="33" customHeight="1">
      <c r="A303" s="53" t="s">
        <v>568</v>
      </c>
      <c r="B303" s="55"/>
      <c r="C303" s="6" t="s">
        <v>68</v>
      </c>
      <c r="D303" s="6" t="s">
        <v>120</v>
      </c>
      <c r="E303" s="6" t="s">
        <v>569</v>
      </c>
      <c r="F303" s="6"/>
      <c r="G303" s="31">
        <f>G304+G306</f>
        <v>44027.8</v>
      </c>
    </row>
    <row r="304" spans="1:7" ht="33" customHeight="1">
      <c r="A304" s="53" t="s">
        <v>22</v>
      </c>
      <c r="B304" s="55"/>
      <c r="C304" s="6" t="s">
        <v>68</v>
      </c>
      <c r="D304" s="6" t="s">
        <v>120</v>
      </c>
      <c r="E304" s="6" t="s">
        <v>569</v>
      </c>
      <c r="F304" s="6" t="s">
        <v>23</v>
      </c>
      <c r="G304" s="31">
        <f>G305</f>
        <v>43612.9</v>
      </c>
    </row>
    <row r="305" spans="1:7" ht="48.75" customHeight="1">
      <c r="A305" s="53" t="s">
        <v>24</v>
      </c>
      <c r="B305" s="55"/>
      <c r="C305" s="6" t="s">
        <v>68</v>
      </c>
      <c r="D305" s="6" t="s">
        <v>120</v>
      </c>
      <c r="E305" s="6" t="s">
        <v>569</v>
      </c>
      <c r="F305" s="6" t="s">
        <v>25</v>
      </c>
      <c r="G305" s="31">
        <f>'пр.5'!H815</f>
        <v>43612.9</v>
      </c>
    </row>
    <row r="306" spans="1:7" ht="18" customHeight="1">
      <c r="A306" s="53" t="s">
        <v>121</v>
      </c>
      <c r="B306" s="55"/>
      <c r="C306" s="6" t="s">
        <v>68</v>
      </c>
      <c r="D306" s="6" t="s">
        <v>120</v>
      </c>
      <c r="E306" s="6" t="s">
        <v>569</v>
      </c>
      <c r="F306" s="6" t="s">
        <v>122</v>
      </c>
      <c r="G306" s="31">
        <f>G307+G308</f>
        <v>414.9</v>
      </c>
    </row>
    <row r="307" spans="1:7" ht="15.75">
      <c r="A307" s="53" t="s">
        <v>418</v>
      </c>
      <c r="B307" s="55"/>
      <c r="C307" s="6" t="s">
        <v>68</v>
      </c>
      <c r="D307" s="6" t="s">
        <v>120</v>
      </c>
      <c r="E307" s="6" t="s">
        <v>569</v>
      </c>
      <c r="F307" s="6" t="s">
        <v>419</v>
      </c>
      <c r="G307" s="31">
        <f>'пр.5'!H817</f>
        <v>267.9</v>
      </c>
    </row>
    <row r="308" spans="1:7" ht="15.75">
      <c r="A308" s="53" t="s">
        <v>420</v>
      </c>
      <c r="B308" s="55"/>
      <c r="C308" s="6" t="s">
        <v>68</v>
      </c>
      <c r="D308" s="6" t="s">
        <v>120</v>
      </c>
      <c r="E308" s="6" t="s">
        <v>569</v>
      </c>
      <c r="F308" s="6" t="s">
        <v>421</v>
      </c>
      <c r="G308" s="31">
        <f>'пр.5'!H818</f>
        <v>147</v>
      </c>
    </row>
    <row r="309" spans="1:7" ht="15.75">
      <c r="A309" s="50" t="s">
        <v>188</v>
      </c>
      <c r="B309" s="52"/>
      <c r="C309" s="3" t="s">
        <v>68</v>
      </c>
      <c r="D309" s="3" t="s">
        <v>143</v>
      </c>
      <c r="E309" s="3"/>
      <c r="F309" s="3"/>
      <c r="G309" s="30">
        <f>G310+G319+G336+G343+G350</f>
        <v>127083.40000000001</v>
      </c>
    </row>
    <row r="310" spans="1:7" ht="49.5" customHeight="1">
      <c r="A310" s="53" t="s">
        <v>183</v>
      </c>
      <c r="B310" s="55"/>
      <c r="C310" s="6" t="s">
        <v>68</v>
      </c>
      <c r="D310" s="6" t="s">
        <v>143</v>
      </c>
      <c r="E310" s="6" t="s">
        <v>184</v>
      </c>
      <c r="F310" s="6"/>
      <c r="G310" s="31">
        <f>G311+G315</f>
        <v>7223.2</v>
      </c>
    </row>
    <row r="311" spans="1:7" ht="33" customHeight="1">
      <c r="A311" s="53" t="s">
        <v>14</v>
      </c>
      <c r="B311" s="55"/>
      <c r="C311" s="6" t="s">
        <v>68</v>
      </c>
      <c r="D311" s="6" t="s">
        <v>143</v>
      </c>
      <c r="E311" s="6" t="s">
        <v>185</v>
      </c>
      <c r="F311" s="6"/>
      <c r="G311" s="31">
        <f>G312</f>
        <v>164.2</v>
      </c>
    </row>
    <row r="312" spans="1:7" ht="33" customHeight="1">
      <c r="A312" s="53" t="s">
        <v>186</v>
      </c>
      <c r="B312" s="55"/>
      <c r="C312" s="6" t="s">
        <v>68</v>
      </c>
      <c r="D312" s="6" t="s">
        <v>143</v>
      </c>
      <c r="E312" s="6" t="s">
        <v>187</v>
      </c>
      <c r="F312" s="6"/>
      <c r="G312" s="31">
        <f>G313</f>
        <v>164.2</v>
      </c>
    </row>
    <row r="313" spans="1:7" ht="31.5" customHeight="1">
      <c r="A313" s="53" t="s">
        <v>22</v>
      </c>
      <c r="B313" s="55"/>
      <c r="C313" s="6" t="s">
        <v>68</v>
      </c>
      <c r="D313" s="6" t="s">
        <v>143</v>
      </c>
      <c r="E313" s="6" t="s">
        <v>187</v>
      </c>
      <c r="F313" s="6" t="s">
        <v>23</v>
      </c>
      <c r="G313" s="31">
        <f>G314</f>
        <v>164.2</v>
      </c>
    </row>
    <row r="314" spans="1:7" ht="49.5" customHeight="1">
      <c r="A314" s="53" t="s">
        <v>24</v>
      </c>
      <c r="B314" s="55"/>
      <c r="C314" s="6" t="s">
        <v>68</v>
      </c>
      <c r="D314" s="6" t="s">
        <v>143</v>
      </c>
      <c r="E314" s="6" t="s">
        <v>187</v>
      </c>
      <c r="F314" s="6" t="s">
        <v>25</v>
      </c>
      <c r="G314" s="31">
        <f>'пр.5'!H824</f>
        <v>164.2</v>
      </c>
    </row>
    <row r="315" spans="1:7" ht="33.75" customHeight="1">
      <c r="A315" s="53" t="s">
        <v>189</v>
      </c>
      <c r="B315" s="55"/>
      <c r="C315" s="6" t="s">
        <v>68</v>
      </c>
      <c r="D315" s="6" t="s">
        <v>143</v>
      </c>
      <c r="E315" s="6" t="s">
        <v>190</v>
      </c>
      <c r="F315" s="6"/>
      <c r="G315" s="31">
        <f>G316</f>
        <v>7059</v>
      </c>
    </row>
    <row r="316" spans="1:7" ht="33" customHeight="1">
      <c r="A316" s="53" t="s">
        <v>191</v>
      </c>
      <c r="B316" s="55"/>
      <c r="C316" s="6" t="s">
        <v>68</v>
      </c>
      <c r="D316" s="6" t="s">
        <v>143</v>
      </c>
      <c r="E316" s="6" t="s">
        <v>192</v>
      </c>
      <c r="F316" s="6"/>
      <c r="G316" s="31">
        <f>G317</f>
        <v>7059</v>
      </c>
    </row>
    <row r="317" spans="1:7" ht="30.75" customHeight="1">
      <c r="A317" s="53" t="s">
        <v>22</v>
      </c>
      <c r="B317" s="55"/>
      <c r="C317" s="6" t="s">
        <v>68</v>
      </c>
      <c r="D317" s="6" t="s">
        <v>143</v>
      </c>
      <c r="E317" s="6" t="s">
        <v>192</v>
      </c>
      <c r="F317" s="6" t="s">
        <v>23</v>
      </c>
      <c r="G317" s="31">
        <f>G318</f>
        <v>7059</v>
      </c>
    </row>
    <row r="318" spans="1:7" ht="46.5" customHeight="1">
      <c r="A318" s="53" t="s">
        <v>24</v>
      </c>
      <c r="B318" s="55"/>
      <c r="C318" s="6" t="s">
        <v>68</v>
      </c>
      <c r="D318" s="6" t="s">
        <v>143</v>
      </c>
      <c r="E318" s="6" t="s">
        <v>192</v>
      </c>
      <c r="F318" s="6" t="s">
        <v>25</v>
      </c>
      <c r="G318" s="31">
        <f>'пр.5'!H828</f>
        <v>7059</v>
      </c>
    </row>
    <row r="319" spans="1:7" ht="64.5" customHeight="1">
      <c r="A319" s="53" t="s">
        <v>236</v>
      </c>
      <c r="B319" s="55"/>
      <c r="C319" s="6" t="s">
        <v>68</v>
      </c>
      <c r="D319" s="6" t="s">
        <v>143</v>
      </c>
      <c r="E319" s="6" t="s">
        <v>237</v>
      </c>
      <c r="F319" s="6"/>
      <c r="G319" s="31">
        <f>G320</f>
        <v>100754.8</v>
      </c>
    </row>
    <row r="320" spans="1:7" ht="68.25" customHeight="1">
      <c r="A320" s="53" t="s">
        <v>238</v>
      </c>
      <c r="B320" s="55"/>
      <c r="C320" s="6" t="s">
        <v>68</v>
      </c>
      <c r="D320" s="6" t="s">
        <v>143</v>
      </c>
      <c r="E320" s="6" t="s">
        <v>239</v>
      </c>
      <c r="F320" s="6"/>
      <c r="G320" s="31">
        <f>G321+G327+G330+G333+G324</f>
        <v>100754.8</v>
      </c>
    </row>
    <row r="321" spans="1:7" ht="78" customHeight="1">
      <c r="A321" s="53" t="s">
        <v>240</v>
      </c>
      <c r="B321" s="55"/>
      <c r="C321" s="6" t="s">
        <v>68</v>
      </c>
      <c r="D321" s="6" t="s">
        <v>143</v>
      </c>
      <c r="E321" s="6" t="s">
        <v>241</v>
      </c>
      <c r="F321" s="6"/>
      <c r="G321" s="31">
        <f>G322</f>
        <v>50000</v>
      </c>
    </row>
    <row r="322" spans="1:7" ht="33.75" customHeight="1">
      <c r="A322" s="53" t="s">
        <v>22</v>
      </c>
      <c r="B322" s="55"/>
      <c r="C322" s="6" t="s">
        <v>68</v>
      </c>
      <c r="D322" s="6" t="s">
        <v>143</v>
      </c>
      <c r="E322" s="6" t="s">
        <v>241</v>
      </c>
      <c r="F322" s="6" t="s">
        <v>23</v>
      </c>
      <c r="G322" s="31">
        <f>G323</f>
        <v>50000</v>
      </c>
    </row>
    <row r="323" spans="1:7" ht="50.25" customHeight="1">
      <c r="A323" s="53" t="s">
        <v>24</v>
      </c>
      <c r="B323" s="55"/>
      <c r="C323" s="6" t="s">
        <v>68</v>
      </c>
      <c r="D323" s="6" t="s">
        <v>143</v>
      </c>
      <c r="E323" s="6" t="s">
        <v>241</v>
      </c>
      <c r="F323" s="6" t="s">
        <v>25</v>
      </c>
      <c r="G323" s="31">
        <f>'пр.5'!H833</f>
        <v>50000</v>
      </c>
    </row>
    <row r="324" spans="1:7" ht="92.25" customHeight="1">
      <c r="A324" s="53" t="str">
        <f>'пр.5'!A834</f>
        <v>Создание комфортной городской среды в малых городах и исторических поселениях-победителях Всеросийского конкурса лучших проектов создания комфортной городской среды за счет средств резервного фонда Правительства Российской Федерации</v>
      </c>
      <c r="B324" s="55"/>
      <c r="C324" s="6" t="s">
        <v>68</v>
      </c>
      <c r="D324" s="6" t="s">
        <v>143</v>
      </c>
      <c r="E324" s="6" t="str">
        <f>'пр.5'!E834</f>
        <v>7К 0 01 5424F</v>
      </c>
      <c r="F324" s="6"/>
      <c r="G324" s="31">
        <f>G325</f>
        <v>550</v>
      </c>
    </row>
    <row r="325" spans="1:7" ht="32.25" customHeight="1">
      <c r="A325" s="53" t="str">
        <f>'пр.5'!A835</f>
        <v>Закупка товаров, работ и услуг для обеспечения государственных (муниципальных) нужд</v>
      </c>
      <c r="B325" s="55"/>
      <c r="C325" s="6" t="s">
        <v>68</v>
      </c>
      <c r="D325" s="6" t="s">
        <v>143</v>
      </c>
      <c r="E325" s="6" t="str">
        <f>'пр.5'!E835</f>
        <v>7К 0 01 5424F</v>
      </c>
      <c r="F325" s="6" t="s">
        <v>23</v>
      </c>
      <c r="G325" s="31">
        <f>G326</f>
        <v>550</v>
      </c>
    </row>
    <row r="326" spans="1:7" ht="49.5" customHeight="1">
      <c r="A326" s="53" t="str">
        <f>'пр.5'!A836</f>
        <v>Иные закупки товаров, работ и услуг для обеспечения государственных (муниципальных) нужд</v>
      </c>
      <c r="B326" s="55"/>
      <c r="C326" s="6" t="s">
        <v>68</v>
      </c>
      <c r="D326" s="6" t="s">
        <v>143</v>
      </c>
      <c r="E326" s="6" t="str">
        <f>'пр.5'!E836</f>
        <v>7К 0 01 5424F</v>
      </c>
      <c r="F326" s="6" t="s">
        <v>25</v>
      </c>
      <c r="G326" s="31">
        <f>'пр.5'!H836</f>
        <v>550</v>
      </c>
    </row>
    <row r="327" spans="1:7" ht="30" customHeight="1">
      <c r="A327" s="53" t="s">
        <v>244</v>
      </c>
      <c r="B327" s="55"/>
      <c r="C327" s="6" t="s">
        <v>68</v>
      </c>
      <c r="D327" s="6" t="s">
        <v>143</v>
      </c>
      <c r="E327" s="6" t="s">
        <v>245</v>
      </c>
      <c r="F327" s="6"/>
      <c r="G327" s="31">
        <f>G328</f>
        <v>10000</v>
      </c>
    </row>
    <row r="328" spans="1:7" ht="31.5" customHeight="1">
      <c r="A328" s="53" t="s">
        <v>22</v>
      </c>
      <c r="B328" s="55"/>
      <c r="C328" s="6" t="s">
        <v>68</v>
      </c>
      <c r="D328" s="6" t="s">
        <v>143</v>
      </c>
      <c r="E328" s="6" t="s">
        <v>245</v>
      </c>
      <c r="F328" s="6" t="s">
        <v>23</v>
      </c>
      <c r="G328" s="31">
        <f>G329</f>
        <v>10000</v>
      </c>
    </row>
    <row r="329" spans="1:7" ht="45.75" customHeight="1">
      <c r="A329" s="53" t="s">
        <v>24</v>
      </c>
      <c r="B329" s="55"/>
      <c r="C329" s="6" t="s">
        <v>68</v>
      </c>
      <c r="D329" s="6" t="s">
        <v>143</v>
      </c>
      <c r="E329" s="6" t="s">
        <v>245</v>
      </c>
      <c r="F329" s="6" t="s">
        <v>25</v>
      </c>
      <c r="G329" s="31">
        <f>'пр.5'!H839</f>
        <v>10000</v>
      </c>
    </row>
    <row r="330" spans="1:7" ht="49.5" customHeight="1">
      <c r="A330" s="53" t="s">
        <v>246</v>
      </c>
      <c r="B330" s="55"/>
      <c r="C330" s="6" t="s">
        <v>68</v>
      </c>
      <c r="D330" s="6" t="s">
        <v>143</v>
      </c>
      <c r="E330" s="6" t="s">
        <v>247</v>
      </c>
      <c r="F330" s="6"/>
      <c r="G330" s="31">
        <f>G331</f>
        <v>39452.1</v>
      </c>
    </row>
    <row r="331" spans="1:7" ht="30" customHeight="1">
      <c r="A331" s="53" t="s">
        <v>22</v>
      </c>
      <c r="B331" s="55"/>
      <c r="C331" s="6" t="s">
        <v>68</v>
      </c>
      <c r="D331" s="6" t="s">
        <v>143</v>
      </c>
      <c r="E331" s="6" t="s">
        <v>247</v>
      </c>
      <c r="F331" s="6" t="s">
        <v>23</v>
      </c>
      <c r="G331" s="31">
        <f>G332</f>
        <v>39452.1</v>
      </c>
    </row>
    <row r="332" spans="1:7" ht="47.25" customHeight="1">
      <c r="A332" s="53" t="s">
        <v>24</v>
      </c>
      <c r="B332" s="55"/>
      <c r="C332" s="6" t="s">
        <v>68</v>
      </c>
      <c r="D332" s="6" t="s">
        <v>143</v>
      </c>
      <c r="E332" s="6" t="s">
        <v>247</v>
      </c>
      <c r="F332" s="6" t="s">
        <v>25</v>
      </c>
      <c r="G332" s="31">
        <f>'пр.5'!H842</f>
        <v>39452.1</v>
      </c>
    </row>
    <row r="333" spans="1:7" ht="48" customHeight="1">
      <c r="A333" s="53" t="s">
        <v>248</v>
      </c>
      <c r="B333" s="55"/>
      <c r="C333" s="6" t="s">
        <v>68</v>
      </c>
      <c r="D333" s="6" t="s">
        <v>143</v>
      </c>
      <c r="E333" s="6" t="s">
        <v>249</v>
      </c>
      <c r="F333" s="6"/>
      <c r="G333" s="31">
        <f>G334</f>
        <v>752.7</v>
      </c>
    </row>
    <row r="334" spans="1:7" ht="30" customHeight="1">
      <c r="A334" s="53" t="s">
        <v>22</v>
      </c>
      <c r="B334" s="55"/>
      <c r="C334" s="6" t="s">
        <v>68</v>
      </c>
      <c r="D334" s="6" t="s">
        <v>143</v>
      </c>
      <c r="E334" s="6" t="s">
        <v>249</v>
      </c>
      <c r="F334" s="6" t="s">
        <v>23</v>
      </c>
      <c r="G334" s="31">
        <f>G335</f>
        <v>752.7</v>
      </c>
    </row>
    <row r="335" spans="1:7" ht="47.25" customHeight="1">
      <c r="A335" s="53" t="s">
        <v>24</v>
      </c>
      <c r="B335" s="55"/>
      <c r="C335" s="6" t="s">
        <v>68</v>
      </c>
      <c r="D335" s="6" t="s">
        <v>143</v>
      </c>
      <c r="E335" s="6" t="s">
        <v>249</v>
      </c>
      <c r="F335" s="6" t="s">
        <v>25</v>
      </c>
      <c r="G335" s="31">
        <f>'пр.5'!H845</f>
        <v>752.7</v>
      </c>
    </row>
    <row r="336" spans="1:7" ht="18" customHeight="1">
      <c r="A336" s="53" t="s">
        <v>570</v>
      </c>
      <c r="B336" s="55"/>
      <c r="C336" s="6" t="s">
        <v>68</v>
      </c>
      <c r="D336" s="6" t="s">
        <v>143</v>
      </c>
      <c r="E336" s="6" t="s">
        <v>571</v>
      </c>
      <c r="F336" s="6"/>
      <c r="G336" s="31">
        <f>G337+G340</f>
        <v>8003.1</v>
      </c>
    </row>
    <row r="337" spans="1:7" ht="15.75">
      <c r="A337" s="53" t="s">
        <v>572</v>
      </c>
      <c r="B337" s="55"/>
      <c r="C337" s="6" t="s">
        <v>68</v>
      </c>
      <c r="D337" s="6" t="s">
        <v>143</v>
      </c>
      <c r="E337" s="6" t="s">
        <v>573</v>
      </c>
      <c r="F337" s="6"/>
      <c r="G337" s="31">
        <f>G338</f>
        <v>3115</v>
      </c>
    </row>
    <row r="338" spans="1:7" ht="28.5" customHeight="1">
      <c r="A338" s="53" t="s">
        <v>22</v>
      </c>
      <c r="B338" s="55"/>
      <c r="C338" s="6" t="s">
        <v>68</v>
      </c>
      <c r="D338" s="6" t="s">
        <v>143</v>
      </c>
      <c r="E338" s="6" t="s">
        <v>573</v>
      </c>
      <c r="F338" s="6" t="s">
        <v>23</v>
      </c>
      <c r="G338" s="31">
        <f>G339</f>
        <v>3115</v>
      </c>
    </row>
    <row r="339" spans="1:7" ht="50.25" customHeight="1">
      <c r="A339" s="53" t="s">
        <v>24</v>
      </c>
      <c r="B339" s="55"/>
      <c r="C339" s="6" t="s">
        <v>68</v>
      </c>
      <c r="D339" s="6" t="s">
        <v>143</v>
      </c>
      <c r="E339" s="6" t="s">
        <v>573</v>
      </c>
      <c r="F339" s="6" t="s">
        <v>25</v>
      </c>
      <c r="G339" s="31">
        <f>'пр.5'!H849</f>
        <v>3115</v>
      </c>
    </row>
    <row r="340" spans="1:7" ht="15.75">
      <c r="A340" s="53" t="s">
        <v>574</v>
      </c>
      <c r="B340" s="55"/>
      <c r="C340" s="6" t="s">
        <v>68</v>
      </c>
      <c r="D340" s="6" t="s">
        <v>143</v>
      </c>
      <c r="E340" s="6" t="s">
        <v>575</v>
      </c>
      <c r="F340" s="6"/>
      <c r="G340" s="31">
        <f>G341</f>
        <v>4888.1</v>
      </c>
    </row>
    <row r="341" spans="1:7" ht="30.75" customHeight="1">
      <c r="A341" s="53" t="s">
        <v>22</v>
      </c>
      <c r="B341" s="55"/>
      <c r="C341" s="6" t="s">
        <v>68</v>
      </c>
      <c r="D341" s="6" t="s">
        <v>143</v>
      </c>
      <c r="E341" s="6" t="s">
        <v>575</v>
      </c>
      <c r="F341" s="6" t="s">
        <v>23</v>
      </c>
      <c r="G341" s="31">
        <f>G342</f>
        <v>4888.1</v>
      </c>
    </row>
    <row r="342" spans="1:7" ht="46.5" customHeight="1">
      <c r="A342" s="53" t="s">
        <v>24</v>
      </c>
      <c r="B342" s="55"/>
      <c r="C342" s="6" t="s">
        <v>68</v>
      </c>
      <c r="D342" s="6" t="s">
        <v>143</v>
      </c>
      <c r="E342" s="6" t="s">
        <v>575</v>
      </c>
      <c r="F342" s="6" t="s">
        <v>25</v>
      </c>
      <c r="G342" s="31">
        <f>'пр.5'!H852</f>
        <v>4888.1</v>
      </c>
    </row>
    <row r="343" spans="1:7" ht="35.25" customHeight="1">
      <c r="A343" s="53" t="s">
        <v>576</v>
      </c>
      <c r="B343" s="55"/>
      <c r="C343" s="6" t="s">
        <v>68</v>
      </c>
      <c r="D343" s="6" t="s">
        <v>143</v>
      </c>
      <c r="E343" s="6" t="s">
        <v>577</v>
      </c>
      <c r="F343" s="6"/>
      <c r="G343" s="31">
        <f>G344+G347</f>
        <v>6172.2</v>
      </c>
    </row>
    <row r="344" spans="1:7" ht="31.5" customHeight="1">
      <c r="A344" s="53" t="s">
        <v>488</v>
      </c>
      <c r="B344" s="55"/>
      <c r="C344" s="6" t="s">
        <v>68</v>
      </c>
      <c r="D344" s="6" t="s">
        <v>143</v>
      </c>
      <c r="E344" s="6" t="s">
        <v>578</v>
      </c>
      <c r="F344" s="6"/>
      <c r="G344" s="31">
        <f>G345</f>
        <v>5772.2</v>
      </c>
    </row>
    <row r="345" spans="1:7" ht="48" customHeight="1">
      <c r="A345" s="53" t="s">
        <v>38</v>
      </c>
      <c r="B345" s="55"/>
      <c r="C345" s="6" t="s">
        <v>68</v>
      </c>
      <c r="D345" s="6" t="s">
        <v>143</v>
      </c>
      <c r="E345" s="6" t="s">
        <v>578</v>
      </c>
      <c r="F345" s="6" t="s">
        <v>39</v>
      </c>
      <c r="G345" s="31">
        <f>G346</f>
        <v>5772.2</v>
      </c>
    </row>
    <row r="346" spans="1:7" ht="15.75">
      <c r="A346" s="53" t="s">
        <v>515</v>
      </c>
      <c r="B346" s="55"/>
      <c r="C346" s="6" t="s">
        <v>68</v>
      </c>
      <c r="D346" s="6" t="s">
        <v>143</v>
      </c>
      <c r="E346" s="6" t="s">
        <v>578</v>
      </c>
      <c r="F346" s="6" t="s">
        <v>516</v>
      </c>
      <c r="G346" s="31">
        <f>'пр.5'!H856</f>
        <v>5772.2</v>
      </c>
    </row>
    <row r="347" spans="1:7" ht="15.75">
      <c r="A347" s="53" t="s">
        <v>579</v>
      </c>
      <c r="B347" s="55"/>
      <c r="C347" s="6" t="s">
        <v>68</v>
      </c>
      <c r="D347" s="6" t="s">
        <v>143</v>
      </c>
      <c r="E347" s="6" t="s">
        <v>580</v>
      </c>
      <c r="F347" s="6"/>
      <c r="G347" s="31">
        <f>G348</f>
        <v>400</v>
      </c>
    </row>
    <row r="348" spans="1:7" ht="35.25" customHeight="1">
      <c r="A348" s="53" t="s">
        <v>22</v>
      </c>
      <c r="B348" s="55"/>
      <c r="C348" s="6" t="s">
        <v>68</v>
      </c>
      <c r="D348" s="6" t="s">
        <v>143</v>
      </c>
      <c r="E348" s="6" t="s">
        <v>580</v>
      </c>
      <c r="F348" s="6" t="s">
        <v>23</v>
      </c>
      <c r="G348" s="31">
        <f>G349</f>
        <v>400</v>
      </c>
    </row>
    <row r="349" spans="1:7" ht="48.75" customHeight="1">
      <c r="A349" s="53" t="s">
        <v>24</v>
      </c>
      <c r="B349" s="55"/>
      <c r="C349" s="6" t="s">
        <v>68</v>
      </c>
      <c r="D349" s="6" t="s">
        <v>143</v>
      </c>
      <c r="E349" s="6" t="s">
        <v>580</v>
      </c>
      <c r="F349" s="6" t="s">
        <v>25</v>
      </c>
      <c r="G349" s="31">
        <f>'пр.5'!H859</f>
        <v>400</v>
      </c>
    </row>
    <row r="350" spans="1:7" ht="78" customHeight="1">
      <c r="A350" s="53" t="s">
        <v>404</v>
      </c>
      <c r="B350" s="55"/>
      <c r="C350" s="6" t="s">
        <v>68</v>
      </c>
      <c r="D350" s="6" t="s">
        <v>143</v>
      </c>
      <c r="E350" s="6" t="s">
        <v>405</v>
      </c>
      <c r="F350" s="6"/>
      <c r="G350" s="31">
        <f>G351</f>
        <v>4930.1</v>
      </c>
    </row>
    <row r="351" spans="1:7" ht="63" customHeight="1">
      <c r="A351" s="53" t="s">
        <v>581</v>
      </c>
      <c r="B351" s="55"/>
      <c r="C351" s="6" t="s">
        <v>68</v>
      </c>
      <c r="D351" s="6" t="s">
        <v>143</v>
      </c>
      <c r="E351" s="6" t="s">
        <v>582</v>
      </c>
      <c r="F351" s="6"/>
      <c r="G351" s="31">
        <f>G352+G355+G358</f>
        <v>4930.1</v>
      </c>
    </row>
    <row r="352" spans="1:7" ht="44.25" customHeight="1">
      <c r="A352" s="53" t="s">
        <v>583</v>
      </c>
      <c r="B352" s="55"/>
      <c r="C352" s="6" t="s">
        <v>68</v>
      </c>
      <c r="D352" s="6" t="s">
        <v>143</v>
      </c>
      <c r="E352" s="6" t="s">
        <v>584</v>
      </c>
      <c r="F352" s="6"/>
      <c r="G352" s="31">
        <f>G353</f>
        <v>2449</v>
      </c>
    </row>
    <row r="353" spans="1:7" ht="34.5" customHeight="1">
      <c r="A353" s="53" t="s">
        <v>22</v>
      </c>
      <c r="B353" s="55"/>
      <c r="C353" s="6" t="s">
        <v>68</v>
      </c>
      <c r="D353" s="6" t="s">
        <v>143</v>
      </c>
      <c r="E353" s="6" t="s">
        <v>584</v>
      </c>
      <c r="F353" s="6" t="s">
        <v>23</v>
      </c>
      <c r="G353" s="31">
        <f>G354</f>
        <v>2449</v>
      </c>
    </row>
    <row r="354" spans="1:7" ht="51" customHeight="1">
      <c r="A354" s="53" t="s">
        <v>24</v>
      </c>
      <c r="B354" s="55"/>
      <c r="C354" s="6" t="s">
        <v>68</v>
      </c>
      <c r="D354" s="6" t="s">
        <v>143</v>
      </c>
      <c r="E354" s="6" t="s">
        <v>584</v>
      </c>
      <c r="F354" s="6" t="s">
        <v>25</v>
      </c>
      <c r="G354" s="31">
        <f>'пр.5'!H864</f>
        <v>2449</v>
      </c>
    </row>
    <row r="355" spans="1:7" ht="33" customHeight="1">
      <c r="A355" s="53" t="str">
        <f>'пр.5'!A865</f>
        <v>Установка ограждения и монтаж быстровозводимого ангара</v>
      </c>
      <c r="B355" s="55"/>
      <c r="C355" s="6" t="s">
        <v>68</v>
      </c>
      <c r="D355" s="6" t="s">
        <v>143</v>
      </c>
      <c r="E355" s="6" t="str">
        <f>'пр.5'!E865</f>
        <v>Р1 8 00 08780</v>
      </c>
      <c r="F355" s="6"/>
      <c r="G355" s="31">
        <f>G356</f>
        <v>600</v>
      </c>
    </row>
    <row r="356" spans="1:7" ht="32.25" customHeight="1">
      <c r="A356" s="53" t="str">
        <f>'пр.5'!A866</f>
        <v>Закупка товаров, работ и услуг для обеспечения государственных (муниципальных) нужд</v>
      </c>
      <c r="B356" s="55"/>
      <c r="C356" s="6" t="s">
        <v>68</v>
      </c>
      <c r="D356" s="6" t="s">
        <v>143</v>
      </c>
      <c r="E356" s="6" t="str">
        <f>'пр.5'!E866</f>
        <v>Р1 8 00 08780</v>
      </c>
      <c r="F356" s="6" t="s">
        <v>23</v>
      </c>
      <c r="G356" s="31">
        <f>G357</f>
        <v>600</v>
      </c>
    </row>
    <row r="357" spans="1:7" ht="51" customHeight="1">
      <c r="A357" s="53" t="str">
        <f>'пр.5'!A867</f>
        <v>Иные закупки товаров, работ и услуг для обеспечения государственных (муниципальных) нужд</v>
      </c>
      <c r="B357" s="55"/>
      <c r="C357" s="6" t="s">
        <v>68</v>
      </c>
      <c r="D357" s="6" t="s">
        <v>143</v>
      </c>
      <c r="E357" s="6" t="str">
        <f>'пр.5'!E867</f>
        <v>Р1 8 00 08780</v>
      </c>
      <c r="F357" s="6" t="s">
        <v>25</v>
      </c>
      <c r="G357" s="31">
        <f>'пр.5'!H867</f>
        <v>600</v>
      </c>
    </row>
    <row r="358" spans="1:7" ht="61.5" customHeight="1">
      <c r="A358" s="53" t="s">
        <v>587</v>
      </c>
      <c r="B358" s="55"/>
      <c r="C358" s="6" t="s">
        <v>68</v>
      </c>
      <c r="D358" s="6" t="s">
        <v>143</v>
      </c>
      <c r="E358" s="6" t="s">
        <v>588</v>
      </c>
      <c r="F358" s="6"/>
      <c r="G358" s="31">
        <f>G359</f>
        <v>1881.1</v>
      </c>
    </row>
    <row r="359" spans="1:7" ht="31.5" customHeight="1">
      <c r="A359" s="53" t="s">
        <v>22</v>
      </c>
      <c r="B359" s="55"/>
      <c r="C359" s="6" t="s">
        <v>68</v>
      </c>
      <c r="D359" s="6" t="s">
        <v>143</v>
      </c>
      <c r="E359" s="6" t="s">
        <v>588</v>
      </c>
      <c r="F359" s="6" t="s">
        <v>23</v>
      </c>
      <c r="G359" s="31">
        <f>G360</f>
        <v>1881.1</v>
      </c>
    </row>
    <row r="360" spans="1:7" ht="46.5" customHeight="1">
      <c r="A360" s="53" t="s">
        <v>24</v>
      </c>
      <c r="B360" s="55"/>
      <c r="C360" s="6" t="s">
        <v>68</v>
      </c>
      <c r="D360" s="6" t="s">
        <v>143</v>
      </c>
      <c r="E360" s="6" t="s">
        <v>588</v>
      </c>
      <c r="F360" s="6" t="s">
        <v>25</v>
      </c>
      <c r="G360" s="31">
        <f>'пр.5'!H870</f>
        <v>1881.1</v>
      </c>
    </row>
    <row r="361" spans="1:7" ht="28.5" customHeight="1">
      <c r="A361" s="50" t="s">
        <v>454</v>
      </c>
      <c r="B361" s="52"/>
      <c r="C361" s="3" t="s">
        <v>68</v>
      </c>
      <c r="D361" s="3" t="s">
        <v>68</v>
      </c>
      <c r="E361" s="3"/>
      <c r="F361" s="3"/>
      <c r="G361" s="30">
        <f>G362</f>
        <v>21709</v>
      </c>
    </row>
    <row r="362" spans="1:7" ht="15.75">
      <c r="A362" s="53" t="s">
        <v>455</v>
      </c>
      <c r="B362" s="55"/>
      <c r="C362" s="6" t="s">
        <v>68</v>
      </c>
      <c r="D362" s="6" t="s">
        <v>68</v>
      </c>
      <c r="E362" s="6" t="s">
        <v>456</v>
      </c>
      <c r="F362" s="6"/>
      <c r="G362" s="31">
        <f>G363</f>
        <v>21709</v>
      </c>
    </row>
    <row r="363" spans="1:7" ht="33" customHeight="1">
      <c r="A363" s="53" t="s">
        <v>457</v>
      </c>
      <c r="B363" s="55"/>
      <c r="C363" s="6" t="s">
        <v>68</v>
      </c>
      <c r="D363" s="6" t="s">
        <v>68</v>
      </c>
      <c r="E363" s="6" t="s">
        <v>458</v>
      </c>
      <c r="F363" s="6"/>
      <c r="G363" s="31">
        <f>G364+G366</f>
        <v>21709</v>
      </c>
    </row>
    <row r="364" spans="1:7" ht="30" customHeight="1">
      <c r="A364" s="53" t="s">
        <v>22</v>
      </c>
      <c r="B364" s="55"/>
      <c r="C364" s="6" t="s">
        <v>68</v>
      </c>
      <c r="D364" s="6" t="s">
        <v>68</v>
      </c>
      <c r="E364" s="6" t="s">
        <v>458</v>
      </c>
      <c r="F364" s="6" t="s">
        <v>23</v>
      </c>
      <c r="G364" s="31">
        <f>G365</f>
        <v>213</v>
      </c>
    </row>
    <row r="365" spans="1:7" ht="45" customHeight="1">
      <c r="A365" s="53" t="s">
        <v>24</v>
      </c>
      <c r="B365" s="55"/>
      <c r="C365" s="6" t="s">
        <v>68</v>
      </c>
      <c r="D365" s="6" t="s">
        <v>68</v>
      </c>
      <c r="E365" s="6" t="s">
        <v>458</v>
      </c>
      <c r="F365" s="6" t="s">
        <v>25</v>
      </c>
      <c r="G365" s="31">
        <f>'пр.5'!H153</f>
        <v>213</v>
      </c>
    </row>
    <row r="366" spans="1:7" ht="15.75">
      <c r="A366" s="53" t="s">
        <v>121</v>
      </c>
      <c r="B366" s="55"/>
      <c r="C366" s="6" t="s">
        <v>68</v>
      </c>
      <c r="D366" s="6" t="s">
        <v>68</v>
      </c>
      <c r="E366" s="6" t="s">
        <v>458</v>
      </c>
      <c r="F366" s="6" t="s">
        <v>122</v>
      </c>
      <c r="G366" s="31">
        <f>G367</f>
        <v>21496</v>
      </c>
    </row>
    <row r="367" spans="1:7" ht="15.75">
      <c r="A367" s="53" t="s">
        <v>418</v>
      </c>
      <c r="B367" s="55"/>
      <c r="C367" s="6" t="s">
        <v>68</v>
      </c>
      <c r="D367" s="6" t="s">
        <v>68</v>
      </c>
      <c r="E367" s="6" t="s">
        <v>458</v>
      </c>
      <c r="F367" s="6" t="s">
        <v>419</v>
      </c>
      <c r="G367" s="31">
        <f>'пр.5'!H155</f>
        <v>21496</v>
      </c>
    </row>
    <row r="368" spans="1:7" ht="15.75">
      <c r="A368" s="50" t="s">
        <v>65</v>
      </c>
      <c r="B368" s="52"/>
      <c r="C368" s="3" t="s">
        <v>66</v>
      </c>
      <c r="D368" s="22" t="s">
        <v>598</v>
      </c>
      <c r="E368" s="3"/>
      <c r="F368" s="3"/>
      <c r="G368" s="30">
        <f aca="true" t="shared" si="1" ref="G368:G373">G369</f>
        <v>2268</v>
      </c>
    </row>
    <row r="369" spans="1:7" ht="30" customHeight="1">
      <c r="A369" s="50" t="s">
        <v>67</v>
      </c>
      <c r="B369" s="52"/>
      <c r="C369" s="3" t="s">
        <v>66</v>
      </c>
      <c r="D369" s="3" t="s">
        <v>68</v>
      </c>
      <c r="E369" s="3"/>
      <c r="F369" s="3"/>
      <c r="G369" s="30">
        <f t="shared" si="1"/>
        <v>2268</v>
      </c>
    </row>
    <row r="370" spans="1:7" ht="60" customHeight="1">
      <c r="A370" s="53" t="s">
        <v>59</v>
      </c>
      <c r="B370" s="55"/>
      <c r="C370" s="6" t="s">
        <v>66</v>
      </c>
      <c r="D370" s="6" t="s">
        <v>68</v>
      </c>
      <c r="E370" s="6" t="s">
        <v>60</v>
      </c>
      <c r="F370" s="6"/>
      <c r="G370" s="31">
        <f t="shared" si="1"/>
        <v>2268</v>
      </c>
    </row>
    <row r="371" spans="1:7" ht="30.75" customHeight="1">
      <c r="A371" s="53" t="s">
        <v>61</v>
      </c>
      <c r="B371" s="55"/>
      <c r="C371" s="6" t="s">
        <v>66</v>
      </c>
      <c r="D371" s="6" t="s">
        <v>68</v>
      </c>
      <c r="E371" s="6" t="s">
        <v>62</v>
      </c>
      <c r="F371" s="6"/>
      <c r="G371" s="31">
        <f t="shared" si="1"/>
        <v>2268</v>
      </c>
    </row>
    <row r="372" spans="1:7" ht="34.5" customHeight="1">
      <c r="A372" s="53" t="s">
        <v>63</v>
      </c>
      <c r="B372" s="55"/>
      <c r="C372" s="6" t="s">
        <v>66</v>
      </c>
      <c r="D372" s="6" t="s">
        <v>68</v>
      </c>
      <c r="E372" s="6" t="s">
        <v>64</v>
      </c>
      <c r="F372" s="6"/>
      <c r="G372" s="31">
        <f t="shared" si="1"/>
        <v>2268</v>
      </c>
    </row>
    <row r="373" spans="1:7" ht="30.75" customHeight="1">
      <c r="A373" s="53" t="s">
        <v>22</v>
      </c>
      <c r="B373" s="55"/>
      <c r="C373" s="6" t="s">
        <v>66</v>
      </c>
      <c r="D373" s="6" t="s">
        <v>68</v>
      </c>
      <c r="E373" s="6" t="s">
        <v>64</v>
      </c>
      <c r="F373" s="6" t="s">
        <v>23</v>
      </c>
      <c r="G373" s="31">
        <f t="shared" si="1"/>
        <v>2268</v>
      </c>
    </row>
    <row r="374" spans="1:7" ht="48" customHeight="1">
      <c r="A374" s="53" t="s">
        <v>24</v>
      </c>
      <c r="B374" s="55"/>
      <c r="C374" s="6" t="s">
        <v>66</v>
      </c>
      <c r="D374" s="6" t="s">
        <v>68</v>
      </c>
      <c r="E374" s="6" t="s">
        <v>64</v>
      </c>
      <c r="F374" s="6" t="s">
        <v>25</v>
      </c>
      <c r="G374" s="31">
        <f>'пр.5'!H872</f>
        <v>2268</v>
      </c>
    </row>
    <row r="375" spans="1:7" ht="15.75">
      <c r="A375" s="50" t="s">
        <v>135</v>
      </c>
      <c r="B375" s="52"/>
      <c r="C375" s="3" t="s">
        <v>136</v>
      </c>
      <c r="D375" s="22" t="s">
        <v>598</v>
      </c>
      <c r="E375" s="3"/>
      <c r="F375" s="3"/>
      <c r="G375" s="30">
        <f>G376+G426+G495+G534+G597</f>
        <v>386043</v>
      </c>
    </row>
    <row r="376" spans="1:7" ht="15.75">
      <c r="A376" s="50" t="s">
        <v>141</v>
      </c>
      <c r="B376" s="52"/>
      <c r="C376" s="3" t="s">
        <v>136</v>
      </c>
      <c r="D376" s="3" t="s">
        <v>37</v>
      </c>
      <c r="E376" s="3"/>
      <c r="F376" s="3"/>
      <c r="G376" s="30">
        <f>G377+G386+G397+G408+G416</f>
        <v>71557.40000000001</v>
      </c>
    </row>
    <row r="377" spans="1:7" ht="47.25" customHeight="1">
      <c r="A377" s="53" t="s">
        <v>129</v>
      </c>
      <c r="B377" s="55"/>
      <c r="C377" s="6" t="s">
        <v>136</v>
      </c>
      <c r="D377" s="6" t="s">
        <v>37</v>
      </c>
      <c r="E377" s="6" t="s">
        <v>130</v>
      </c>
      <c r="F377" s="6"/>
      <c r="G377" s="31">
        <f>G378+G382</f>
        <v>55190.5</v>
      </c>
    </row>
    <row r="378" spans="1:7" ht="29.25" customHeight="1">
      <c r="A378" s="53" t="s">
        <v>131</v>
      </c>
      <c r="B378" s="55"/>
      <c r="C378" s="6" t="s">
        <v>136</v>
      </c>
      <c r="D378" s="6" t="s">
        <v>37</v>
      </c>
      <c r="E378" s="6" t="s">
        <v>132</v>
      </c>
      <c r="F378" s="6"/>
      <c r="G378" s="31">
        <f>G379</f>
        <v>1753.5</v>
      </c>
    </row>
    <row r="379" spans="1:7" ht="60" customHeight="1">
      <c r="A379" s="53" t="s">
        <v>53</v>
      </c>
      <c r="B379" s="55"/>
      <c r="C379" s="6" t="s">
        <v>136</v>
      </c>
      <c r="D379" s="6" t="s">
        <v>37</v>
      </c>
      <c r="E379" s="6" t="s">
        <v>140</v>
      </c>
      <c r="F379" s="6"/>
      <c r="G379" s="31">
        <f>G380</f>
        <v>1753.5</v>
      </c>
    </row>
    <row r="380" spans="1:7" ht="47.25" customHeight="1">
      <c r="A380" s="53" t="s">
        <v>38</v>
      </c>
      <c r="B380" s="55"/>
      <c r="C380" s="6" t="s">
        <v>136</v>
      </c>
      <c r="D380" s="6" t="s">
        <v>37</v>
      </c>
      <c r="E380" s="6" t="s">
        <v>140</v>
      </c>
      <c r="F380" s="6" t="s">
        <v>39</v>
      </c>
      <c r="G380" s="31">
        <f>G381</f>
        <v>1753.5</v>
      </c>
    </row>
    <row r="381" spans="1:7" ht="15.75">
      <c r="A381" s="53" t="s">
        <v>40</v>
      </c>
      <c r="B381" s="55"/>
      <c r="C381" s="6" t="s">
        <v>136</v>
      </c>
      <c r="D381" s="6" t="s">
        <v>37</v>
      </c>
      <c r="E381" s="6" t="s">
        <v>140</v>
      </c>
      <c r="F381" s="6" t="s">
        <v>41</v>
      </c>
      <c r="G381" s="31">
        <f>'пр.5'!H325</f>
        <v>1753.5</v>
      </c>
    </row>
    <row r="382" spans="1:7" ht="47.25" customHeight="1">
      <c r="A382" s="53" t="s">
        <v>163</v>
      </c>
      <c r="B382" s="55"/>
      <c r="C382" s="6" t="s">
        <v>136</v>
      </c>
      <c r="D382" s="6" t="s">
        <v>37</v>
      </c>
      <c r="E382" s="6" t="s">
        <v>164</v>
      </c>
      <c r="F382" s="6"/>
      <c r="G382" s="31">
        <f>G383</f>
        <v>53437</v>
      </c>
    </row>
    <row r="383" spans="1:7" ht="15.75">
      <c r="A383" s="53" t="s">
        <v>165</v>
      </c>
      <c r="B383" s="55"/>
      <c r="C383" s="6" t="s">
        <v>136</v>
      </c>
      <c r="D383" s="6" t="s">
        <v>37</v>
      </c>
      <c r="E383" s="6" t="s">
        <v>166</v>
      </c>
      <c r="F383" s="6"/>
      <c r="G383" s="31">
        <f>G384</f>
        <v>53437</v>
      </c>
    </row>
    <row r="384" spans="1:7" ht="47.25" customHeight="1">
      <c r="A384" s="53" t="s">
        <v>38</v>
      </c>
      <c r="B384" s="55"/>
      <c r="C384" s="6" t="s">
        <v>136</v>
      </c>
      <c r="D384" s="6" t="s">
        <v>37</v>
      </c>
      <c r="E384" s="6" t="s">
        <v>166</v>
      </c>
      <c r="F384" s="6" t="s">
        <v>39</v>
      </c>
      <c r="G384" s="31">
        <f>G385</f>
        <v>53437</v>
      </c>
    </row>
    <row r="385" spans="1:7" ht="15.75">
      <c r="A385" s="53" t="s">
        <v>40</v>
      </c>
      <c r="B385" s="55"/>
      <c r="C385" s="6" t="s">
        <v>136</v>
      </c>
      <c r="D385" s="6" t="s">
        <v>37</v>
      </c>
      <c r="E385" s="6" t="s">
        <v>166</v>
      </c>
      <c r="F385" s="6" t="s">
        <v>41</v>
      </c>
      <c r="G385" s="31">
        <f>'пр.5'!H329</f>
        <v>53437</v>
      </c>
    </row>
    <row r="386" spans="1:7" ht="66" customHeight="1">
      <c r="A386" s="53" t="s">
        <v>193</v>
      </c>
      <c r="B386" s="55"/>
      <c r="C386" s="6" t="s">
        <v>136</v>
      </c>
      <c r="D386" s="6" t="s">
        <v>37</v>
      </c>
      <c r="E386" s="6" t="s">
        <v>194</v>
      </c>
      <c r="F386" s="6"/>
      <c r="G386" s="31">
        <f>G387</f>
        <v>1998.4</v>
      </c>
    </row>
    <row r="387" spans="1:7" ht="60" customHeight="1">
      <c r="A387" s="53" t="s">
        <v>195</v>
      </c>
      <c r="B387" s="55"/>
      <c r="C387" s="6" t="s">
        <v>136</v>
      </c>
      <c r="D387" s="6" t="s">
        <v>37</v>
      </c>
      <c r="E387" s="6" t="s">
        <v>196</v>
      </c>
      <c r="F387" s="6"/>
      <c r="G387" s="31">
        <f>G388+G391+G394</f>
        <v>1998.4</v>
      </c>
    </row>
    <row r="388" spans="1:7" ht="33" customHeight="1">
      <c r="A388" s="53" t="s">
        <v>197</v>
      </c>
      <c r="B388" s="55"/>
      <c r="C388" s="6" t="s">
        <v>136</v>
      </c>
      <c r="D388" s="6" t="s">
        <v>37</v>
      </c>
      <c r="E388" s="6" t="s">
        <v>198</v>
      </c>
      <c r="F388" s="6"/>
      <c r="G388" s="31">
        <f>G389</f>
        <v>166.4</v>
      </c>
    </row>
    <row r="389" spans="1:7" ht="49.5" customHeight="1">
      <c r="A389" s="53" t="s">
        <v>38</v>
      </c>
      <c r="B389" s="55"/>
      <c r="C389" s="6" t="s">
        <v>136</v>
      </c>
      <c r="D389" s="6" t="s">
        <v>37</v>
      </c>
      <c r="E389" s="6" t="s">
        <v>198</v>
      </c>
      <c r="F389" s="6" t="s">
        <v>39</v>
      </c>
      <c r="G389" s="31">
        <f>G390</f>
        <v>166.4</v>
      </c>
    </row>
    <row r="390" spans="1:7" ht="15.75">
      <c r="A390" s="53" t="s">
        <v>40</v>
      </c>
      <c r="B390" s="55"/>
      <c r="C390" s="6" t="s">
        <v>136</v>
      </c>
      <c r="D390" s="6" t="s">
        <v>37</v>
      </c>
      <c r="E390" s="6" t="s">
        <v>198</v>
      </c>
      <c r="F390" s="6" t="s">
        <v>41</v>
      </c>
      <c r="G390" s="31">
        <f>'пр.5'!H334</f>
        <v>166.4</v>
      </c>
    </row>
    <row r="391" spans="1:7" ht="19.5" customHeight="1">
      <c r="A391" s="53" t="s">
        <v>199</v>
      </c>
      <c r="B391" s="55"/>
      <c r="C391" s="6" t="s">
        <v>136</v>
      </c>
      <c r="D391" s="6" t="s">
        <v>37</v>
      </c>
      <c r="E391" s="6" t="s">
        <v>200</v>
      </c>
      <c r="F391" s="6"/>
      <c r="G391" s="31">
        <f>G392</f>
        <v>1632</v>
      </c>
    </row>
    <row r="392" spans="1:7" ht="45.75" customHeight="1">
      <c r="A392" s="53" t="s">
        <v>38</v>
      </c>
      <c r="B392" s="55"/>
      <c r="C392" s="6" t="s">
        <v>136</v>
      </c>
      <c r="D392" s="6" t="s">
        <v>37</v>
      </c>
      <c r="E392" s="6" t="s">
        <v>200</v>
      </c>
      <c r="F392" s="6" t="s">
        <v>39</v>
      </c>
      <c r="G392" s="31">
        <f>G393</f>
        <v>1632</v>
      </c>
    </row>
    <row r="393" spans="1:7" ht="15.75">
      <c r="A393" s="53" t="s">
        <v>40</v>
      </c>
      <c r="B393" s="55"/>
      <c r="C393" s="6" t="s">
        <v>136</v>
      </c>
      <c r="D393" s="6" t="s">
        <v>37</v>
      </c>
      <c r="E393" s="6" t="s">
        <v>200</v>
      </c>
      <c r="F393" s="6" t="s">
        <v>41</v>
      </c>
      <c r="G393" s="31">
        <f>'пр.5'!H337</f>
        <v>1632</v>
      </c>
    </row>
    <row r="394" spans="1:7" ht="15.75">
      <c r="A394" s="53" t="s">
        <v>201</v>
      </c>
      <c r="B394" s="55"/>
      <c r="C394" s="6" t="s">
        <v>136</v>
      </c>
      <c r="D394" s="6" t="s">
        <v>37</v>
      </c>
      <c r="E394" s="6" t="s">
        <v>202</v>
      </c>
      <c r="F394" s="6"/>
      <c r="G394" s="31">
        <f>G395</f>
        <v>200</v>
      </c>
    </row>
    <row r="395" spans="1:7" ht="49.5" customHeight="1">
      <c r="A395" s="53" t="s">
        <v>38</v>
      </c>
      <c r="B395" s="55"/>
      <c r="C395" s="6" t="s">
        <v>136</v>
      </c>
      <c r="D395" s="6" t="s">
        <v>37</v>
      </c>
      <c r="E395" s="6" t="s">
        <v>202</v>
      </c>
      <c r="F395" s="6" t="s">
        <v>39</v>
      </c>
      <c r="G395" s="31">
        <f>G396</f>
        <v>200</v>
      </c>
    </row>
    <row r="396" spans="1:7" ht="15.75">
      <c r="A396" s="53" t="s">
        <v>40</v>
      </c>
      <c r="B396" s="55"/>
      <c r="C396" s="6" t="s">
        <v>136</v>
      </c>
      <c r="D396" s="6" t="s">
        <v>37</v>
      </c>
      <c r="E396" s="6" t="s">
        <v>202</v>
      </c>
      <c r="F396" s="6" t="s">
        <v>41</v>
      </c>
      <c r="G396" s="31">
        <f>'пр.5'!H340</f>
        <v>200</v>
      </c>
    </row>
    <row r="397" spans="1:7" ht="45.75" customHeight="1">
      <c r="A397" s="53" t="s">
        <v>294</v>
      </c>
      <c r="B397" s="55"/>
      <c r="C397" s="6" t="s">
        <v>136</v>
      </c>
      <c r="D397" s="6" t="s">
        <v>37</v>
      </c>
      <c r="E397" s="6" t="s">
        <v>295</v>
      </c>
      <c r="F397" s="6"/>
      <c r="G397" s="31">
        <f>G398</f>
        <v>333.3</v>
      </c>
    </row>
    <row r="398" spans="1:7" ht="47.25" customHeight="1">
      <c r="A398" s="53" t="s">
        <v>296</v>
      </c>
      <c r="B398" s="55"/>
      <c r="C398" s="6" t="s">
        <v>136</v>
      </c>
      <c r="D398" s="6" t="s">
        <v>37</v>
      </c>
      <c r="E398" s="6" t="s">
        <v>297</v>
      </c>
      <c r="F398" s="6"/>
      <c r="G398" s="31">
        <f>G399+G402+G405</f>
        <v>333.3</v>
      </c>
    </row>
    <row r="399" spans="1:7" ht="63" customHeight="1">
      <c r="A399" s="53" t="s">
        <v>300</v>
      </c>
      <c r="B399" s="55"/>
      <c r="C399" s="6" t="s">
        <v>136</v>
      </c>
      <c r="D399" s="6" t="s">
        <v>37</v>
      </c>
      <c r="E399" s="6" t="s">
        <v>301</v>
      </c>
      <c r="F399" s="6"/>
      <c r="G399" s="31">
        <f>G400</f>
        <v>220.8</v>
      </c>
    </row>
    <row r="400" spans="1:7" ht="47.25" customHeight="1">
      <c r="A400" s="53" t="s">
        <v>38</v>
      </c>
      <c r="B400" s="55"/>
      <c r="C400" s="6" t="s">
        <v>136</v>
      </c>
      <c r="D400" s="6" t="s">
        <v>37</v>
      </c>
      <c r="E400" s="6" t="s">
        <v>301</v>
      </c>
      <c r="F400" s="6" t="s">
        <v>39</v>
      </c>
      <c r="G400" s="31">
        <f>G401</f>
        <v>220.8</v>
      </c>
    </row>
    <row r="401" spans="1:7" ht="15.75">
      <c r="A401" s="53" t="s">
        <v>40</v>
      </c>
      <c r="B401" s="55"/>
      <c r="C401" s="6" t="s">
        <v>136</v>
      </c>
      <c r="D401" s="6" t="s">
        <v>37</v>
      </c>
      <c r="E401" s="6" t="s">
        <v>301</v>
      </c>
      <c r="F401" s="6" t="s">
        <v>41</v>
      </c>
      <c r="G401" s="31">
        <f>'пр.5'!H345</f>
        <v>220.8</v>
      </c>
    </row>
    <row r="402" spans="1:7" ht="33" customHeight="1">
      <c r="A402" s="53" t="s">
        <v>309</v>
      </c>
      <c r="B402" s="55"/>
      <c r="C402" s="6" t="s">
        <v>136</v>
      </c>
      <c r="D402" s="6" t="s">
        <v>37</v>
      </c>
      <c r="E402" s="6" t="s">
        <v>310</v>
      </c>
      <c r="F402" s="6"/>
      <c r="G402" s="31">
        <f>G403</f>
        <v>90</v>
      </c>
    </row>
    <row r="403" spans="1:7" ht="46.5" customHeight="1">
      <c r="A403" s="53" t="s">
        <v>38</v>
      </c>
      <c r="B403" s="55"/>
      <c r="C403" s="6" t="s">
        <v>136</v>
      </c>
      <c r="D403" s="6" t="s">
        <v>37</v>
      </c>
      <c r="E403" s="6" t="s">
        <v>310</v>
      </c>
      <c r="F403" s="6" t="s">
        <v>39</v>
      </c>
      <c r="G403" s="31">
        <f>G404</f>
        <v>90</v>
      </c>
    </row>
    <row r="404" spans="1:7" ht="15.75">
      <c r="A404" s="53" t="s">
        <v>40</v>
      </c>
      <c r="B404" s="55"/>
      <c r="C404" s="6" t="s">
        <v>136</v>
      </c>
      <c r="D404" s="6" t="s">
        <v>37</v>
      </c>
      <c r="E404" s="6" t="s">
        <v>310</v>
      </c>
      <c r="F404" s="6" t="s">
        <v>41</v>
      </c>
      <c r="G404" s="31">
        <f>'пр.5'!H348</f>
        <v>90</v>
      </c>
    </row>
    <row r="405" spans="1:7" ht="48" customHeight="1">
      <c r="A405" s="53" t="s">
        <v>311</v>
      </c>
      <c r="B405" s="55"/>
      <c r="C405" s="6" t="s">
        <v>136</v>
      </c>
      <c r="D405" s="6" t="s">
        <v>37</v>
      </c>
      <c r="E405" s="6" t="s">
        <v>312</v>
      </c>
      <c r="F405" s="6"/>
      <c r="G405" s="31">
        <f>G406</f>
        <v>22.5</v>
      </c>
    </row>
    <row r="406" spans="1:7" ht="47.25" customHeight="1">
      <c r="A406" s="53" t="s">
        <v>38</v>
      </c>
      <c r="B406" s="55"/>
      <c r="C406" s="6" t="s">
        <v>136</v>
      </c>
      <c r="D406" s="6" t="s">
        <v>37</v>
      </c>
      <c r="E406" s="6" t="s">
        <v>312</v>
      </c>
      <c r="F406" s="6" t="s">
        <v>39</v>
      </c>
      <c r="G406" s="31">
        <f>G407</f>
        <v>22.5</v>
      </c>
    </row>
    <row r="407" spans="1:7" ht="15.75">
      <c r="A407" s="53" t="s">
        <v>40</v>
      </c>
      <c r="B407" s="55"/>
      <c r="C407" s="6" t="s">
        <v>136</v>
      </c>
      <c r="D407" s="6" t="s">
        <v>37</v>
      </c>
      <c r="E407" s="6" t="s">
        <v>312</v>
      </c>
      <c r="F407" s="6" t="s">
        <v>41</v>
      </c>
      <c r="G407" s="31">
        <f>'пр.5'!H351</f>
        <v>22.5</v>
      </c>
    </row>
    <row r="408" spans="1:7" ht="45.75" customHeight="1">
      <c r="A408" s="53" t="s">
        <v>375</v>
      </c>
      <c r="B408" s="55"/>
      <c r="C408" s="6" t="s">
        <v>136</v>
      </c>
      <c r="D408" s="6" t="s">
        <v>37</v>
      </c>
      <c r="E408" s="6" t="s">
        <v>376</v>
      </c>
      <c r="F408" s="6"/>
      <c r="G408" s="31">
        <f>G409</f>
        <v>257</v>
      </c>
    </row>
    <row r="409" spans="1:7" ht="48" customHeight="1">
      <c r="A409" s="53" t="s">
        <v>377</v>
      </c>
      <c r="B409" s="55"/>
      <c r="C409" s="6" t="s">
        <v>136</v>
      </c>
      <c r="D409" s="6" t="s">
        <v>37</v>
      </c>
      <c r="E409" s="6" t="s">
        <v>378</v>
      </c>
      <c r="F409" s="6"/>
      <c r="G409" s="31">
        <f>G410+G413</f>
        <v>257</v>
      </c>
    </row>
    <row r="410" spans="1:7" ht="30" customHeight="1">
      <c r="A410" s="53" t="s">
        <v>379</v>
      </c>
      <c r="B410" s="55"/>
      <c r="C410" s="6" t="s">
        <v>136</v>
      </c>
      <c r="D410" s="6" t="s">
        <v>37</v>
      </c>
      <c r="E410" s="6" t="s">
        <v>380</v>
      </c>
      <c r="F410" s="6"/>
      <c r="G410" s="31">
        <f>G411</f>
        <v>88</v>
      </c>
    </row>
    <row r="411" spans="1:7" ht="46.5" customHeight="1">
      <c r="A411" s="53" t="s">
        <v>38</v>
      </c>
      <c r="B411" s="55"/>
      <c r="C411" s="6" t="s">
        <v>136</v>
      </c>
      <c r="D411" s="6" t="s">
        <v>37</v>
      </c>
      <c r="E411" s="6" t="s">
        <v>380</v>
      </c>
      <c r="F411" s="6" t="s">
        <v>39</v>
      </c>
      <c r="G411" s="31">
        <f>G412</f>
        <v>88</v>
      </c>
    </row>
    <row r="412" spans="1:7" ht="15.75">
      <c r="A412" s="53" t="s">
        <v>40</v>
      </c>
      <c r="B412" s="55"/>
      <c r="C412" s="6" t="s">
        <v>136</v>
      </c>
      <c r="D412" s="6" t="s">
        <v>37</v>
      </c>
      <c r="E412" s="6" t="s">
        <v>380</v>
      </c>
      <c r="F412" s="6" t="s">
        <v>41</v>
      </c>
      <c r="G412" s="31">
        <f>'пр.5'!H356</f>
        <v>88</v>
      </c>
    </row>
    <row r="413" spans="1:7" ht="30.75" customHeight="1">
      <c r="A413" s="53" t="s">
        <v>385</v>
      </c>
      <c r="B413" s="55"/>
      <c r="C413" s="6" t="s">
        <v>136</v>
      </c>
      <c r="D413" s="6" t="s">
        <v>37</v>
      </c>
      <c r="E413" s="6" t="s">
        <v>386</v>
      </c>
      <c r="F413" s="6"/>
      <c r="G413" s="31">
        <f>G414</f>
        <v>169</v>
      </c>
    </row>
    <row r="414" spans="1:7" ht="48" customHeight="1">
      <c r="A414" s="53" t="s">
        <v>38</v>
      </c>
      <c r="B414" s="55"/>
      <c r="C414" s="6" t="s">
        <v>136</v>
      </c>
      <c r="D414" s="6" t="s">
        <v>37</v>
      </c>
      <c r="E414" s="6" t="s">
        <v>386</v>
      </c>
      <c r="F414" s="6" t="s">
        <v>39</v>
      </c>
      <c r="G414" s="31">
        <f>G415</f>
        <v>169</v>
      </c>
    </row>
    <row r="415" spans="1:7" ht="15.75">
      <c r="A415" s="53" t="s">
        <v>40</v>
      </c>
      <c r="B415" s="55"/>
      <c r="C415" s="6" t="s">
        <v>136</v>
      </c>
      <c r="D415" s="6" t="s">
        <v>37</v>
      </c>
      <c r="E415" s="6" t="s">
        <v>386</v>
      </c>
      <c r="F415" s="6" t="s">
        <v>41</v>
      </c>
      <c r="G415" s="31">
        <f>'пр.5'!H359</f>
        <v>169</v>
      </c>
    </row>
    <row r="416" spans="1:7" ht="15.75">
      <c r="A416" s="53" t="s">
        <v>517</v>
      </c>
      <c r="B416" s="55"/>
      <c r="C416" s="6" t="s">
        <v>136</v>
      </c>
      <c r="D416" s="6" t="s">
        <v>37</v>
      </c>
      <c r="E416" s="6" t="s">
        <v>518</v>
      </c>
      <c r="F416" s="6"/>
      <c r="G416" s="31">
        <f>G417+G420+G423</f>
        <v>13778.2</v>
      </c>
    </row>
    <row r="417" spans="1:7" ht="60" customHeight="1">
      <c r="A417" s="53" t="s">
        <v>411</v>
      </c>
      <c r="B417" s="55"/>
      <c r="C417" s="6" t="s">
        <v>136</v>
      </c>
      <c r="D417" s="6" t="s">
        <v>37</v>
      </c>
      <c r="E417" s="6" t="s">
        <v>519</v>
      </c>
      <c r="F417" s="6"/>
      <c r="G417" s="31">
        <f>G418</f>
        <v>482.6</v>
      </c>
    </row>
    <row r="418" spans="1:7" ht="45" customHeight="1">
      <c r="A418" s="53" t="s">
        <v>38</v>
      </c>
      <c r="B418" s="55"/>
      <c r="C418" s="6" t="s">
        <v>136</v>
      </c>
      <c r="D418" s="6" t="s">
        <v>37</v>
      </c>
      <c r="E418" s="6" t="s">
        <v>519</v>
      </c>
      <c r="F418" s="6" t="s">
        <v>39</v>
      </c>
      <c r="G418" s="31">
        <f>G419</f>
        <v>482.6</v>
      </c>
    </row>
    <row r="419" spans="1:7" ht="15.75">
      <c r="A419" s="53" t="s">
        <v>40</v>
      </c>
      <c r="B419" s="55"/>
      <c r="C419" s="6" t="s">
        <v>136</v>
      </c>
      <c r="D419" s="6" t="s">
        <v>37</v>
      </c>
      <c r="E419" s="6" t="s">
        <v>519</v>
      </c>
      <c r="F419" s="6" t="s">
        <v>41</v>
      </c>
      <c r="G419" s="31">
        <f>'пр.5'!H363</f>
        <v>482.6</v>
      </c>
    </row>
    <row r="420" spans="1:7" ht="15.75">
      <c r="A420" s="53" t="s">
        <v>423</v>
      </c>
      <c r="B420" s="55"/>
      <c r="C420" s="6" t="s">
        <v>136</v>
      </c>
      <c r="D420" s="6" t="s">
        <v>37</v>
      </c>
      <c r="E420" s="6" t="s">
        <v>520</v>
      </c>
      <c r="F420" s="6"/>
      <c r="G420" s="31">
        <f>G421</f>
        <v>36</v>
      </c>
    </row>
    <row r="421" spans="1:7" ht="45.75" customHeight="1">
      <c r="A421" s="53" t="s">
        <v>38</v>
      </c>
      <c r="B421" s="55"/>
      <c r="C421" s="6" t="s">
        <v>136</v>
      </c>
      <c r="D421" s="6" t="s">
        <v>37</v>
      </c>
      <c r="E421" s="6" t="s">
        <v>520</v>
      </c>
      <c r="F421" s="6" t="s">
        <v>39</v>
      </c>
      <c r="G421" s="31">
        <f>G422</f>
        <v>36</v>
      </c>
    </row>
    <row r="422" spans="1:7" ht="15.75">
      <c r="A422" s="53" t="s">
        <v>40</v>
      </c>
      <c r="B422" s="55"/>
      <c r="C422" s="6" t="s">
        <v>136</v>
      </c>
      <c r="D422" s="6" t="s">
        <v>37</v>
      </c>
      <c r="E422" s="6" t="s">
        <v>520</v>
      </c>
      <c r="F422" s="6" t="s">
        <v>41</v>
      </c>
      <c r="G422" s="31">
        <f>'пр.5'!H366</f>
        <v>36</v>
      </c>
    </row>
    <row r="423" spans="1:7" ht="32.25" customHeight="1">
      <c r="A423" s="53" t="s">
        <v>497</v>
      </c>
      <c r="B423" s="55"/>
      <c r="C423" s="6" t="s">
        <v>136</v>
      </c>
      <c r="D423" s="6" t="s">
        <v>37</v>
      </c>
      <c r="E423" s="6" t="s">
        <v>521</v>
      </c>
      <c r="F423" s="6"/>
      <c r="G423" s="31">
        <f>G424</f>
        <v>13259.6</v>
      </c>
    </row>
    <row r="424" spans="1:7" ht="48" customHeight="1">
      <c r="A424" s="53" t="s">
        <v>38</v>
      </c>
      <c r="B424" s="55"/>
      <c r="C424" s="6" t="s">
        <v>136</v>
      </c>
      <c r="D424" s="6" t="s">
        <v>37</v>
      </c>
      <c r="E424" s="6" t="s">
        <v>521</v>
      </c>
      <c r="F424" s="6" t="s">
        <v>39</v>
      </c>
      <c r="G424" s="31">
        <f>G425</f>
        <v>13259.6</v>
      </c>
    </row>
    <row r="425" spans="1:7" ht="15.75">
      <c r="A425" s="53" t="s">
        <v>40</v>
      </c>
      <c r="B425" s="55"/>
      <c r="C425" s="6" t="s">
        <v>136</v>
      </c>
      <c r="D425" s="6" t="s">
        <v>37</v>
      </c>
      <c r="E425" s="6" t="s">
        <v>521</v>
      </c>
      <c r="F425" s="6" t="s">
        <v>41</v>
      </c>
      <c r="G425" s="31">
        <f>'пр.5'!H369</f>
        <v>13259.6</v>
      </c>
    </row>
    <row r="426" spans="1:7" ht="15.75">
      <c r="A426" s="50" t="s">
        <v>137</v>
      </c>
      <c r="B426" s="52"/>
      <c r="C426" s="3" t="s">
        <v>136</v>
      </c>
      <c r="D426" s="3" t="s">
        <v>120</v>
      </c>
      <c r="E426" s="3"/>
      <c r="F426" s="3"/>
      <c r="G426" s="30">
        <f>G427+G446+G454+G468+G482</f>
        <v>235733.59999999998</v>
      </c>
    </row>
    <row r="427" spans="1:7" ht="47.25" customHeight="1">
      <c r="A427" s="53" t="s">
        <v>129</v>
      </c>
      <c r="B427" s="55"/>
      <c r="C427" s="6" t="s">
        <v>136</v>
      </c>
      <c r="D427" s="6" t="s">
        <v>120</v>
      </c>
      <c r="E427" s="6" t="s">
        <v>130</v>
      </c>
      <c r="F427" s="6"/>
      <c r="G427" s="31">
        <f>G428+G438+G442</f>
        <v>175043.5</v>
      </c>
    </row>
    <row r="428" spans="1:7" ht="30" customHeight="1">
      <c r="A428" s="53" t="s">
        <v>131</v>
      </c>
      <c r="B428" s="55"/>
      <c r="C428" s="6" t="s">
        <v>136</v>
      </c>
      <c r="D428" s="6" t="s">
        <v>120</v>
      </c>
      <c r="E428" s="6" t="s">
        <v>132</v>
      </c>
      <c r="F428" s="6"/>
      <c r="G428" s="31">
        <f>G429+G432+G435</f>
        <v>13402.7</v>
      </c>
    </row>
    <row r="429" spans="1:7" ht="45" customHeight="1">
      <c r="A429" s="53" t="s">
        <v>133</v>
      </c>
      <c r="B429" s="55"/>
      <c r="C429" s="6" t="s">
        <v>136</v>
      </c>
      <c r="D429" s="6" t="s">
        <v>120</v>
      </c>
      <c r="E429" s="6" t="s">
        <v>134</v>
      </c>
      <c r="F429" s="6"/>
      <c r="G429" s="31">
        <f>G430</f>
        <v>8007.3</v>
      </c>
    </row>
    <row r="430" spans="1:7" ht="47.25" customHeight="1">
      <c r="A430" s="53" t="s">
        <v>38</v>
      </c>
      <c r="B430" s="55"/>
      <c r="C430" s="6" t="s">
        <v>136</v>
      </c>
      <c r="D430" s="6" t="s">
        <v>120</v>
      </c>
      <c r="E430" s="6" t="s">
        <v>134</v>
      </c>
      <c r="F430" s="6" t="s">
        <v>39</v>
      </c>
      <c r="G430" s="31">
        <f>G431</f>
        <v>8007.3</v>
      </c>
    </row>
    <row r="431" spans="1:7" ht="15.75">
      <c r="A431" s="53" t="s">
        <v>40</v>
      </c>
      <c r="B431" s="55"/>
      <c r="C431" s="6" t="s">
        <v>136</v>
      </c>
      <c r="D431" s="6" t="s">
        <v>120</v>
      </c>
      <c r="E431" s="6" t="s">
        <v>134</v>
      </c>
      <c r="F431" s="6" t="s">
        <v>41</v>
      </c>
      <c r="G431" s="31">
        <f>'пр.5'!H375</f>
        <v>8007.3</v>
      </c>
    </row>
    <row r="432" spans="1:7" ht="65.25" customHeight="1">
      <c r="A432" s="53" t="s">
        <v>53</v>
      </c>
      <c r="B432" s="55"/>
      <c r="C432" s="6" t="s">
        <v>136</v>
      </c>
      <c r="D432" s="6" t="s">
        <v>120</v>
      </c>
      <c r="E432" s="6" t="s">
        <v>140</v>
      </c>
      <c r="F432" s="6"/>
      <c r="G432" s="31">
        <f>G433</f>
        <v>4405.3</v>
      </c>
    </row>
    <row r="433" spans="1:7" ht="47.25" customHeight="1">
      <c r="A433" s="53" t="s">
        <v>38</v>
      </c>
      <c r="B433" s="55"/>
      <c r="C433" s="6" t="s">
        <v>136</v>
      </c>
      <c r="D433" s="6" t="s">
        <v>120</v>
      </c>
      <c r="E433" s="6" t="s">
        <v>140</v>
      </c>
      <c r="F433" s="6" t="s">
        <v>39</v>
      </c>
      <c r="G433" s="31">
        <f>G434</f>
        <v>4405.3</v>
      </c>
    </row>
    <row r="434" spans="1:7" ht="18" customHeight="1">
      <c r="A434" s="53" t="s">
        <v>40</v>
      </c>
      <c r="B434" s="55"/>
      <c r="C434" s="6" t="s">
        <v>136</v>
      </c>
      <c r="D434" s="6" t="s">
        <v>120</v>
      </c>
      <c r="E434" s="6" t="s">
        <v>140</v>
      </c>
      <c r="F434" s="6" t="s">
        <v>41</v>
      </c>
      <c r="G434" s="31">
        <f>'пр.5'!H378</f>
        <v>4405.3</v>
      </c>
    </row>
    <row r="435" spans="1:7" ht="30.75" customHeight="1">
      <c r="A435" s="53" t="s">
        <v>144</v>
      </c>
      <c r="B435" s="55"/>
      <c r="C435" s="6" t="s">
        <v>136</v>
      </c>
      <c r="D435" s="6" t="s">
        <v>120</v>
      </c>
      <c r="E435" s="6" t="s">
        <v>145</v>
      </c>
      <c r="F435" s="6"/>
      <c r="G435" s="31">
        <f>G436</f>
        <v>990.1</v>
      </c>
    </row>
    <row r="436" spans="1:7" ht="46.5" customHeight="1">
      <c r="A436" s="53" t="s">
        <v>38</v>
      </c>
      <c r="B436" s="55"/>
      <c r="C436" s="6" t="s">
        <v>136</v>
      </c>
      <c r="D436" s="6" t="s">
        <v>120</v>
      </c>
      <c r="E436" s="6" t="s">
        <v>145</v>
      </c>
      <c r="F436" s="6" t="s">
        <v>39</v>
      </c>
      <c r="G436" s="31">
        <f>G437</f>
        <v>990.1</v>
      </c>
    </row>
    <row r="437" spans="1:7" ht="15.75">
      <c r="A437" s="53" t="s">
        <v>40</v>
      </c>
      <c r="B437" s="55"/>
      <c r="C437" s="6" t="s">
        <v>136</v>
      </c>
      <c r="D437" s="6" t="s">
        <v>120</v>
      </c>
      <c r="E437" s="6" t="s">
        <v>145</v>
      </c>
      <c r="F437" s="6" t="s">
        <v>41</v>
      </c>
      <c r="G437" s="31">
        <f>'пр.5'!H381</f>
        <v>990.1</v>
      </c>
    </row>
    <row r="438" spans="1:7" ht="45.75" customHeight="1">
      <c r="A438" s="53" t="s">
        <v>163</v>
      </c>
      <c r="B438" s="55"/>
      <c r="C438" s="6" t="s">
        <v>136</v>
      </c>
      <c r="D438" s="6" t="s">
        <v>120</v>
      </c>
      <c r="E438" s="6" t="s">
        <v>164</v>
      </c>
      <c r="F438" s="6"/>
      <c r="G438" s="31">
        <f>G439</f>
        <v>159837.8</v>
      </c>
    </row>
    <row r="439" spans="1:7" ht="15.75">
      <c r="A439" s="53" t="s">
        <v>165</v>
      </c>
      <c r="B439" s="55"/>
      <c r="C439" s="6" t="s">
        <v>136</v>
      </c>
      <c r="D439" s="6" t="s">
        <v>120</v>
      </c>
      <c r="E439" s="6" t="s">
        <v>166</v>
      </c>
      <c r="F439" s="6"/>
      <c r="G439" s="31">
        <f>G440</f>
        <v>159837.8</v>
      </c>
    </row>
    <row r="440" spans="1:7" ht="45" customHeight="1">
      <c r="A440" s="53" t="s">
        <v>38</v>
      </c>
      <c r="B440" s="55"/>
      <c r="C440" s="6" t="s">
        <v>136</v>
      </c>
      <c r="D440" s="6" t="s">
        <v>120</v>
      </c>
      <c r="E440" s="6" t="s">
        <v>166</v>
      </c>
      <c r="F440" s="6" t="s">
        <v>39</v>
      </c>
      <c r="G440" s="31">
        <f>G441</f>
        <v>159837.8</v>
      </c>
    </row>
    <row r="441" spans="1:7" ht="15.75">
      <c r="A441" s="53" t="s">
        <v>40</v>
      </c>
      <c r="B441" s="55"/>
      <c r="C441" s="6" t="s">
        <v>136</v>
      </c>
      <c r="D441" s="6" t="s">
        <v>120</v>
      </c>
      <c r="E441" s="6" t="s">
        <v>166</v>
      </c>
      <c r="F441" s="6" t="s">
        <v>41</v>
      </c>
      <c r="G441" s="31">
        <f>'пр.5'!H385</f>
        <v>159837.8</v>
      </c>
    </row>
    <row r="442" spans="1:7" ht="60" customHeight="1">
      <c r="A442" s="53" t="s">
        <v>167</v>
      </c>
      <c r="B442" s="55"/>
      <c r="C442" s="6" t="s">
        <v>136</v>
      </c>
      <c r="D442" s="6" t="s">
        <v>120</v>
      </c>
      <c r="E442" s="6" t="s">
        <v>168</v>
      </c>
      <c r="F442" s="6"/>
      <c r="G442" s="31">
        <f>G443</f>
        <v>1803</v>
      </c>
    </row>
    <row r="443" spans="1:7" ht="47.25" customHeight="1">
      <c r="A443" s="53" t="s">
        <v>169</v>
      </c>
      <c r="B443" s="55"/>
      <c r="C443" s="6" t="s">
        <v>136</v>
      </c>
      <c r="D443" s="6" t="s">
        <v>120</v>
      </c>
      <c r="E443" s="6" t="s">
        <v>170</v>
      </c>
      <c r="F443" s="6"/>
      <c r="G443" s="31">
        <f>G444</f>
        <v>1803</v>
      </c>
    </row>
    <row r="444" spans="1:7" ht="49.5" customHeight="1">
      <c r="A444" s="53" t="s">
        <v>38</v>
      </c>
      <c r="B444" s="55"/>
      <c r="C444" s="6" t="s">
        <v>136</v>
      </c>
      <c r="D444" s="6" t="s">
        <v>120</v>
      </c>
      <c r="E444" s="6" t="s">
        <v>170</v>
      </c>
      <c r="F444" s="6" t="s">
        <v>39</v>
      </c>
      <c r="G444" s="31">
        <f>G445</f>
        <v>1803</v>
      </c>
    </row>
    <row r="445" spans="1:7" ht="15.75">
      <c r="A445" s="53" t="s">
        <v>40</v>
      </c>
      <c r="B445" s="55"/>
      <c r="C445" s="6" t="s">
        <v>136</v>
      </c>
      <c r="D445" s="6" t="s">
        <v>120</v>
      </c>
      <c r="E445" s="6" t="s">
        <v>170</v>
      </c>
      <c r="F445" s="6" t="s">
        <v>41</v>
      </c>
      <c r="G445" s="31">
        <f>'пр.5'!H389</f>
        <v>1803</v>
      </c>
    </row>
    <row r="446" spans="1:7" ht="60" customHeight="1">
      <c r="A446" s="53" t="s">
        <v>193</v>
      </c>
      <c r="B446" s="55"/>
      <c r="C446" s="6" t="s">
        <v>136</v>
      </c>
      <c r="D446" s="6" t="s">
        <v>120</v>
      </c>
      <c r="E446" s="6" t="s">
        <v>194</v>
      </c>
      <c r="F446" s="6"/>
      <c r="G446" s="31">
        <f>G447</f>
        <v>2775.4</v>
      </c>
    </row>
    <row r="447" spans="1:7" ht="60" customHeight="1">
      <c r="A447" s="53" t="s">
        <v>195</v>
      </c>
      <c r="B447" s="55"/>
      <c r="C447" s="6" t="s">
        <v>136</v>
      </c>
      <c r="D447" s="6" t="s">
        <v>120</v>
      </c>
      <c r="E447" s="6" t="s">
        <v>196</v>
      </c>
      <c r="F447" s="6"/>
      <c r="G447" s="31">
        <f>G448+G451</f>
        <v>2775.4</v>
      </c>
    </row>
    <row r="448" spans="1:7" ht="30" customHeight="1">
      <c r="A448" s="53" t="s">
        <v>197</v>
      </c>
      <c r="B448" s="55"/>
      <c r="C448" s="6" t="s">
        <v>136</v>
      </c>
      <c r="D448" s="6" t="s">
        <v>120</v>
      </c>
      <c r="E448" s="6" t="s">
        <v>198</v>
      </c>
      <c r="F448" s="6"/>
      <c r="G448" s="31">
        <f>G449</f>
        <v>384.5</v>
      </c>
    </row>
    <row r="449" spans="1:7" ht="47.25" customHeight="1">
      <c r="A449" s="53" t="s">
        <v>38</v>
      </c>
      <c r="B449" s="55"/>
      <c r="C449" s="6" t="s">
        <v>136</v>
      </c>
      <c r="D449" s="6" t="s">
        <v>120</v>
      </c>
      <c r="E449" s="6" t="s">
        <v>198</v>
      </c>
      <c r="F449" s="6" t="s">
        <v>39</v>
      </c>
      <c r="G449" s="31">
        <f>G450</f>
        <v>384.5</v>
      </c>
    </row>
    <row r="450" spans="1:7" ht="15.75">
      <c r="A450" s="53" t="s">
        <v>40</v>
      </c>
      <c r="B450" s="55"/>
      <c r="C450" s="6" t="s">
        <v>136</v>
      </c>
      <c r="D450" s="6" t="s">
        <v>120</v>
      </c>
      <c r="E450" s="6" t="s">
        <v>198</v>
      </c>
      <c r="F450" s="6" t="s">
        <v>41</v>
      </c>
      <c r="G450" s="31">
        <f>'пр.5'!H394</f>
        <v>384.5</v>
      </c>
    </row>
    <row r="451" spans="1:7" ht="15.75">
      <c r="A451" s="53" t="s">
        <v>199</v>
      </c>
      <c r="B451" s="55"/>
      <c r="C451" s="6" t="s">
        <v>136</v>
      </c>
      <c r="D451" s="6" t="s">
        <v>120</v>
      </c>
      <c r="E451" s="6" t="s">
        <v>200</v>
      </c>
      <c r="F451" s="6"/>
      <c r="G451" s="31">
        <f>G452</f>
        <v>2390.9</v>
      </c>
    </row>
    <row r="452" spans="1:7" ht="50.25" customHeight="1">
      <c r="A452" s="53" t="s">
        <v>38</v>
      </c>
      <c r="B452" s="55"/>
      <c r="C452" s="6" t="s">
        <v>136</v>
      </c>
      <c r="D452" s="6" t="s">
        <v>120</v>
      </c>
      <c r="E452" s="6" t="s">
        <v>200</v>
      </c>
      <c r="F452" s="6" t="s">
        <v>39</v>
      </c>
      <c r="G452" s="31">
        <f>G453</f>
        <v>2390.9</v>
      </c>
    </row>
    <row r="453" spans="1:7" ht="15.75">
      <c r="A453" s="53" t="s">
        <v>40</v>
      </c>
      <c r="B453" s="55"/>
      <c r="C453" s="6" t="s">
        <v>136</v>
      </c>
      <c r="D453" s="6" t="s">
        <v>120</v>
      </c>
      <c r="E453" s="6" t="s">
        <v>200</v>
      </c>
      <c r="F453" s="6" t="s">
        <v>41</v>
      </c>
      <c r="G453" s="31">
        <f>'пр.5'!H397</f>
        <v>2390.9</v>
      </c>
    </row>
    <row r="454" spans="1:7" ht="45" customHeight="1">
      <c r="A454" s="53" t="s">
        <v>294</v>
      </c>
      <c r="B454" s="55"/>
      <c r="C454" s="6" t="s">
        <v>136</v>
      </c>
      <c r="D454" s="6" t="s">
        <v>120</v>
      </c>
      <c r="E454" s="6" t="s">
        <v>295</v>
      </c>
      <c r="F454" s="6"/>
      <c r="G454" s="31">
        <f>G455</f>
        <v>1113.3</v>
      </c>
    </row>
    <row r="455" spans="1:7" ht="48" customHeight="1">
      <c r="A455" s="53" t="s">
        <v>296</v>
      </c>
      <c r="B455" s="55"/>
      <c r="C455" s="6" t="s">
        <v>136</v>
      </c>
      <c r="D455" s="6" t="s">
        <v>120</v>
      </c>
      <c r="E455" s="6" t="s">
        <v>297</v>
      </c>
      <c r="F455" s="6"/>
      <c r="G455" s="31">
        <f>G456+G459+G462+G465</f>
        <v>1113.3</v>
      </c>
    </row>
    <row r="456" spans="1:7" ht="60" customHeight="1">
      <c r="A456" s="53" t="s">
        <v>300</v>
      </c>
      <c r="B456" s="55"/>
      <c r="C456" s="6" t="s">
        <v>136</v>
      </c>
      <c r="D456" s="6" t="s">
        <v>120</v>
      </c>
      <c r="E456" s="6" t="s">
        <v>301</v>
      </c>
      <c r="F456" s="6"/>
      <c r="G456" s="31">
        <f>G457</f>
        <v>713.6</v>
      </c>
    </row>
    <row r="457" spans="1:7" ht="48" customHeight="1">
      <c r="A457" s="53" t="s">
        <v>38</v>
      </c>
      <c r="B457" s="55"/>
      <c r="C457" s="6" t="s">
        <v>136</v>
      </c>
      <c r="D457" s="6" t="s">
        <v>120</v>
      </c>
      <c r="E457" s="6" t="s">
        <v>301</v>
      </c>
      <c r="F457" s="6" t="s">
        <v>39</v>
      </c>
      <c r="G457" s="31">
        <f>G458</f>
        <v>713.6</v>
      </c>
    </row>
    <row r="458" spans="1:7" ht="15.75">
      <c r="A458" s="53" t="s">
        <v>40</v>
      </c>
      <c r="B458" s="55"/>
      <c r="C458" s="6" t="s">
        <v>136</v>
      </c>
      <c r="D458" s="6" t="s">
        <v>120</v>
      </c>
      <c r="E458" s="6" t="s">
        <v>301</v>
      </c>
      <c r="F458" s="6" t="s">
        <v>41</v>
      </c>
      <c r="G458" s="31">
        <f>'пр.5'!H402</f>
        <v>713.6</v>
      </c>
    </row>
    <row r="459" spans="1:7" ht="31.5" customHeight="1">
      <c r="A459" s="53" t="s">
        <v>305</v>
      </c>
      <c r="B459" s="55"/>
      <c r="C459" s="6" t="s">
        <v>136</v>
      </c>
      <c r="D459" s="6" t="s">
        <v>120</v>
      </c>
      <c r="E459" s="6" t="s">
        <v>306</v>
      </c>
      <c r="F459" s="6"/>
      <c r="G459" s="31">
        <f>G460</f>
        <v>158.9</v>
      </c>
    </row>
    <row r="460" spans="1:7" ht="45.75" customHeight="1">
      <c r="A460" s="53" t="s">
        <v>38</v>
      </c>
      <c r="B460" s="55"/>
      <c r="C460" s="6" t="s">
        <v>136</v>
      </c>
      <c r="D460" s="6" t="s">
        <v>120</v>
      </c>
      <c r="E460" s="6" t="s">
        <v>306</v>
      </c>
      <c r="F460" s="6" t="s">
        <v>39</v>
      </c>
      <c r="G460" s="31">
        <f>G461</f>
        <v>158.9</v>
      </c>
    </row>
    <row r="461" spans="1:7" ht="15.75">
      <c r="A461" s="53" t="s">
        <v>40</v>
      </c>
      <c r="B461" s="55"/>
      <c r="C461" s="6" t="s">
        <v>136</v>
      </c>
      <c r="D461" s="6" t="s">
        <v>120</v>
      </c>
      <c r="E461" s="6" t="s">
        <v>306</v>
      </c>
      <c r="F461" s="6" t="s">
        <v>41</v>
      </c>
      <c r="G461" s="31">
        <f>'пр.5'!H405</f>
        <v>158.9</v>
      </c>
    </row>
    <row r="462" spans="1:7" ht="33" customHeight="1">
      <c r="A462" s="53" t="s">
        <v>309</v>
      </c>
      <c r="B462" s="55"/>
      <c r="C462" s="6" t="s">
        <v>136</v>
      </c>
      <c r="D462" s="6" t="s">
        <v>120</v>
      </c>
      <c r="E462" s="6" t="s">
        <v>310</v>
      </c>
      <c r="F462" s="6"/>
      <c r="G462" s="31">
        <f>G463</f>
        <v>198.8</v>
      </c>
    </row>
    <row r="463" spans="1:7" ht="50.25" customHeight="1">
      <c r="A463" s="53" t="s">
        <v>38</v>
      </c>
      <c r="B463" s="55"/>
      <c r="C463" s="6" t="s">
        <v>136</v>
      </c>
      <c r="D463" s="6" t="s">
        <v>120</v>
      </c>
      <c r="E463" s="6" t="s">
        <v>310</v>
      </c>
      <c r="F463" s="6" t="s">
        <v>39</v>
      </c>
      <c r="G463" s="31">
        <f>G464</f>
        <v>198.8</v>
      </c>
    </row>
    <row r="464" spans="1:7" ht="15.75">
      <c r="A464" s="53" t="s">
        <v>40</v>
      </c>
      <c r="B464" s="55"/>
      <c r="C464" s="6" t="s">
        <v>136</v>
      </c>
      <c r="D464" s="6" t="s">
        <v>120</v>
      </c>
      <c r="E464" s="6" t="s">
        <v>310</v>
      </c>
      <c r="F464" s="6" t="s">
        <v>41</v>
      </c>
      <c r="G464" s="31">
        <f>'пр.5'!H408</f>
        <v>198.8</v>
      </c>
    </row>
    <row r="465" spans="1:7" ht="48" customHeight="1">
      <c r="A465" s="53" t="s">
        <v>311</v>
      </c>
      <c r="B465" s="55"/>
      <c r="C465" s="6" t="s">
        <v>136</v>
      </c>
      <c r="D465" s="6" t="s">
        <v>120</v>
      </c>
      <c r="E465" s="6" t="s">
        <v>312</v>
      </c>
      <c r="F465" s="6"/>
      <c r="G465" s="31">
        <f>G466</f>
        <v>42</v>
      </c>
    </row>
    <row r="466" spans="1:7" ht="47.25" customHeight="1">
      <c r="A466" s="53" t="s">
        <v>38</v>
      </c>
      <c r="B466" s="55"/>
      <c r="C466" s="6" t="s">
        <v>136</v>
      </c>
      <c r="D466" s="6" t="s">
        <v>120</v>
      </c>
      <c r="E466" s="6" t="s">
        <v>312</v>
      </c>
      <c r="F466" s="6" t="s">
        <v>39</v>
      </c>
      <c r="G466" s="31">
        <f>G467</f>
        <v>42</v>
      </c>
    </row>
    <row r="467" spans="1:7" ht="15.75">
      <c r="A467" s="53" t="s">
        <v>40</v>
      </c>
      <c r="B467" s="55"/>
      <c r="C467" s="6" t="s">
        <v>136</v>
      </c>
      <c r="D467" s="6" t="s">
        <v>120</v>
      </c>
      <c r="E467" s="6" t="s">
        <v>312</v>
      </c>
      <c r="F467" s="6" t="s">
        <v>41</v>
      </c>
      <c r="G467" s="31">
        <f>'пр.5'!H411</f>
        <v>42</v>
      </c>
    </row>
    <row r="468" spans="1:7" ht="46.5" customHeight="1">
      <c r="A468" s="53" t="s">
        <v>375</v>
      </c>
      <c r="B468" s="55"/>
      <c r="C468" s="6" t="s">
        <v>136</v>
      </c>
      <c r="D468" s="6" t="s">
        <v>120</v>
      </c>
      <c r="E468" s="6" t="s">
        <v>376</v>
      </c>
      <c r="F468" s="6"/>
      <c r="G468" s="31">
        <f>G469</f>
        <v>9904.599999999999</v>
      </c>
    </row>
    <row r="469" spans="1:7" ht="45" customHeight="1">
      <c r="A469" s="53" t="s">
        <v>377</v>
      </c>
      <c r="B469" s="55"/>
      <c r="C469" s="6" t="s">
        <v>136</v>
      </c>
      <c r="D469" s="6" t="s">
        <v>120</v>
      </c>
      <c r="E469" s="6" t="s">
        <v>378</v>
      </c>
      <c r="F469" s="6"/>
      <c r="G469" s="31">
        <f>G470+G473+G476+G479</f>
        <v>9904.599999999999</v>
      </c>
    </row>
    <row r="470" spans="1:7" ht="32.25" customHeight="1">
      <c r="A470" s="53" t="s">
        <v>379</v>
      </c>
      <c r="B470" s="55"/>
      <c r="C470" s="6" t="s">
        <v>136</v>
      </c>
      <c r="D470" s="6" t="s">
        <v>120</v>
      </c>
      <c r="E470" s="6" t="s">
        <v>380</v>
      </c>
      <c r="F470" s="6"/>
      <c r="G470" s="31">
        <f>G471</f>
        <v>76</v>
      </c>
    </row>
    <row r="471" spans="1:7" ht="48" customHeight="1">
      <c r="A471" s="53" t="s">
        <v>38</v>
      </c>
      <c r="B471" s="55"/>
      <c r="C471" s="6" t="s">
        <v>136</v>
      </c>
      <c r="D471" s="6" t="s">
        <v>120</v>
      </c>
      <c r="E471" s="6" t="s">
        <v>380</v>
      </c>
      <c r="F471" s="6" t="s">
        <v>39</v>
      </c>
      <c r="G471" s="31">
        <f>G472</f>
        <v>76</v>
      </c>
    </row>
    <row r="472" spans="1:7" ht="15.75">
      <c r="A472" s="53" t="s">
        <v>40</v>
      </c>
      <c r="B472" s="55"/>
      <c r="C472" s="6" t="s">
        <v>136</v>
      </c>
      <c r="D472" s="6" t="s">
        <v>120</v>
      </c>
      <c r="E472" s="6" t="s">
        <v>380</v>
      </c>
      <c r="F472" s="6" t="s">
        <v>41</v>
      </c>
      <c r="G472" s="31">
        <f>'пр.5'!H416</f>
        <v>76</v>
      </c>
    </row>
    <row r="473" spans="1:7" ht="33" customHeight="1">
      <c r="A473" s="53" t="s">
        <v>381</v>
      </c>
      <c r="B473" s="55"/>
      <c r="C473" s="6" t="s">
        <v>136</v>
      </c>
      <c r="D473" s="6" t="s">
        <v>120</v>
      </c>
      <c r="E473" s="6" t="s">
        <v>382</v>
      </c>
      <c r="F473" s="6"/>
      <c r="G473" s="31">
        <f>G474</f>
        <v>43.4</v>
      </c>
    </row>
    <row r="474" spans="1:7" ht="48" customHeight="1">
      <c r="A474" s="53" t="s">
        <v>38</v>
      </c>
      <c r="B474" s="55"/>
      <c r="C474" s="6" t="s">
        <v>136</v>
      </c>
      <c r="D474" s="6" t="s">
        <v>120</v>
      </c>
      <c r="E474" s="6" t="s">
        <v>382</v>
      </c>
      <c r="F474" s="6" t="s">
        <v>39</v>
      </c>
      <c r="G474" s="31">
        <f>G475</f>
        <v>43.4</v>
      </c>
    </row>
    <row r="475" spans="1:7" ht="15.75">
      <c r="A475" s="53" t="s">
        <v>40</v>
      </c>
      <c r="B475" s="55"/>
      <c r="C475" s="6" t="s">
        <v>136</v>
      </c>
      <c r="D475" s="6" t="s">
        <v>120</v>
      </c>
      <c r="E475" s="6" t="s">
        <v>382</v>
      </c>
      <c r="F475" s="6" t="s">
        <v>41</v>
      </c>
      <c r="G475" s="31">
        <f>'пр.5'!H419</f>
        <v>43.4</v>
      </c>
    </row>
    <row r="476" spans="1:7" ht="60" customHeight="1">
      <c r="A476" s="53" t="s">
        <v>383</v>
      </c>
      <c r="B476" s="55"/>
      <c r="C476" s="6" t="s">
        <v>136</v>
      </c>
      <c r="D476" s="6" t="s">
        <v>120</v>
      </c>
      <c r="E476" s="6" t="s">
        <v>384</v>
      </c>
      <c r="F476" s="6"/>
      <c r="G476" s="31">
        <f>G477</f>
        <v>5889.9</v>
      </c>
    </row>
    <row r="477" spans="1:7" ht="48.75" customHeight="1">
      <c r="A477" s="53" t="s">
        <v>38</v>
      </c>
      <c r="B477" s="55"/>
      <c r="C477" s="6" t="s">
        <v>136</v>
      </c>
      <c r="D477" s="6" t="s">
        <v>120</v>
      </c>
      <c r="E477" s="6" t="s">
        <v>384</v>
      </c>
      <c r="F477" s="6" t="s">
        <v>39</v>
      </c>
      <c r="G477" s="31">
        <f>G478</f>
        <v>5889.9</v>
      </c>
    </row>
    <row r="478" spans="1:7" ht="15.75">
      <c r="A478" s="53" t="s">
        <v>40</v>
      </c>
      <c r="B478" s="55"/>
      <c r="C478" s="6" t="s">
        <v>136</v>
      </c>
      <c r="D478" s="6" t="s">
        <v>120</v>
      </c>
      <c r="E478" s="6" t="s">
        <v>384</v>
      </c>
      <c r="F478" s="6" t="s">
        <v>41</v>
      </c>
      <c r="G478" s="31">
        <f>'пр.5'!H422</f>
        <v>5889.9</v>
      </c>
    </row>
    <row r="479" spans="1:7" ht="32.25" customHeight="1">
      <c r="A479" s="53" t="s">
        <v>385</v>
      </c>
      <c r="B479" s="55"/>
      <c r="C479" s="6" t="s">
        <v>136</v>
      </c>
      <c r="D479" s="6" t="s">
        <v>120</v>
      </c>
      <c r="E479" s="6" t="s">
        <v>386</v>
      </c>
      <c r="F479" s="6"/>
      <c r="G479" s="31">
        <f>G480</f>
        <v>3895.3</v>
      </c>
    </row>
    <row r="480" spans="1:7" ht="48" customHeight="1">
      <c r="A480" s="53" t="s">
        <v>38</v>
      </c>
      <c r="B480" s="55"/>
      <c r="C480" s="6" t="s">
        <v>136</v>
      </c>
      <c r="D480" s="6" t="s">
        <v>120</v>
      </c>
      <c r="E480" s="6" t="s">
        <v>386</v>
      </c>
      <c r="F480" s="6" t="s">
        <v>39</v>
      </c>
      <c r="G480" s="31">
        <f>G481</f>
        <v>3895.3</v>
      </c>
    </row>
    <row r="481" spans="1:7" ht="15.75">
      <c r="A481" s="53" t="s">
        <v>40</v>
      </c>
      <c r="B481" s="55"/>
      <c r="C481" s="6" t="s">
        <v>136</v>
      </c>
      <c r="D481" s="6" t="s">
        <v>120</v>
      </c>
      <c r="E481" s="6" t="s">
        <v>386</v>
      </c>
      <c r="F481" s="6" t="s">
        <v>41</v>
      </c>
      <c r="G481" s="31">
        <f>'пр.5'!H425</f>
        <v>3895.3</v>
      </c>
    </row>
    <row r="482" spans="1:7" ht="30.75" customHeight="1">
      <c r="A482" s="53" t="s">
        <v>522</v>
      </c>
      <c r="B482" s="55"/>
      <c r="C482" s="6" t="s">
        <v>136</v>
      </c>
      <c r="D482" s="6" t="s">
        <v>120</v>
      </c>
      <c r="E482" s="6" t="s">
        <v>523</v>
      </c>
      <c r="F482" s="6"/>
      <c r="G482" s="31">
        <f>G483+G486+G489+G492</f>
        <v>46896.799999999996</v>
      </c>
    </row>
    <row r="483" spans="1:7" ht="95.25" customHeight="1">
      <c r="A483" s="53" t="s">
        <v>411</v>
      </c>
      <c r="B483" s="55"/>
      <c r="C483" s="6" t="s">
        <v>136</v>
      </c>
      <c r="D483" s="6" t="s">
        <v>120</v>
      </c>
      <c r="E483" s="6" t="s">
        <v>524</v>
      </c>
      <c r="F483" s="6"/>
      <c r="G483" s="31">
        <f>G484</f>
        <v>2196.7</v>
      </c>
    </row>
    <row r="484" spans="1:7" ht="46.5" customHeight="1">
      <c r="A484" s="53" t="s">
        <v>38</v>
      </c>
      <c r="B484" s="55"/>
      <c r="C484" s="6" t="s">
        <v>136</v>
      </c>
      <c r="D484" s="6" t="s">
        <v>120</v>
      </c>
      <c r="E484" s="6" t="s">
        <v>524</v>
      </c>
      <c r="F484" s="6" t="s">
        <v>39</v>
      </c>
      <c r="G484" s="31">
        <f>G485</f>
        <v>2196.7</v>
      </c>
    </row>
    <row r="485" spans="1:7" ht="15.75">
      <c r="A485" s="53" t="s">
        <v>40</v>
      </c>
      <c r="B485" s="55"/>
      <c r="C485" s="6" t="s">
        <v>136</v>
      </c>
      <c r="D485" s="6" t="s">
        <v>120</v>
      </c>
      <c r="E485" s="6" t="s">
        <v>524</v>
      </c>
      <c r="F485" s="6" t="s">
        <v>41</v>
      </c>
      <c r="G485" s="31">
        <f>'пр.5'!H429</f>
        <v>2196.7</v>
      </c>
    </row>
    <row r="486" spans="1:7" ht="15.75">
      <c r="A486" s="53" t="s">
        <v>423</v>
      </c>
      <c r="B486" s="55"/>
      <c r="C486" s="6" t="s">
        <v>136</v>
      </c>
      <c r="D486" s="6" t="s">
        <v>120</v>
      </c>
      <c r="E486" s="6" t="s">
        <v>525</v>
      </c>
      <c r="F486" s="6"/>
      <c r="G486" s="31">
        <f>G487</f>
        <v>1266</v>
      </c>
    </row>
    <row r="487" spans="1:7" ht="48" customHeight="1">
      <c r="A487" s="53" t="s">
        <v>38</v>
      </c>
      <c r="B487" s="55"/>
      <c r="C487" s="6" t="s">
        <v>136</v>
      </c>
      <c r="D487" s="6" t="s">
        <v>120</v>
      </c>
      <c r="E487" s="6" t="s">
        <v>525</v>
      </c>
      <c r="F487" s="6" t="s">
        <v>39</v>
      </c>
      <c r="G487" s="31">
        <f>G488</f>
        <v>1266</v>
      </c>
    </row>
    <row r="488" spans="1:7" ht="15.75">
      <c r="A488" s="53" t="s">
        <v>40</v>
      </c>
      <c r="B488" s="55"/>
      <c r="C488" s="6" t="s">
        <v>136</v>
      </c>
      <c r="D488" s="6" t="s">
        <v>120</v>
      </c>
      <c r="E488" s="6" t="s">
        <v>525</v>
      </c>
      <c r="F488" s="6" t="s">
        <v>41</v>
      </c>
      <c r="G488" s="31">
        <f>'пр.5'!H432</f>
        <v>1266</v>
      </c>
    </row>
    <row r="489" spans="1:7" ht="32.25" customHeight="1">
      <c r="A489" s="53" t="s">
        <v>497</v>
      </c>
      <c r="B489" s="55"/>
      <c r="C489" s="6" t="s">
        <v>136</v>
      </c>
      <c r="D489" s="6" t="s">
        <v>120</v>
      </c>
      <c r="E489" s="6" t="s">
        <v>526</v>
      </c>
      <c r="F489" s="6"/>
      <c r="G489" s="31">
        <f>G490</f>
        <v>39181.4</v>
      </c>
    </row>
    <row r="490" spans="1:7" ht="46.5" customHeight="1">
      <c r="A490" s="53" t="s">
        <v>38</v>
      </c>
      <c r="B490" s="55"/>
      <c r="C490" s="6" t="s">
        <v>136</v>
      </c>
      <c r="D490" s="6" t="s">
        <v>120</v>
      </c>
      <c r="E490" s="6" t="s">
        <v>526</v>
      </c>
      <c r="F490" s="6" t="s">
        <v>39</v>
      </c>
      <c r="G490" s="31">
        <f>G491</f>
        <v>39181.4</v>
      </c>
    </row>
    <row r="491" spans="1:7" ht="15.75">
      <c r="A491" s="53" t="s">
        <v>40</v>
      </c>
      <c r="B491" s="55"/>
      <c r="C491" s="6" t="s">
        <v>136</v>
      </c>
      <c r="D491" s="6" t="s">
        <v>120</v>
      </c>
      <c r="E491" s="6" t="s">
        <v>526</v>
      </c>
      <c r="F491" s="6" t="s">
        <v>41</v>
      </c>
      <c r="G491" s="31">
        <f>'пр.5'!H435</f>
        <v>39181.4</v>
      </c>
    </row>
    <row r="492" spans="1:7" ht="30" customHeight="1">
      <c r="A492" s="53" t="str">
        <f>'пр.5'!A436</f>
        <v>Погашение кредиторской задолженности по исполнительным контрактам</v>
      </c>
      <c r="B492" s="55"/>
      <c r="C492" s="6" t="s">
        <v>136</v>
      </c>
      <c r="D492" s="6" t="s">
        <v>120</v>
      </c>
      <c r="E492" s="6" t="str">
        <f>'пр.5'!E436</f>
        <v>Ш1 0 00 98410</v>
      </c>
      <c r="F492" s="6"/>
      <c r="G492" s="31">
        <f>G493</f>
        <v>4252.7</v>
      </c>
    </row>
    <row r="493" spans="1:7" ht="45" customHeight="1">
      <c r="A493" s="53" t="str">
        <f>'пр.5'!A437</f>
        <v>Предоставление субсидий бюджетным, автономным учреждениям и иным некоммерческим организациям</v>
      </c>
      <c r="B493" s="55"/>
      <c r="C493" s="6" t="s">
        <v>136</v>
      </c>
      <c r="D493" s="6" t="s">
        <v>120</v>
      </c>
      <c r="E493" s="6" t="str">
        <f>'пр.5'!E437</f>
        <v>Ш1 0 00 98410</v>
      </c>
      <c r="F493" s="6" t="s">
        <v>39</v>
      </c>
      <c r="G493" s="31">
        <f>G494</f>
        <v>4252.7</v>
      </c>
    </row>
    <row r="494" spans="1:7" ht="15.75">
      <c r="A494" s="53" t="str">
        <f>'пр.5'!A438</f>
        <v>Субсидии бюджетным учреждениям</v>
      </c>
      <c r="B494" s="55"/>
      <c r="C494" s="6" t="s">
        <v>136</v>
      </c>
      <c r="D494" s="6" t="s">
        <v>120</v>
      </c>
      <c r="E494" s="6" t="str">
        <f>'пр.5'!E438</f>
        <v>Ш1 0 00 98410</v>
      </c>
      <c r="F494" s="6" t="s">
        <v>41</v>
      </c>
      <c r="G494" s="31">
        <f>'пр.5'!H438</f>
        <v>4252.7</v>
      </c>
    </row>
    <row r="495" spans="1:7" ht="15.75">
      <c r="A495" s="50" t="s">
        <v>142</v>
      </c>
      <c r="B495" s="52"/>
      <c r="C495" s="3" t="s">
        <v>136</v>
      </c>
      <c r="D495" s="3" t="s">
        <v>143</v>
      </c>
      <c r="E495" s="3"/>
      <c r="F495" s="3"/>
      <c r="G495" s="30">
        <f>G496+G505+G510+G524</f>
        <v>52343.9</v>
      </c>
    </row>
    <row r="496" spans="1:7" ht="46.5" customHeight="1">
      <c r="A496" s="53" t="s">
        <v>129</v>
      </c>
      <c r="B496" s="55"/>
      <c r="C496" s="6" t="s">
        <v>136</v>
      </c>
      <c r="D496" s="6" t="s">
        <v>143</v>
      </c>
      <c r="E496" s="6" t="s">
        <v>130</v>
      </c>
      <c r="F496" s="6"/>
      <c r="G496" s="31">
        <f>G497+G501</f>
        <v>2147.6</v>
      </c>
    </row>
    <row r="497" spans="1:7" ht="31.5" customHeight="1">
      <c r="A497" s="53" t="s">
        <v>131</v>
      </c>
      <c r="B497" s="55"/>
      <c r="C497" s="6" t="s">
        <v>136</v>
      </c>
      <c r="D497" s="6" t="s">
        <v>143</v>
      </c>
      <c r="E497" s="6" t="s">
        <v>132</v>
      </c>
      <c r="F497" s="6"/>
      <c r="G497" s="31">
        <f>G498</f>
        <v>1338.7</v>
      </c>
    </row>
    <row r="498" spans="1:7" ht="78.75" customHeight="1">
      <c r="A498" s="53" t="s">
        <v>53</v>
      </c>
      <c r="B498" s="55"/>
      <c r="C498" s="6" t="s">
        <v>136</v>
      </c>
      <c r="D498" s="6" t="s">
        <v>143</v>
      </c>
      <c r="E498" s="6" t="s">
        <v>140</v>
      </c>
      <c r="F498" s="6"/>
      <c r="G498" s="31">
        <f>G499</f>
        <v>1338.7</v>
      </c>
    </row>
    <row r="499" spans="1:7" ht="51" customHeight="1">
      <c r="A499" s="53" t="s">
        <v>38</v>
      </c>
      <c r="B499" s="55"/>
      <c r="C499" s="6" t="s">
        <v>136</v>
      </c>
      <c r="D499" s="6" t="s">
        <v>143</v>
      </c>
      <c r="E499" s="6" t="s">
        <v>140</v>
      </c>
      <c r="F499" s="6" t="s">
        <v>39</v>
      </c>
      <c r="G499" s="31">
        <f>G500</f>
        <v>1338.7</v>
      </c>
    </row>
    <row r="500" spans="1:7" ht="15.75">
      <c r="A500" s="53" t="s">
        <v>40</v>
      </c>
      <c r="B500" s="55"/>
      <c r="C500" s="6" t="s">
        <v>136</v>
      </c>
      <c r="D500" s="6" t="s">
        <v>143</v>
      </c>
      <c r="E500" s="6" t="s">
        <v>140</v>
      </c>
      <c r="F500" s="6" t="s">
        <v>41</v>
      </c>
      <c r="G500" s="31">
        <f>'пр.5'!H444</f>
        <v>1338.7</v>
      </c>
    </row>
    <row r="501" spans="1:7" ht="47.25" customHeight="1">
      <c r="A501" s="53" t="s">
        <v>163</v>
      </c>
      <c r="B501" s="55"/>
      <c r="C501" s="6" t="s">
        <v>136</v>
      </c>
      <c r="D501" s="6" t="s">
        <v>143</v>
      </c>
      <c r="E501" s="6" t="s">
        <v>164</v>
      </c>
      <c r="F501" s="6"/>
      <c r="G501" s="31">
        <f>G502</f>
        <v>808.9</v>
      </c>
    </row>
    <row r="502" spans="1:7" ht="15.75">
      <c r="A502" s="53" t="s">
        <v>165</v>
      </c>
      <c r="B502" s="55"/>
      <c r="C502" s="6" t="s">
        <v>136</v>
      </c>
      <c r="D502" s="6" t="s">
        <v>143</v>
      </c>
      <c r="E502" s="6" t="s">
        <v>166</v>
      </c>
      <c r="F502" s="6"/>
      <c r="G502" s="31">
        <f>G503</f>
        <v>808.9</v>
      </c>
    </row>
    <row r="503" spans="1:7" ht="46.5" customHeight="1">
      <c r="A503" s="53" t="s">
        <v>38</v>
      </c>
      <c r="B503" s="55"/>
      <c r="C503" s="6" t="s">
        <v>136</v>
      </c>
      <c r="D503" s="6" t="s">
        <v>143</v>
      </c>
      <c r="E503" s="6" t="s">
        <v>166</v>
      </c>
      <c r="F503" s="6" t="s">
        <v>39</v>
      </c>
      <c r="G503" s="31">
        <f>G504</f>
        <v>808.9</v>
      </c>
    </row>
    <row r="504" spans="1:7" ht="15.75">
      <c r="A504" s="53" t="s">
        <v>40</v>
      </c>
      <c r="B504" s="55"/>
      <c r="C504" s="6" t="s">
        <v>136</v>
      </c>
      <c r="D504" s="6" t="s">
        <v>143</v>
      </c>
      <c r="E504" s="6" t="s">
        <v>166</v>
      </c>
      <c r="F504" s="6" t="s">
        <v>41</v>
      </c>
      <c r="G504" s="31">
        <f>'пр.5'!H448</f>
        <v>808.9</v>
      </c>
    </row>
    <row r="505" spans="1:7" ht="60" customHeight="1">
      <c r="A505" s="53" t="s">
        <v>193</v>
      </c>
      <c r="B505" s="55"/>
      <c r="C505" s="6" t="s">
        <v>136</v>
      </c>
      <c r="D505" s="6" t="s">
        <v>143</v>
      </c>
      <c r="E505" s="6" t="s">
        <v>194</v>
      </c>
      <c r="F505" s="6"/>
      <c r="G505" s="31">
        <f>G506</f>
        <v>204.8</v>
      </c>
    </row>
    <row r="506" spans="1:7" ht="60" customHeight="1">
      <c r="A506" s="53" t="s">
        <v>195</v>
      </c>
      <c r="B506" s="55"/>
      <c r="C506" s="6" t="s">
        <v>136</v>
      </c>
      <c r="D506" s="6" t="s">
        <v>143</v>
      </c>
      <c r="E506" s="6" t="s">
        <v>196</v>
      </c>
      <c r="F506" s="6"/>
      <c r="G506" s="31">
        <f>G507</f>
        <v>204.8</v>
      </c>
    </row>
    <row r="507" spans="1:7" ht="30" customHeight="1">
      <c r="A507" s="53" t="s">
        <v>197</v>
      </c>
      <c r="B507" s="55"/>
      <c r="C507" s="6" t="s">
        <v>136</v>
      </c>
      <c r="D507" s="6" t="s">
        <v>143</v>
      </c>
      <c r="E507" s="6" t="s">
        <v>198</v>
      </c>
      <c r="F507" s="6"/>
      <c r="G507" s="31">
        <f>G508</f>
        <v>204.8</v>
      </c>
    </row>
    <row r="508" spans="1:7" ht="45.75" customHeight="1">
      <c r="A508" s="53" t="s">
        <v>38</v>
      </c>
      <c r="B508" s="55"/>
      <c r="C508" s="6" t="s">
        <v>136</v>
      </c>
      <c r="D508" s="6" t="s">
        <v>143</v>
      </c>
      <c r="E508" s="6" t="s">
        <v>198</v>
      </c>
      <c r="F508" s="6" t="s">
        <v>39</v>
      </c>
      <c r="G508" s="31">
        <f>G509</f>
        <v>204.8</v>
      </c>
    </row>
    <row r="509" spans="1:7" ht="15.75">
      <c r="A509" s="53" t="s">
        <v>40</v>
      </c>
      <c r="B509" s="55"/>
      <c r="C509" s="6" t="s">
        <v>136</v>
      </c>
      <c r="D509" s="6" t="s">
        <v>143</v>
      </c>
      <c r="E509" s="6" t="s">
        <v>198</v>
      </c>
      <c r="F509" s="6" t="s">
        <v>41</v>
      </c>
      <c r="G509" s="31">
        <f>'пр.5'!H453</f>
        <v>204.8</v>
      </c>
    </row>
    <row r="510" spans="1:7" ht="47.25" customHeight="1">
      <c r="A510" s="53" t="s">
        <v>294</v>
      </c>
      <c r="B510" s="55"/>
      <c r="C510" s="6" t="s">
        <v>136</v>
      </c>
      <c r="D510" s="6" t="s">
        <v>143</v>
      </c>
      <c r="E510" s="6" t="s">
        <v>295</v>
      </c>
      <c r="F510" s="6"/>
      <c r="G510" s="31">
        <f>G511</f>
        <v>303.6</v>
      </c>
    </row>
    <row r="511" spans="1:7" ht="48.75" customHeight="1">
      <c r="A511" s="53" t="s">
        <v>296</v>
      </c>
      <c r="B511" s="55"/>
      <c r="C511" s="6" t="s">
        <v>136</v>
      </c>
      <c r="D511" s="6" t="s">
        <v>143</v>
      </c>
      <c r="E511" s="6" t="s">
        <v>297</v>
      </c>
      <c r="F511" s="6"/>
      <c r="G511" s="31">
        <f>G512+G515+G518+G521</f>
        <v>303.6</v>
      </c>
    </row>
    <row r="512" spans="1:7" ht="60" customHeight="1">
      <c r="A512" s="53" t="s">
        <v>300</v>
      </c>
      <c r="B512" s="55"/>
      <c r="C512" s="6" t="s">
        <v>136</v>
      </c>
      <c r="D512" s="6" t="s">
        <v>143</v>
      </c>
      <c r="E512" s="6" t="s">
        <v>301</v>
      </c>
      <c r="F512" s="6"/>
      <c r="G512" s="31">
        <f>G513</f>
        <v>238.3</v>
      </c>
    </row>
    <row r="513" spans="1:7" ht="48.75" customHeight="1">
      <c r="A513" s="53" t="s">
        <v>38</v>
      </c>
      <c r="B513" s="55"/>
      <c r="C513" s="6" t="s">
        <v>136</v>
      </c>
      <c r="D513" s="6" t="s">
        <v>143</v>
      </c>
      <c r="E513" s="6" t="s">
        <v>301</v>
      </c>
      <c r="F513" s="6" t="s">
        <v>39</v>
      </c>
      <c r="G513" s="31">
        <f>G514</f>
        <v>238.3</v>
      </c>
    </row>
    <row r="514" spans="1:7" ht="15.75">
      <c r="A514" s="53" t="s">
        <v>40</v>
      </c>
      <c r="B514" s="55"/>
      <c r="C514" s="6" t="s">
        <v>136</v>
      </c>
      <c r="D514" s="6" t="s">
        <v>143</v>
      </c>
      <c r="E514" s="6" t="s">
        <v>301</v>
      </c>
      <c r="F514" s="6" t="s">
        <v>41</v>
      </c>
      <c r="G514" s="31">
        <f>'пр.5'!H458</f>
        <v>238.3</v>
      </c>
    </row>
    <row r="515" spans="1:7" ht="33" customHeight="1">
      <c r="A515" s="53" t="s">
        <v>309</v>
      </c>
      <c r="B515" s="55"/>
      <c r="C515" s="6" t="s">
        <v>136</v>
      </c>
      <c r="D515" s="6" t="s">
        <v>143</v>
      </c>
      <c r="E515" s="6" t="s">
        <v>310</v>
      </c>
      <c r="F515" s="6"/>
      <c r="G515" s="31">
        <f>G516</f>
        <v>45</v>
      </c>
    </row>
    <row r="516" spans="1:7" ht="48" customHeight="1">
      <c r="A516" s="53" t="s">
        <v>38</v>
      </c>
      <c r="B516" s="55"/>
      <c r="C516" s="6" t="s">
        <v>136</v>
      </c>
      <c r="D516" s="6" t="s">
        <v>143</v>
      </c>
      <c r="E516" s="6" t="s">
        <v>310</v>
      </c>
      <c r="F516" s="6" t="s">
        <v>39</v>
      </c>
      <c r="G516" s="31">
        <f>G517</f>
        <v>45</v>
      </c>
    </row>
    <row r="517" spans="1:7" ht="15.75">
      <c r="A517" s="53" t="s">
        <v>40</v>
      </c>
      <c r="B517" s="55"/>
      <c r="C517" s="6" t="s">
        <v>136</v>
      </c>
      <c r="D517" s="6" t="s">
        <v>143</v>
      </c>
      <c r="E517" s="6" t="s">
        <v>310</v>
      </c>
      <c r="F517" s="6" t="s">
        <v>41</v>
      </c>
      <c r="G517" s="31">
        <f>'пр.5'!H461</f>
        <v>45</v>
      </c>
    </row>
    <row r="518" spans="1:7" ht="47.25" customHeight="1">
      <c r="A518" s="53" t="s">
        <v>311</v>
      </c>
      <c r="B518" s="55"/>
      <c r="C518" s="6" t="s">
        <v>136</v>
      </c>
      <c r="D518" s="6" t="s">
        <v>143</v>
      </c>
      <c r="E518" s="6" t="s">
        <v>312</v>
      </c>
      <c r="F518" s="6"/>
      <c r="G518" s="31">
        <f>G519</f>
        <v>17</v>
      </c>
    </row>
    <row r="519" spans="1:7" ht="48.75" customHeight="1">
      <c r="A519" s="53" t="s">
        <v>38</v>
      </c>
      <c r="B519" s="55"/>
      <c r="C519" s="6" t="s">
        <v>136</v>
      </c>
      <c r="D519" s="6" t="s">
        <v>143</v>
      </c>
      <c r="E519" s="6" t="s">
        <v>312</v>
      </c>
      <c r="F519" s="6" t="s">
        <v>39</v>
      </c>
      <c r="G519" s="31">
        <f>G520</f>
        <v>17</v>
      </c>
    </row>
    <row r="520" spans="1:7" ht="15.75">
      <c r="A520" s="53" t="s">
        <v>40</v>
      </c>
      <c r="B520" s="55"/>
      <c r="C520" s="6" t="s">
        <v>136</v>
      </c>
      <c r="D520" s="6" t="s">
        <v>143</v>
      </c>
      <c r="E520" s="6" t="s">
        <v>312</v>
      </c>
      <c r="F520" s="6" t="s">
        <v>41</v>
      </c>
      <c r="G520" s="31">
        <f>'пр.5'!H464</f>
        <v>17</v>
      </c>
    </row>
    <row r="521" spans="1:7" ht="20.25" customHeight="1">
      <c r="A521" s="53" t="s">
        <v>313</v>
      </c>
      <c r="B521" s="55"/>
      <c r="C521" s="6" t="s">
        <v>136</v>
      </c>
      <c r="D521" s="6" t="s">
        <v>143</v>
      </c>
      <c r="E521" s="6" t="s">
        <v>314</v>
      </c>
      <c r="F521" s="6"/>
      <c r="G521" s="31">
        <f>G522</f>
        <v>3.3</v>
      </c>
    </row>
    <row r="522" spans="1:7" ht="45.75" customHeight="1">
      <c r="A522" s="53" t="s">
        <v>38</v>
      </c>
      <c r="B522" s="55"/>
      <c r="C522" s="6" t="s">
        <v>136</v>
      </c>
      <c r="D522" s="6" t="s">
        <v>143</v>
      </c>
      <c r="E522" s="6" t="s">
        <v>314</v>
      </c>
      <c r="F522" s="6" t="s">
        <v>39</v>
      </c>
      <c r="G522" s="31">
        <f>G523</f>
        <v>3.3</v>
      </c>
    </row>
    <row r="523" spans="1:7" ht="15.75">
      <c r="A523" s="53" t="s">
        <v>40</v>
      </c>
      <c r="B523" s="55"/>
      <c r="C523" s="6" t="s">
        <v>136</v>
      </c>
      <c r="D523" s="6" t="s">
        <v>143</v>
      </c>
      <c r="E523" s="6" t="s">
        <v>314</v>
      </c>
      <c r="F523" s="6" t="s">
        <v>41</v>
      </c>
      <c r="G523" s="31">
        <f>'пр.5'!H467</f>
        <v>3.3</v>
      </c>
    </row>
    <row r="524" spans="1:7" ht="15.75">
      <c r="A524" s="53" t="s">
        <v>529</v>
      </c>
      <c r="B524" s="55"/>
      <c r="C524" s="6" t="s">
        <v>136</v>
      </c>
      <c r="D524" s="6" t="s">
        <v>143</v>
      </c>
      <c r="E524" s="6" t="s">
        <v>530</v>
      </c>
      <c r="F524" s="6"/>
      <c r="G524" s="31">
        <f>G525+G528+G531</f>
        <v>49687.9</v>
      </c>
    </row>
    <row r="525" spans="1:7" ht="60" customHeight="1">
      <c r="A525" s="53" t="s">
        <v>411</v>
      </c>
      <c r="B525" s="55"/>
      <c r="C525" s="6" t="s">
        <v>136</v>
      </c>
      <c r="D525" s="6" t="s">
        <v>143</v>
      </c>
      <c r="E525" s="6" t="s">
        <v>531</v>
      </c>
      <c r="F525" s="6"/>
      <c r="G525" s="31">
        <f>G526</f>
        <v>917</v>
      </c>
    </row>
    <row r="526" spans="1:7" ht="48" customHeight="1">
      <c r="A526" s="53" t="s">
        <v>38</v>
      </c>
      <c r="B526" s="55"/>
      <c r="C526" s="6" t="s">
        <v>136</v>
      </c>
      <c r="D526" s="6" t="s">
        <v>143</v>
      </c>
      <c r="E526" s="6" t="s">
        <v>531</v>
      </c>
      <c r="F526" s="6" t="s">
        <v>39</v>
      </c>
      <c r="G526" s="31">
        <f>G527</f>
        <v>917</v>
      </c>
    </row>
    <row r="527" spans="1:7" ht="15.75">
      <c r="A527" s="53" t="s">
        <v>40</v>
      </c>
      <c r="B527" s="55"/>
      <c r="C527" s="6" t="s">
        <v>136</v>
      </c>
      <c r="D527" s="6" t="s">
        <v>143</v>
      </c>
      <c r="E527" s="6" t="s">
        <v>531</v>
      </c>
      <c r="F527" s="6" t="s">
        <v>41</v>
      </c>
      <c r="G527" s="31">
        <f>'пр.5'!H471</f>
        <v>917</v>
      </c>
    </row>
    <row r="528" spans="1:7" ht="15.75">
      <c r="A528" s="53" t="s">
        <v>423</v>
      </c>
      <c r="B528" s="55"/>
      <c r="C528" s="6" t="s">
        <v>136</v>
      </c>
      <c r="D528" s="6" t="s">
        <v>143</v>
      </c>
      <c r="E528" s="6" t="s">
        <v>532</v>
      </c>
      <c r="F528" s="6"/>
      <c r="G528" s="31">
        <f>G529</f>
        <v>36</v>
      </c>
    </row>
    <row r="529" spans="1:7" ht="48.75" customHeight="1">
      <c r="A529" s="53" t="s">
        <v>38</v>
      </c>
      <c r="B529" s="55"/>
      <c r="C529" s="6" t="s">
        <v>136</v>
      </c>
      <c r="D529" s="6" t="s">
        <v>143</v>
      </c>
      <c r="E529" s="6" t="s">
        <v>532</v>
      </c>
      <c r="F529" s="6" t="s">
        <v>39</v>
      </c>
      <c r="G529" s="31">
        <f>G530</f>
        <v>36</v>
      </c>
    </row>
    <row r="530" spans="1:7" ht="15.75">
      <c r="A530" s="53" t="s">
        <v>40</v>
      </c>
      <c r="B530" s="55"/>
      <c r="C530" s="6" t="s">
        <v>136</v>
      </c>
      <c r="D530" s="6" t="s">
        <v>143</v>
      </c>
      <c r="E530" s="6" t="s">
        <v>532</v>
      </c>
      <c r="F530" s="6" t="s">
        <v>41</v>
      </c>
      <c r="G530" s="31">
        <f>'пр.5'!H474</f>
        <v>36</v>
      </c>
    </row>
    <row r="531" spans="1:7" ht="33" customHeight="1">
      <c r="A531" s="53" t="s">
        <v>497</v>
      </c>
      <c r="B531" s="55"/>
      <c r="C531" s="6" t="s">
        <v>136</v>
      </c>
      <c r="D531" s="6" t="s">
        <v>143</v>
      </c>
      <c r="E531" s="6" t="s">
        <v>533</v>
      </c>
      <c r="F531" s="6"/>
      <c r="G531" s="31">
        <f>G532</f>
        <v>48734.9</v>
      </c>
    </row>
    <row r="532" spans="1:7" ht="47.25" customHeight="1">
      <c r="A532" s="53" t="s">
        <v>38</v>
      </c>
      <c r="B532" s="55"/>
      <c r="C532" s="6" t="s">
        <v>136</v>
      </c>
      <c r="D532" s="6" t="s">
        <v>143</v>
      </c>
      <c r="E532" s="6" t="s">
        <v>533</v>
      </c>
      <c r="F532" s="6" t="s">
        <v>39</v>
      </c>
      <c r="G532" s="31">
        <f>G533</f>
        <v>48734.9</v>
      </c>
    </row>
    <row r="533" spans="1:7" ht="15.75">
      <c r="A533" s="53" t="s">
        <v>40</v>
      </c>
      <c r="B533" s="55"/>
      <c r="C533" s="6" t="s">
        <v>136</v>
      </c>
      <c r="D533" s="6" t="s">
        <v>143</v>
      </c>
      <c r="E533" s="6" t="s">
        <v>533</v>
      </c>
      <c r="F533" s="6" t="s">
        <v>41</v>
      </c>
      <c r="G533" s="31">
        <f>'пр.5'!H477</f>
        <v>48734.9</v>
      </c>
    </row>
    <row r="534" spans="1:7" ht="15.75">
      <c r="A534" s="50" t="s">
        <v>209</v>
      </c>
      <c r="B534" s="52"/>
      <c r="C534" s="3" t="s">
        <v>136</v>
      </c>
      <c r="D534" s="3" t="s">
        <v>136</v>
      </c>
      <c r="E534" s="3"/>
      <c r="F534" s="3"/>
      <c r="G534" s="30">
        <f>G535+G545+G555+G564+G588+G593</f>
        <v>12894.999999999998</v>
      </c>
    </row>
    <row r="535" spans="1:7" ht="48" customHeight="1">
      <c r="A535" s="53" t="s">
        <v>203</v>
      </c>
      <c r="B535" s="55"/>
      <c r="C535" s="6" t="s">
        <v>136</v>
      </c>
      <c r="D535" s="6" t="s">
        <v>136</v>
      </c>
      <c r="E535" s="6" t="s">
        <v>204</v>
      </c>
      <c r="F535" s="6"/>
      <c r="G535" s="31">
        <f>G536</f>
        <v>508.3</v>
      </c>
    </row>
    <row r="536" spans="1:7" ht="45" customHeight="1">
      <c r="A536" s="53" t="s">
        <v>205</v>
      </c>
      <c r="B536" s="55"/>
      <c r="C536" s="6" t="s">
        <v>136</v>
      </c>
      <c r="D536" s="6" t="s">
        <v>136</v>
      </c>
      <c r="E536" s="6" t="s">
        <v>206</v>
      </c>
      <c r="F536" s="6"/>
      <c r="G536" s="31">
        <f>G537+G542</f>
        <v>508.3</v>
      </c>
    </row>
    <row r="537" spans="1:7" ht="15.75">
      <c r="A537" s="53" t="s">
        <v>207</v>
      </c>
      <c r="B537" s="55"/>
      <c r="C537" s="6" t="s">
        <v>136</v>
      </c>
      <c r="D537" s="6" t="s">
        <v>136</v>
      </c>
      <c r="E537" s="6" t="s">
        <v>208</v>
      </c>
      <c r="F537" s="6"/>
      <c r="G537" s="31">
        <f>G538+G540</f>
        <v>493.3</v>
      </c>
    </row>
    <row r="538" spans="1:7" ht="32.25" customHeight="1">
      <c r="A538" s="53" t="s">
        <v>22</v>
      </c>
      <c r="B538" s="55"/>
      <c r="C538" s="6" t="s">
        <v>136</v>
      </c>
      <c r="D538" s="6" t="s">
        <v>136</v>
      </c>
      <c r="E538" s="6" t="s">
        <v>208</v>
      </c>
      <c r="F538" s="6" t="s">
        <v>23</v>
      </c>
      <c r="G538" s="31">
        <f>G539</f>
        <v>384.8</v>
      </c>
    </row>
    <row r="539" spans="1:7" ht="47.25" customHeight="1">
      <c r="A539" s="53" t="s">
        <v>24</v>
      </c>
      <c r="B539" s="55"/>
      <c r="C539" s="6" t="s">
        <v>136</v>
      </c>
      <c r="D539" s="6" t="s">
        <v>136</v>
      </c>
      <c r="E539" s="6" t="s">
        <v>208</v>
      </c>
      <c r="F539" s="6" t="s">
        <v>25</v>
      </c>
      <c r="G539" s="31">
        <f>'пр.5'!H536</f>
        <v>384.8</v>
      </c>
    </row>
    <row r="540" spans="1:7" ht="48" customHeight="1">
      <c r="A540" s="53" t="s">
        <v>38</v>
      </c>
      <c r="B540" s="55"/>
      <c r="C540" s="6" t="s">
        <v>136</v>
      </c>
      <c r="D540" s="6" t="s">
        <v>136</v>
      </c>
      <c r="E540" s="6" t="s">
        <v>208</v>
      </c>
      <c r="F540" s="6" t="s">
        <v>39</v>
      </c>
      <c r="G540" s="31">
        <f>G541</f>
        <v>108.5</v>
      </c>
    </row>
    <row r="541" spans="1:7" ht="15.75">
      <c r="A541" s="53" t="s">
        <v>40</v>
      </c>
      <c r="B541" s="55"/>
      <c r="C541" s="6" t="s">
        <v>136</v>
      </c>
      <c r="D541" s="6" t="s">
        <v>136</v>
      </c>
      <c r="E541" s="6" t="s">
        <v>208</v>
      </c>
      <c r="F541" s="6" t="s">
        <v>41</v>
      </c>
      <c r="G541" s="31">
        <f>'пр.5'!H483</f>
        <v>108.5</v>
      </c>
    </row>
    <row r="542" spans="1:7" ht="48.75" customHeight="1">
      <c r="A542" s="53" t="s">
        <v>602</v>
      </c>
      <c r="B542" s="55"/>
      <c r="C542" s="6" t="s">
        <v>136</v>
      </c>
      <c r="D542" s="6" t="s">
        <v>136</v>
      </c>
      <c r="E542" s="6" t="s">
        <v>211</v>
      </c>
      <c r="F542" s="6"/>
      <c r="G542" s="31">
        <f>G543</f>
        <v>15</v>
      </c>
    </row>
    <row r="543" spans="1:7" ht="30" customHeight="1">
      <c r="A543" s="53" t="s">
        <v>22</v>
      </c>
      <c r="B543" s="55"/>
      <c r="C543" s="6" t="s">
        <v>136</v>
      </c>
      <c r="D543" s="6" t="s">
        <v>136</v>
      </c>
      <c r="E543" s="6" t="s">
        <v>211</v>
      </c>
      <c r="F543" s="6" t="s">
        <v>23</v>
      </c>
      <c r="G543" s="31">
        <f>G544</f>
        <v>15</v>
      </c>
    </row>
    <row r="544" spans="1:7" ht="48" customHeight="1">
      <c r="A544" s="53" t="s">
        <v>24</v>
      </c>
      <c r="B544" s="55"/>
      <c r="C544" s="6" t="s">
        <v>136</v>
      </c>
      <c r="D544" s="6" t="s">
        <v>136</v>
      </c>
      <c r="E544" s="6" t="s">
        <v>211</v>
      </c>
      <c r="F544" s="6" t="s">
        <v>25</v>
      </c>
      <c r="G544" s="31">
        <f>'пр.5'!H539</f>
        <v>15</v>
      </c>
    </row>
    <row r="545" spans="1:7" ht="29.25" customHeight="1">
      <c r="A545" s="53" t="s">
        <v>218</v>
      </c>
      <c r="B545" s="55"/>
      <c r="C545" s="6" t="s">
        <v>136</v>
      </c>
      <c r="D545" s="6" t="s">
        <v>136</v>
      </c>
      <c r="E545" s="6" t="s">
        <v>219</v>
      </c>
      <c r="F545" s="6"/>
      <c r="G545" s="31">
        <f>G546</f>
        <v>346.3</v>
      </c>
    </row>
    <row r="546" spans="1:7" ht="46.5" customHeight="1">
      <c r="A546" s="53" t="s">
        <v>220</v>
      </c>
      <c r="B546" s="55"/>
      <c r="C546" s="6" t="s">
        <v>136</v>
      </c>
      <c r="D546" s="6" t="s">
        <v>136</v>
      </c>
      <c r="E546" s="6" t="s">
        <v>221</v>
      </c>
      <c r="F546" s="6"/>
      <c r="G546" s="31">
        <f>G547+G552</f>
        <v>346.3</v>
      </c>
    </row>
    <row r="547" spans="1:7" ht="15.75">
      <c r="A547" s="53" t="s">
        <v>222</v>
      </c>
      <c r="B547" s="55"/>
      <c r="C547" s="6" t="s">
        <v>136</v>
      </c>
      <c r="D547" s="6" t="s">
        <v>136</v>
      </c>
      <c r="E547" s="6" t="s">
        <v>223</v>
      </c>
      <c r="F547" s="6"/>
      <c r="G547" s="31">
        <f>G548+G550</f>
        <v>264.3</v>
      </c>
    </row>
    <row r="548" spans="1:7" ht="29.25" customHeight="1">
      <c r="A548" s="53" t="s">
        <v>22</v>
      </c>
      <c r="B548" s="55"/>
      <c r="C548" s="6" t="s">
        <v>136</v>
      </c>
      <c r="D548" s="6" t="s">
        <v>136</v>
      </c>
      <c r="E548" s="6" t="s">
        <v>223</v>
      </c>
      <c r="F548" s="6" t="s">
        <v>23</v>
      </c>
      <c r="G548" s="31">
        <f>G549</f>
        <v>29.3</v>
      </c>
    </row>
    <row r="549" spans="1:7" ht="48.75" customHeight="1">
      <c r="A549" s="53" t="s">
        <v>24</v>
      </c>
      <c r="B549" s="55"/>
      <c r="C549" s="6" t="s">
        <v>136</v>
      </c>
      <c r="D549" s="6" t="s">
        <v>136</v>
      </c>
      <c r="E549" s="6" t="s">
        <v>223</v>
      </c>
      <c r="F549" s="6" t="s">
        <v>25</v>
      </c>
      <c r="G549" s="31">
        <f>'пр.5'!H488</f>
        <v>29.3</v>
      </c>
    </row>
    <row r="550" spans="1:7" ht="33" customHeight="1">
      <c r="A550" s="53" t="s">
        <v>152</v>
      </c>
      <c r="B550" s="55"/>
      <c r="C550" s="6" t="s">
        <v>136</v>
      </c>
      <c r="D550" s="6" t="s">
        <v>136</v>
      </c>
      <c r="E550" s="6" t="s">
        <v>223</v>
      </c>
      <c r="F550" s="6" t="s">
        <v>153</v>
      </c>
      <c r="G550" s="31">
        <f>G551</f>
        <v>235</v>
      </c>
    </row>
    <row r="551" spans="1:7" ht="15.75">
      <c r="A551" s="53" t="s">
        <v>224</v>
      </c>
      <c r="B551" s="55"/>
      <c r="C551" s="6" t="s">
        <v>136</v>
      </c>
      <c r="D551" s="6" t="s">
        <v>136</v>
      </c>
      <c r="E551" s="6" t="s">
        <v>223</v>
      </c>
      <c r="F551" s="6" t="s">
        <v>225</v>
      </c>
      <c r="G551" s="31">
        <f>'пр.5'!H490</f>
        <v>235</v>
      </c>
    </row>
    <row r="552" spans="1:7" ht="31.5" customHeight="1">
      <c r="A552" s="53" t="s">
        <v>226</v>
      </c>
      <c r="B552" s="55"/>
      <c r="C552" s="6" t="s">
        <v>136</v>
      </c>
      <c r="D552" s="6" t="s">
        <v>136</v>
      </c>
      <c r="E552" s="6" t="s">
        <v>227</v>
      </c>
      <c r="F552" s="6"/>
      <c r="G552" s="31">
        <f>G553</f>
        <v>82</v>
      </c>
    </row>
    <row r="553" spans="1:7" ht="32.25" customHeight="1">
      <c r="A553" s="53" t="s">
        <v>22</v>
      </c>
      <c r="B553" s="55"/>
      <c r="C553" s="6" t="s">
        <v>136</v>
      </c>
      <c r="D553" s="6" t="s">
        <v>136</v>
      </c>
      <c r="E553" s="6" t="s">
        <v>227</v>
      </c>
      <c r="F553" s="6" t="s">
        <v>23</v>
      </c>
      <c r="G553" s="31">
        <f>G554</f>
        <v>82</v>
      </c>
    </row>
    <row r="554" spans="1:7" ht="48" customHeight="1">
      <c r="A554" s="53" t="s">
        <v>24</v>
      </c>
      <c r="B554" s="55"/>
      <c r="C554" s="6" t="s">
        <v>136</v>
      </c>
      <c r="D554" s="6" t="s">
        <v>136</v>
      </c>
      <c r="E554" s="6" t="s">
        <v>227</v>
      </c>
      <c r="F554" s="6" t="s">
        <v>25</v>
      </c>
      <c r="G554" s="31">
        <f>'пр.5'!H493</f>
        <v>82</v>
      </c>
    </row>
    <row r="555" spans="1:7" ht="32.25" customHeight="1">
      <c r="A555" s="53" t="s">
        <v>250</v>
      </c>
      <c r="B555" s="55"/>
      <c r="C555" s="6" t="s">
        <v>136</v>
      </c>
      <c r="D555" s="6" t="s">
        <v>136</v>
      </c>
      <c r="E555" s="6" t="s">
        <v>251</v>
      </c>
      <c r="F555" s="6"/>
      <c r="G555" s="31">
        <f>G556+G560</f>
        <v>9161.8</v>
      </c>
    </row>
    <row r="556" spans="1:7" ht="51" customHeight="1">
      <c r="A556" s="53" t="s">
        <v>252</v>
      </c>
      <c r="B556" s="55"/>
      <c r="C556" s="6" t="s">
        <v>136</v>
      </c>
      <c r="D556" s="6" t="s">
        <v>136</v>
      </c>
      <c r="E556" s="6" t="s">
        <v>253</v>
      </c>
      <c r="F556" s="6"/>
      <c r="G556" s="31">
        <f>G557</f>
        <v>8138.2</v>
      </c>
    </row>
    <row r="557" spans="1:7" ht="30.75" customHeight="1">
      <c r="A557" s="53" t="s">
        <v>254</v>
      </c>
      <c r="B557" s="55"/>
      <c r="C557" s="6" t="s">
        <v>136</v>
      </c>
      <c r="D557" s="6" t="s">
        <v>136</v>
      </c>
      <c r="E557" s="6" t="s">
        <v>255</v>
      </c>
      <c r="F557" s="6"/>
      <c r="G557" s="31">
        <f>G558</f>
        <v>8138.2</v>
      </c>
    </row>
    <row r="558" spans="1:7" ht="45" customHeight="1">
      <c r="A558" s="53" t="s">
        <v>38</v>
      </c>
      <c r="B558" s="55"/>
      <c r="C558" s="6" t="s">
        <v>136</v>
      </c>
      <c r="D558" s="6" t="s">
        <v>136</v>
      </c>
      <c r="E558" s="6" t="s">
        <v>255</v>
      </c>
      <c r="F558" s="6" t="s">
        <v>39</v>
      </c>
      <c r="G558" s="31">
        <f>G559</f>
        <v>8138.2</v>
      </c>
    </row>
    <row r="559" spans="1:7" ht="15.75">
      <c r="A559" s="53" t="s">
        <v>40</v>
      </c>
      <c r="B559" s="55"/>
      <c r="C559" s="6" t="s">
        <v>136</v>
      </c>
      <c r="D559" s="6" t="s">
        <v>136</v>
      </c>
      <c r="E559" s="6" t="s">
        <v>255</v>
      </c>
      <c r="F559" s="6" t="s">
        <v>41</v>
      </c>
      <c r="G559" s="31">
        <f>'пр.5'!H498</f>
        <v>8138.2</v>
      </c>
    </row>
    <row r="560" spans="1:7" ht="46.5" customHeight="1">
      <c r="A560" s="53" t="s">
        <v>256</v>
      </c>
      <c r="B560" s="55"/>
      <c r="C560" s="6" t="s">
        <v>136</v>
      </c>
      <c r="D560" s="6" t="s">
        <v>136</v>
      </c>
      <c r="E560" s="6" t="s">
        <v>257</v>
      </c>
      <c r="F560" s="6"/>
      <c r="G560" s="31">
        <f>G561</f>
        <v>1023.6</v>
      </c>
    </row>
    <row r="561" spans="1:7" ht="30" customHeight="1">
      <c r="A561" s="53" t="s">
        <v>258</v>
      </c>
      <c r="B561" s="55"/>
      <c r="C561" s="6" t="s">
        <v>136</v>
      </c>
      <c r="D561" s="6" t="s">
        <v>136</v>
      </c>
      <c r="E561" s="6" t="s">
        <v>259</v>
      </c>
      <c r="F561" s="6"/>
      <c r="G561" s="31">
        <f>G562</f>
        <v>1023.6</v>
      </c>
    </row>
    <row r="562" spans="1:7" ht="49.5" customHeight="1">
      <c r="A562" s="53" t="s">
        <v>38</v>
      </c>
      <c r="B562" s="55"/>
      <c r="C562" s="6" t="s">
        <v>136</v>
      </c>
      <c r="D562" s="6" t="s">
        <v>136</v>
      </c>
      <c r="E562" s="6" t="s">
        <v>259</v>
      </c>
      <c r="F562" s="6" t="s">
        <v>39</v>
      </c>
      <c r="G562" s="31">
        <f>G563</f>
        <v>1023.6</v>
      </c>
    </row>
    <row r="563" spans="1:7" ht="15.75">
      <c r="A563" s="53" t="s">
        <v>40</v>
      </c>
      <c r="B563" s="55"/>
      <c r="C563" s="6" t="s">
        <v>136</v>
      </c>
      <c r="D563" s="6" t="s">
        <v>136</v>
      </c>
      <c r="E563" s="6" t="s">
        <v>259</v>
      </c>
      <c r="F563" s="6" t="s">
        <v>41</v>
      </c>
      <c r="G563" s="31">
        <f>'пр.5'!H502</f>
        <v>1023.6</v>
      </c>
    </row>
    <row r="564" spans="1:7" ht="48.75" customHeight="1">
      <c r="A564" s="53" t="s">
        <v>260</v>
      </c>
      <c r="B564" s="55"/>
      <c r="C564" s="6" t="s">
        <v>136</v>
      </c>
      <c r="D564" s="6" t="s">
        <v>136</v>
      </c>
      <c r="E564" s="6" t="s">
        <v>261</v>
      </c>
      <c r="F564" s="6"/>
      <c r="G564" s="31">
        <f>G565+G569</f>
        <v>392.3</v>
      </c>
    </row>
    <row r="565" spans="1:7" ht="15.75">
      <c r="A565" s="53" t="s">
        <v>262</v>
      </c>
      <c r="B565" s="55"/>
      <c r="C565" s="6" t="s">
        <v>136</v>
      </c>
      <c r="D565" s="6" t="s">
        <v>136</v>
      </c>
      <c r="E565" s="6" t="s">
        <v>263</v>
      </c>
      <c r="F565" s="6"/>
      <c r="G565" s="31">
        <f>G566</f>
        <v>50</v>
      </c>
    </row>
    <row r="566" spans="1:7" ht="30" customHeight="1">
      <c r="A566" s="53" t="s">
        <v>264</v>
      </c>
      <c r="B566" s="55"/>
      <c r="C566" s="6" t="s">
        <v>136</v>
      </c>
      <c r="D566" s="6" t="s">
        <v>136</v>
      </c>
      <c r="E566" s="6" t="s">
        <v>265</v>
      </c>
      <c r="F566" s="6"/>
      <c r="G566" s="31">
        <f>G567</f>
        <v>50</v>
      </c>
    </row>
    <row r="567" spans="1:7" ht="33" customHeight="1">
      <c r="A567" s="53" t="s">
        <v>22</v>
      </c>
      <c r="B567" s="55"/>
      <c r="C567" s="6" t="s">
        <v>136</v>
      </c>
      <c r="D567" s="6" t="s">
        <v>136</v>
      </c>
      <c r="E567" s="6" t="s">
        <v>265</v>
      </c>
      <c r="F567" s="6" t="s">
        <v>23</v>
      </c>
      <c r="G567" s="31">
        <f>G568</f>
        <v>50</v>
      </c>
    </row>
    <row r="568" spans="1:7" ht="48" customHeight="1">
      <c r="A568" s="53" t="s">
        <v>24</v>
      </c>
      <c r="B568" s="55"/>
      <c r="C568" s="6" t="s">
        <v>136</v>
      </c>
      <c r="D568" s="6" t="s">
        <v>136</v>
      </c>
      <c r="E568" s="6" t="s">
        <v>265</v>
      </c>
      <c r="F568" s="6" t="s">
        <v>25</v>
      </c>
      <c r="G568" s="31">
        <f>'пр.5'!H544</f>
        <v>50</v>
      </c>
    </row>
    <row r="569" spans="1:7" ht="32.25" customHeight="1">
      <c r="A569" s="53" t="s">
        <v>266</v>
      </c>
      <c r="B569" s="55"/>
      <c r="C569" s="6" t="s">
        <v>136</v>
      </c>
      <c r="D569" s="6" t="s">
        <v>136</v>
      </c>
      <c r="E569" s="6" t="s">
        <v>267</v>
      </c>
      <c r="F569" s="6"/>
      <c r="G569" s="31">
        <f>G573+G576+G579+G582+G585+G570</f>
        <v>342.3</v>
      </c>
    </row>
    <row r="570" spans="1:7" ht="30" customHeight="1">
      <c r="A570" s="53" t="str">
        <f>'пр.5'!A546</f>
        <v>Реализация мероприятий в сфере молодежной политики</v>
      </c>
      <c r="B570" s="55"/>
      <c r="C570" s="6" t="s">
        <v>136</v>
      </c>
      <c r="D570" s="6" t="s">
        <v>136</v>
      </c>
      <c r="E570" s="6" t="str">
        <f>'пр.5'!E546</f>
        <v>7М 0 02 73444</v>
      </c>
      <c r="F570" s="6"/>
      <c r="G570" s="31">
        <f>G571</f>
        <v>92.3</v>
      </c>
    </row>
    <row r="571" spans="1:7" ht="33" customHeight="1">
      <c r="A571" s="53" t="str">
        <f>'пр.5'!A547</f>
        <v>Закупка товаров, работ и услуг для обеспечения государственных (муниципальных) нужд</v>
      </c>
      <c r="B571" s="55"/>
      <c r="C571" s="6" t="s">
        <v>136</v>
      </c>
      <c r="D571" s="6" t="s">
        <v>136</v>
      </c>
      <c r="E571" s="6" t="str">
        <f>'пр.5'!E547</f>
        <v>7М 0 02 73444</v>
      </c>
      <c r="F571" s="6" t="s">
        <v>23</v>
      </c>
      <c r="G571" s="31">
        <f>G572</f>
        <v>92.3</v>
      </c>
    </row>
    <row r="572" spans="1:7" ht="48.75" customHeight="1">
      <c r="A572" s="53" t="str">
        <f>'пр.5'!A548</f>
        <v>Иные закупки товаров, работ и услуг для обеспечения государственных (муниципальных) нужд</v>
      </c>
      <c r="B572" s="55"/>
      <c r="C572" s="6" t="s">
        <v>136</v>
      </c>
      <c r="D572" s="6" t="s">
        <v>136</v>
      </c>
      <c r="E572" s="6" t="str">
        <f>'пр.5'!E548</f>
        <v>7М 0 02 73444</v>
      </c>
      <c r="F572" s="6" t="s">
        <v>25</v>
      </c>
      <c r="G572" s="31">
        <f>'пр.5'!H548</f>
        <v>92.3</v>
      </c>
    </row>
    <row r="573" spans="1:7" ht="15.75">
      <c r="A573" s="53" t="s">
        <v>270</v>
      </c>
      <c r="B573" s="55"/>
      <c r="C573" s="6" t="s">
        <v>136</v>
      </c>
      <c r="D573" s="6" t="s">
        <v>136</v>
      </c>
      <c r="E573" s="6" t="s">
        <v>271</v>
      </c>
      <c r="F573" s="6"/>
      <c r="G573" s="31">
        <f>G574</f>
        <v>88</v>
      </c>
    </row>
    <row r="574" spans="1:7" ht="33" customHeight="1">
      <c r="A574" s="53" t="s">
        <v>22</v>
      </c>
      <c r="B574" s="55"/>
      <c r="C574" s="6" t="s">
        <v>136</v>
      </c>
      <c r="D574" s="6" t="s">
        <v>136</v>
      </c>
      <c r="E574" s="6" t="s">
        <v>271</v>
      </c>
      <c r="F574" s="6" t="s">
        <v>23</v>
      </c>
      <c r="G574" s="31">
        <f>G575</f>
        <v>88</v>
      </c>
    </row>
    <row r="575" spans="1:7" ht="46.5" customHeight="1">
      <c r="A575" s="53" t="s">
        <v>24</v>
      </c>
      <c r="B575" s="55"/>
      <c r="C575" s="6" t="s">
        <v>136</v>
      </c>
      <c r="D575" s="6" t="s">
        <v>136</v>
      </c>
      <c r="E575" s="6" t="s">
        <v>271</v>
      </c>
      <c r="F575" s="6" t="s">
        <v>25</v>
      </c>
      <c r="G575" s="31">
        <f>'пр.5'!H551</f>
        <v>88</v>
      </c>
    </row>
    <row r="576" spans="1:7" ht="30" customHeight="1">
      <c r="A576" s="53" t="s">
        <v>272</v>
      </c>
      <c r="B576" s="55"/>
      <c r="C576" s="6" t="s">
        <v>136</v>
      </c>
      <c r="D576" s="6" t="s">
        <v>136</v>
      </c>
      <c r="E576" s="6" t="s">
        <v>273</v>
      </c>
      <c r="F576" s="6"/>
      <c r="G576" s="31">
        <f>G577</f>
        <v>100</v>
      </c>
    </row>
    <row r="577" spans="1:7" ht="79.5" customHeight="1">
      <c r="A577" s="53" t="s">
        <v>107</v>
      </c>
      <c r="B577" s="55"/>
      <c r="C577" s="6" t="s">
        <v>136</v>
      </c>
      <c r="D577" s="6" t="s">
        <v>136</v>
      </c>
      <c r="E577" s="6" t="s">
        <v>273</v>
      </c>
      <c r="F577" s="6" t="s">
        <v>108</v>
      </c>
      <c r="G577" s="31">
        <f>G578</f>
        <v>100</v>
      </c>
    </row>
    <row r="578" spans="1:7" ht="30" customHeight="1">
      <c r="A578" s="53" t="s">
        <v>274</v>
      </c>
      <c r="B578" s="55"/>
      <c r="C578" s="6" t="s">
        <v>136</v>
      </c>
      <c r="D578" s="6" t="s">
        <v>136</v>
      </c>
      <c r="E578" s="6" t="s">
        <v>273</v>
      </c>
      <c r="F578" s="6" t="s">
        <v>275</v>
      </c>
      <c r="G578" s="31">
        <f>'пр.5'!H554</f>
        <v>100</v>
      </c>
    </row>
    <row r="579" spans="1:7" ht="15.75">
      <c r="A579" s="53" t="s">
        <v>276</v>
      </c>
      <c r="B579" s="55"/>
      <c r="C579" s="6" t="s">
        <v>136</v>
      </c>
      <c r="D579" s="6" t="s">
        <v>136</v>
      </c>
      <c r="E579" s="6" t="s">
        <v>277</v>
      </c>
      <c r="F579" s="6"/>
      <c r="G579" s="31">
        <f>G580</f>
        <v>35</v>
      </c>
    </row>
    <row r="580" spans="1:7" ht="31.5" customHeight="1">
      <c r="A580" s="53" t="s">
        <v>22</v>
      </c>
      <c r="B580" s="55"/>
      <c r="C580" s="6" t="s">
        <v>136</v>
      </c>
      <c r="D580" s="6" t="s">
        <v>136</v>
      </c>
      <c r="E580" s="6" t="s">
        <v>277</v>
      </c>
      <c r="F580" s="6" t="s">
        <v>23</v>
      </c>
      <c r="G580" s="31">
        <f>G581</f>
        <v>35</v>
      </c>
    </row>
    <row r="581" spans="1:7" ht="45.75" customHeight="1">
      <c r="A581" s="53" t="s">
        <v>24</v>
      </c>
      <c r="B581" s="55"/>
      <c r="C581" s="6" t="s">
        <v>136</v>
      </c>
      <c r="D581" s="6" t="s">
        <v>136</v>
      </c>
      <c r="E581" s="6" t="s">
        <v>277</v>
      </c>
      <c r="F581" s="6" t="s">
        <v>25</v>
      </c>
      <c r="G581" s="31">
        <f>'пр.5'!H557</f>
        <v>35</v>
      </c>
    </row>
    <row r="582" spans="1:7" ht="32.25" customHeight="1">
      <c r="A582" s="53" t="s">
        <v>278</v>
      </c>
      <c r="B582" s="55"/>
      <c r="C582" s="6" t="s">
        <v>136</v>
      </c>
      <c r="D582" s="6" t="s">
        <v>136</v>
      </c>
      <c r="E582" s="6" t="s">
        <v>279</v>
      </c>
      <c r="F582" s="6"/>
      <c r="G582" s="31">
        <f>G583</f>
        <v>20</v>
      </c>
    </row>
    <row r="583" spans="1:7" ht="31.5" customHeight="1">
      <c r="A583" s="53" t="s">
        <v>22</v>
      </c>
      <c r="B583" s="55"/>
      <c r="C583" s="6" t="s">
        <v>136</v>
      </c>
      <c r="D583" s="6" t="s">
        <v>136</v>
      </c>
      <c r="E583" s="6" t="s">
        <v>279</v>
      </c>
      <c r="F583" s="6" t="s">
        <v>23</v>
      </c>
      <c r="G583" s="31">
        <f>G584</f>
        <v>20</v>
      </c>
    </row>
    <row r="584" spans="1:7" ht="48" customHeight="1">
      <c r="A584" s="53" t="s">
        <v>24</v>
      </c>
      <c r="B584" s="55"/>
      <c r="C584" s="6" t="s">
        <v>136</v>
      </c>
      <c r="D584" s="6" t="s">
        <v>136</v>
      </c>
      <c r="E584" s="6" t="s">
        <v>279</v>
      </c>
      <c r="F584" s="6" t="s">
        <v>25</v>
      </c>
      <c r="G584" s="31">
        <f>'пр.5'!H560</f>
        <v>20</v>
      </c>
    </row>
    <row r="585" spans="1:7" ht="30.75" customHeight="1">
      <c r="A585" s="53" t="str">
        <f>'пр.5'!A561</f>
        <v>Реализация мероприятий в сфере молодежной политики за счет средств местного бюджета</v>
      </c>
      <c r="B585" s="55"/>
      <c r="C585" s="6" t="s">
        <v>136</v>
      </c>
      <c r="D585" s="6" t="s">
        <v>136</v>
      </c>
      <c r="E585" s="6" t="str">
        <f>'пр.5'!E561</f>
        <v>7М 0 02 S3444</v>
      </c>
      <c r="F585" s="6"/>
      <c r="G585" s="31">
        <f>G586</f>
        <v>7</v>
      </c>
    </row>
    <row r="586" spans="1:7" ht="30" customHeight="1">
      <c r="A586" s="53" t="str">
        <f>'пр.5'!A562</f>
        <v>Закупка товаров, работ и услуг для обеспечения государственных (муниципальных) нужд</v>
      </c>
      <c r="B586" s="55"/>
      <c r="C586" s="6" t="s">
        <v>136</v>
      </c>
      <c r="D586" s="6" t="s">
        <v>136</v>
      </c>
      <c r="E586" s="6" t="str">
        <f>'пр.5'!E562</f>
        <v>7М 0 02 S3444</v>
      </c>
      <c r="F586" s="6" t="s">
        <v>23</v>
      </c>
      <c r="G586" s="31">
        <f>G587</f>
        <v>7</v>
      </c>
    </row>
    <row r="587" spans="1:7" ht="47.25" customHeight="1">
      <c r="A587" s="53" t="str">
        <f>'пр.5'!A563</f>
        <v>Иные закупки товаров, работ и услуг для обеспечения государственных (муниципальных) нужд</v>
      </c>
      <c r="B587" s="55"/>
      <c r="C587" s="6" t="s">
        <v>136</v>
      </c>
      <c r="D587" s="6" t="s">
        <v>136</v>
      </c>
      <c r="E587" s="6" t="str">
        <f>'пр.5'!E563</f>
        <v>7М 0 02 S3444</v>
      </c>
      <c r="F587" s="6" t="s">
        <v>25</v>
      </c>
      <c r="G587" s="31">
        <f>'пр.5'!H563</f>
        <v>7</v>
      </c>
    </row>
    <row r="588" spans="1:7" ht="60" customHeight="1">
      <c r="A588" s="53" t="s">
        <v>319</v>
      </c>
      <c r="B588" s="55"/>
      <c r="C588" s="6" t="s">
        <v>136</v>
      </c>
      <c r="D588" s="6" t="s">
        <v>136</v>
      </c>
      <c r="E588" s="6" t="s">
        <v>320</v>
      </c>
      <c r="F588" s="6"/>
      <c r="G588" s="31">
        <f>G589</f>
        <v>170.3</v>
      </c>
    </row>
    <row r="589" spans="1:7" ht="44.25" customHeight="1">
      <c r="A589" s="53" t="s">
        <v>333</v>
      </c>
      <c r="B589" s="55"/>
      <c r="C589" s="6" t="s">
        <v>136</v>
      </c>
      <c r="D589" s="6" t="s">
        <v>136</v>
      </c>
      <c r="E589" s="6" t="s">
        <v>334</v>
      </c>
      <c r="F589" s="6"/>
      <c r="G589" s="31">
        <f>G590</f>
        <v>170.3</v>
      </c>
    </row>
    <row r="590" spans="1:7" ht="30" customHeight="1">
      <c r="A590" s="53" t="s">
        <v>335</v>
      </c>
      <c r="B590" s="55"/>
      <c r="C590" s="6" t="s">
        <v>136</v>
      </c>
      <c r="D590" s="6" t="s">
        <v>136</v>
      </c>
      <c r="E590" s="6" t="s">
        <v>336</v>
      </c>
      <c r="F590" s="6"/>
      <c r="G590" s="31">
        <f>G591</f>
        <v>170.3</v>
      </c>
    </row>
    <row r="591" spans="1:7" ht="50.25" customHeight="1">
      <c r="A591" s="53" t="s">
        <v>38</v>
      </c>
      <c r="B591" s="55"/>
      <c r="C591" s="6" t="s">
        <v>136</v>
      </c>
      <c r="D591" s="6" t="s">
        <v>136</v>
      </c>
      <c r="E591" s="6" t="s">
        <v>336</v>
      </c>
      <c r="F591" s="6" t="s">
        <v>39</v>
      </c>
      <c r="G591" s="31">
        <f>G592</f>
        <v>170.3</v>
      </c>
    </row>
    <row r="592" spans="1:7" ht="15.75">
      <c r="A592" s="53" t="s">
        <v>40</v>
      </c>
      <c r="B592" s="55"/>
      <c r="C592" s="6" t="s">
        <v>136</v>
      </c>
      <c r="D592" s="6" t="s">
        <v>136</v>
      </c>
      <c r="E592" s="6" t="s">
        <v>336</v>
      </c>
      <c r="F592" s="6" t="s">
        <v>41</v>
      </c>
      <c r="G592" s="31">
        <f>'пр.5'!H507</f>
        <v>170.3</v>
      </c>
    </row>
    <row r="593" spans="1:7" ht="30" customHeight="1">
      <c r="A593" s="53" t="s">
        <v>534</v>
      </c>
      <c r="B593" s="55"/>
      <c r="C593" s="6" t="s">
        <v>136</v>
      </c>
      <c r="D593" s="6" t="s">
        <v>136</v>
      </c>
      <c r="E593" s="6" t="s">
        <v>535</v>
      </c>
      <c r="F593" s="6"/>
      <c r="G593" s="31">
        <f>G594</f>
        <v>2316</v>
      </c>
    </row>
    <row r="594" spans="1:7" ht="15.75">
      <c r="A594" s="53" t="s">
        <v>536</v>
      </c>
      <c r="B594" s="55"/>
      <c r="C594" s="6" t="s">
        <v>136</v>
      </c>
      <c r="D594" s="6" t="s">
        <v>136</v>
      </c>
      <c r="E594" s="6" t="s">
        <v>537</v>
      </c>
      <c r="F594" s="6"/>
      <c r="G594" s="31">
        <f>G595</f>
        <v>2316</v>
      </c>
    </row>
    <row r="595" spans="1:7" ht="30.75" customHeight="1">
      <c r="A595" s="53" t="s">
        <v>22</v>
      </c>
      <c r="B595" s="55"/>
      <c r="C595" s="6" t="s">
        <v>136</v>
      </c>
      <c r="D595" s="6" t="s">
        <v>136</v>
      </c>
      <c r="E595" s="6" t="s">
        <v>537</v>
      </c>
      <c r="F595" s="6" t="s">
        <v>23</v>
      </c>
      <c r="G595" s="31">
        <f>G596</f>
        <v>2316</v>
      </c>
    </row>
    <row r="596" spans="1:7" ht="48" customHeight="1">
      <c r="A596" s="53" t="s">
        <v>24</v>
      </c>
      <c r="B596" s="55"/>
      <c r="C596" s="6" t="s">
        <v>136</v>
      </c>
      <c r="D596" s="6" t="s">
        <v>136</v>
      </c>
      <c r="E596" s="6" t="s">
        <v>537</v>
      </c>
      <c r="F596" s="6" t="s">
        <v>25</v>
      </c>
      <c r="G596" s="31">
        <f>'пр.5'!H567</f>
        <v>2316</v>
      </c>
    </row>
    <row r="597" spans="1:7" ht="15.75">
      <c r="A597" s="50" t="s">
        <v>160</v>
      </c>
      <c r="B597" s="52"/>
      <c r="C597" s="3" t="s">
        <v>136</v>
      </c>
      <c r="D597" s="3" t="s">
        <v>21</v>
      </c>
      <c r="E597" s="3"/>
      <c r="F597" s="3"/>
      <c r="G597" s="30">
        <f>G598+G611</f>
        <v>13513.1</v>
      </c>
    </row>
    <row r="598" spans="1:7" ht="49.5" customHeight="1">
      <c r="A598" s="53" t="s">
        <v>129</v>
      </c>
      <c r="B598" s="55"/>
      <c r="C598" s="6" t="s">
        <v>136</v>
      </c>
      <c r="D598" s="6" t="s">
        <v>21</v>
      </c>
      <c r="E598" s="6" t="s">
        <v>130</v>
      </c>
      <c r="F598" s="6"/>
      <c r="G598" s="31">
        <f>G599+G605</f>
        <v>2026.2</v>
      </c>
    </row>
    <row r="599" spans="1:7" ht="33" customHeight="1">
      <c r="A599" s="53" t="s">
        <v>156</v>
      </c>
      <c r="B599" s="55"/>
      <c r="C599" s="6" t="s">
        <v>136</v>
      </c>
      <c r="D599" s="6" t="s">
        <v>21</v>
      </c>
      <c r="E599" s="6" t="s">
        <v>157</v>
      </c>
      <c r="F599" s="6"/>
      <c r="G599" s="31">
        <f>G600</f>
        <v>447.8</v>
      </c>
    </row>
    <row r="600" spans="1:7" ht="47.25" customHeight="1">
      <c r="A600" s="53" t="s">
        <v>158</v>
      </c>
      <c r="B600" s="55"/>
      <c r="C600" s="6" t="s">
        <v>136</v>
      </c>
      <c r="D600" s="6" t="s">
        <v>21</v>
      </c>
      <c r="E600" s="6" t="s">
        <v>159</v>
      </c>
      <c r="F600" s="6"/>
      <c r="G600" s="31">
        <f>G601+G603</f>
        <v>447.8</v>
      </c>
    </row>
    <row r="601" spans="1:7" ht="33.75" customHeight="1">
      <c r="A601" s="53" t="s">
        <v>22</v>
      </c>
      <c r="B601" s="55"/>
      <c r="C601" s="6" t="s">
        <v>136</v>
      </c>
      <c r="D601" s="6" t="s">
        <v>21</v>
      </c>
      <c r="E601" s="6" t="s">
        <v>159</v>
      </c>
      <c r="F601" s="6" t="s">
        <v>23</v>
      </c>
      <c r="G601" s="31">
        <f>G602</f>
        <v>355.8</v>
      </c>
    </row>
    <row r="602" spans="1:7" ht="47.25" customHeight="1">
      <c r="A602" s="53" t="s">
        <v>24</v>
      </c>
      <c r="B602" s="55"/>
      <c r="C602" s="6" t="s">
        <v>136</v>
      </c>
      <c r="D602" s="6" t="s">
        <v>21</v>
      </c>
      <c r="E602" s="6" t="s">
        <v>159</v>
      </c>
      <c r="F602" s="6" t="s">
        <v>25</v>
      </c>
      <c r="G602" s="31">
        <f>'пр.5'!H513</f>
        <v>355.8</v>
      </c>
    </row>
    <row r="603" spans="1:7" ht="30.75" customHeight="1">
      <c r="A603" s="53" t="s">
        <v>152</v>
      </c>
      <c r="B603" s="55"/>
      <c r="C603" s="6" t="s">
        <v>136</v>
      </c>
      <c r="D603" s="6" t="s">
        <v>21</v>
      </c>
      <c r="E603" s="6" t="s">
        <v>159</v>
      </c>
      <c r="F603" s="6" t="s">
        <v>153</v>
      </c>
      <c r="G603" s="31">
        <f>G604</f>
        <v>92</v>
      </c>
    </row>
    <row r="604" spans="1:7" ht="15.75">
      <c r="A604" s="53" t="s">
        <v>161</v>
      </c>
      <c r="B604" s="55"/>
      <c r="C604" s="6" t="s">
        <v>136</v>
      </c>
      <c r="D604" s="6" t="s">
        <v>21</v>
      </c>
      <c r="E604" s="6" t="s">
        <v>159</v>
      </c>
      <c r="F604" s="6" t="s">
        <v>162</v>
      </c>
      <c r="G604" s="31">
        <f>'пр.5'!H515</f>
        <v>92</v>
      </c>
    </row>
    <row r="605" spans="1:7" ht="48" customHeight="1">
      <c r="A605" s="53" t="s">
        <v>163</v>
      </c>
      <c r="B605" s="55"/>
      <c r="C605" s="6" t="s">
        <v>136</v>
      </c>
      <c r="D605" s="6" t="s">
        <v>21</v>
      </c>
      <c r="E605" s="6" t="s">
        <v>164</v>
      </c>
      <c r="F605" s="6"/>
      <c r="G605" s="31">
        <f>G606</f>
        <v>1578.4</v>
      </c>
    </row>
    <row r="606" spans="1:7" ht="15.75">
      <c r="A606" s="53" t="s">
        <v>165</v>
      </c>
      <c r="B606" s="55"/>
      <c r="C606" s="6" t="s">
        <v>136</v>
      </c>
      <c r="D606" s="6" t="s">
        <v>21</v>
      </c>
      <c r="E606" s="6" t="s">
        <v>166</v>
      </c>
      <c r="F606" s="6"/>
      <c r="G606" s="31">
        <f>G607+G609</f>
        <v>1578.4</v>
      </c>
    </row>
    <row r="607" spans="1:7" ht="60" customHeight="1">
      <c r="A607" s="53" t="s">
        <v>107</v>
      </c>
      <c r="B607" s="55"/>
      <c r="C607" s="6" t="s">
        <v>136</v>
      </c>
      <c r="D607" s="6" t="s">
        <v>21</v>
      </c>
      <c r="E607" s="6" t="s">
        <v>166</v>
      </c>
      <c r="F607" s="6" t="s">
        <v>108</v>
      </c>
      <c r="G607" s="31">
        <f>G608</f>
        <v>1434.9</v>
      </c>
    </row>
    <row r="608" spans="1:7" ht="31.5" customHeight="1">
      <c r="A608" s="53" t="s">
        <v>109</v>
      </c>
      <c r="B608" s="55"/>
      <c r="C608" s="6" t="s">
        <v>136</v>
      </c>
      <c r="D608" s="6" t="s">
        <v>21</v>
      </c>
      <c r="E608" s="6" t="s">
        <v>166</v>
      </c>
      <c r="F608" s="6" t="s">
        <v>110</v>
      </c>
      <c r="G608" s="31">
        <f>'пр.5'!H162</f>
        <v>1434.9</v>
      </c>
    </row>
    <row r="609" spans="1:7" ht="31.5" customHeight="1">
      <c r="A609" s="53" t="s">
        <v>22</v>
      </c>
      <c r="B609" s="55"/>
      <c r="C609" s="6" t="s">
        <v>136</v>
      </c>
      <c r="D609" s="6" t="s">
        <v>21</v>
      </c>
      <c r="E609" s="6" t="s">
        <v>166</v>
      </c>
      <c r="F609" s="6" t="s">
        <v>23</v>
      </c>
      <c r="G609" s="31">
        <f>G610</f>
        <v>143.5</v>
      </c>
    </row>
    <row r="610" spans="1:7" ht="48" customHeight="1">
      <c r="A610" s="53" t="s">
        <v>24</v>
      </c>
      <c r="B610" s="55"/>
      <c r="C610" s="6" t="s">
        <v>136</v>
      </c>
      <c r="D610" s="6" t="s">
        <v>21</v>
      </c>
      <c r="E610" s="6" t="s">
        <v>166</v>
      </c>
      <c r="F610" s="6" t="s">
        <v>25</v>
      </c>
      <c r="G610" s="31">
        <f>'пр.5'!H164</f>
        <v>143.5</v>
      </c>
    </row>
    <row r="611" spans="1:7" ht="49.5" customHeight="1">
      <c r="A611" s="53" t="s">
        <v>397</v>
      </c>
      <c r="B611" s="55"/>
      <c r="C611" s="6" t="s">
        <v>136</v>
      </c>
      <c r="D611" s="6" t="s">
        <v>21</v>
      </c>
      <c r="E611" s="6" t="s">
        <v>398</v>
      </c>
      <c r="F611" s="6"/>
      <c r="G611" s="31">
        <f>G612</f>
        <v>11486.9</v>
      </c>
    </row>
    <row r="612" spans="1:7" ht="15.75">
      <c r="A612" s="53" t="s">
        <v>414</v>
      </c>
      <c r="B612" s="55"/>
      <c r="C612" s="6" t="s">
        <v>136</v>
      </c>
      <c r="D612" s="6" t="s">
        <v>21</v>
      </c>
      <c r="E612" s="6" t="s">
        <v>415</v>
      </c>
      <c r="F612" s="6"/>
      <c r="G612" s="31">
        <f>G613+G616+G621</f>
        <v>11486.9</v>
      </c>
    </row>
    <row r="613" spans="1:7" ht="35.25" customHeight="1">
      <c r="A613" s="53" t="s">
        <v>401</v>
      </c>
      <c r="B613" s="55"/>
      <c r="C613" s="6" t="s">
        <v>136</v>
      </c>
      <c r="D613" s="6" t="s">
        <v>21</v>
      </c>
      <c r="E613" s="6" t="s">
        <v>416</v>
      </c>
      <c r="F613" s="6"/>
      <c r="G613" s="31">
        <f>G614</f>
        <v>11091.1</v>
      </c>
    </row>
    <row r="614" spans="1:7" ht="80.25" customHeight="1">
      <c r="A614" s="53" t="s">
        <v>107</v>
      </c>
      <c r="B614" s="55"/>
      <c r="C614" s="6" t="s">
        <v>136</v>
      </c>
      <c r="D614" s="6" t="s">
        <v>21</v>
      </c>
      <c r="E614" s="6" t="s">
        <v>416</v>
      </c>
      <c r="F614" s="6" t="s">
        <v>108</v>
      </c>
      <c r="G614" s="31">
        <f>G615</f>
        <v>11091.1</v>
      </c>
    </row>
    <row r="615" spans="1:7" ht="30.75" customHeight="1">
      <c r="A615" s="53" t="s">
        <v>109</v>
      </c>
      <c r="B615" s="55"/>
      <c r="C615" s="6" t="s">
        <v>136</v>
      </c>
      <c r="D615" s="6" t="s">
        <v>21</v>
      </c>
      <c r="E615" s="6" t="s">
        <v>416</v>
      </c>
      <c r="F615" s="6" t="s">
        <v>110</v>
      </c>
      <c r="G615" s="31">
        <f>'пр.5'!H520</f>
        <v>11091.1</v>
      </c>
    </row>
    <row r="616" spans="1:7" ht="30" customHeight="1">
      <c r="A616" s="53" t="s">
        <v>409</v>
      </c>
      <c r="B616" s="55"/>
      <c r="C616" s="6" t="s">
        <v>136</v>
      </c>
      <c r="D616" s="6" t="s">
        <v>21</v>
      </c>
      <c r="E616" s="6" t="s">
        <v>417</v>
      </c>
      <c r="F616" s="6"/>
      <c r="G616" s="31">
        <f>G617+G619</f>
        <v>349.8</v>
      </c>
    </row>
    <row r="617" spans="1:7" ht="33" customHeight="1">
      <c r="A617" s="53" t="s">
        <v>22</v>
      </c>
      <c r="B617" s="55"/>
      <c r="C617" s="6" t="s">
        <v>136</v>
      </c>
      <c r="D617" s="6" t="s">
        <v>21</v>
      </c>
      <c r="E617" s="6" t="s">
        <v>417</v>
      </c>
      <c r="F617" s="6" t="s">
        <v>23</v>
      </c>
      <c r="G617" s="31">
        <f>G618</f>
        <v>342.5</v>
      </c>
    </row>
    <row r="618" spans="1:7" ht="48" customHeight="1">
      <c r="A618" s="53" t="s">
        <v>24</v>
      </c>
      <c r="B618" s="55"/>
      <c r="C618" s="6" t="s">
        <v>136</v>
      </c>
      <c r="D618" s="6" t="s">
        <v>21</v>
      </c>
      <c r="E618" s="6" t="s">
        <v>417</v>
      </c>
      <c r="F618" s="6" t="s">
        <v>25</v>
      </c>
      <c r="G618" s="31">
        <f>'пр.5'!H523</f>
        <v>342.5</v>
      </c>
    </row>
    <row r="619" spans="1:7" ht="15.75">
      <c r="A619" s="53" t="s">
        <v>121</v>
      </c>
      <c r="B619" s="55"/>
      <c r="C619" s="6" t="s">
        <v>136</v>
      </c>
      <c r="D619" s="6" t="s">
        <v>21</v>
      </c>
      <c r="E619" s="6" t="s">
        <v>417</v>
      </c>
      <c r="F619" s="6" t="s">
        <v>122</v>
      </c>
      <c r="G619" s="31">
        <f>G620</f>
        <v>7.3</v>
      </c>
    </row>
    <row r="620" spans="1:7" ht="15.75">
      <c r="A620" s="53" t="s">
        <v>420</v>
      </c>
      <c r="B620" s="55"/>
      <c r="C620" s="6" t="s">
        <v>136</v>
      </c>
      <c r="D620" s="6" t="s">
        <v>21</v>
      </c>
      <c r="E620" s="6" t="s">
        <v>417</v>
      </c>
      <c r="F620" s="6" t="s">
        <v>421</v>
      </c>
      <c r="G620" s="31">
        <f>'пр.5'!H525</f>
        <v>7.3</v>
      </c>
    </row>
    <row r="621" spans="1:7" ht="93" customHeight="1">
      <c r="A621" s="53" t="s">
        <v>411</v>
      </c>
      <c r="B621" s="55"/>
      <c r="C621" s="6" t="s">
        <v>136</v>
      </c>
      <c r="D621" s="6" t="s">
        <v>21</v>
      </c>
      <c r="E621" s="6" t="s">
        <v>422</v>
      </c>
      <c r="F621" s="6"/>
      <c r="G621" s="31">
        <f>G622</f>
        <v>46</v>
      </c>
    </row>
    <row r="622" spans="1:7" ht="79.5" customHeight="1">
      <c r="A622" s="53" t="s">
        <v>107</v>
      </c>
      <c r="B622" s="55"/>
      <c r="C622" s="6" t="s">
        <v>136</v>
      </c>
      <c r="D622" s="6" t="s">
        <v>21</v>
      </c>
      <c r="E622" s="6" t="s">
        <v>422</v>
      </c>
      <c r="F622" s="6" t="s">
        <v>108</v>
      </c>
      <c r="G622" s="31">
        <f>G623</f>
        <v>46</v>
      </c>
    </row>
    <row r="623" spans="1:7" ht="31.5" customHeight="1">
      <c r="A623" s="53" t="s">
        <v>109</v>
      </c>
      <c r="B623" s="55"/>
      <c r="C623" s="6" t="s">
        <v>136</v>
      </c>
      <c r="D623" s="6" t="s">
        <v>21</v>
      </c>
      <c r="E623" s="6" t="s">
        <v>422</v>
      </c>
      <c r="F623" s="6" t="s">
        <v>110</v>
      </c>
      <c r="G623" s="31">
        <f>'пр.5'!H528</f>
        <v>46</v>
      </c>
    </row>
    <row r="624" spans="1:7" ht="15.75">
      <c r="A624" s="50" t="s">
        <v>34</v>
      </c>
      <c r="B624" s="52"/>
      <c r="C624" s="3" t="s">
        <v>35</v>
      </c>
      <c r="D624" s="22" t="s">
        <v>598</v>
      </c>
      <c r="E624" s="3"/>
      <c r="F624" s="3"/>
      <c r="G624" s="30">
        <f>G625+G686</f>
        <v>44150.3</v>
      </c>
    </row>
    <row r="625" spans="1:7" ht="15.75">
      <c r="A625" s="50" t="s">
        <v>36</v>
      </c>
      <c r="B625" s="52"/>
      <c r="C625" s="3" t="s">
        <v>35</v>
      </c>
      <c r="D625" s="3" t="s">
        <v>37</v>
      </c>
      <c r="E625" s="3"/>
      <c r="F625" s="3"/>
      <c r="G625" s="30">
        <f>G626+G643+G660+G665+G672+G682</f>
        <v>36902.4</v>
      </c>
    </row>
    <row r="626" spans="1:7" ht="48.75" customHeight="1">
      <c r="A626" s="53" t="s">
        <v>28</v>
      </c>
      <c r="B626" s="55"/>
      <c r="C626" s="6" t="s">
        <v>35</v>
      </c>
      <c r="D626" s="6" t="s">
        <v>37</v>
      </c>
      <c r="E626" s="6" t="s">
        <v>29</v>
      </c>
      <c r="F626" s="6"/>
      <c r="G626" s="31">
        <f>G627+G631+G635+G639</f>
        <v>1521</v>
      </c>
    </row>
    <row r="627" spans="1:7" ht="48" customHeight="1">
      <c r="A627" s="53" t="s">
        <v>30</v>
      </c>
      <c r="B627" s="55"/>
      <c r="C627" s="6" t="s">
        <v>35</v>
      </c>
      <c r="D627" s="6" t="s">
        <v>37</v>
      </c>
      <c r="E627" s="6" t="s">
        <v>31</v>
      </c>
      <c r="F627" s="6"/>
      <c r="G627" s="31">
        <f>G628</f>
        <v>42.4</v>
      </c>
    </row>
    <row r="628" spans="1:7" ht="33" customHeight="1">
      <c r="A628" s="53" t="s">
        <v>32</v>
      </c>
      <c r="B628" s="55"/>
      <c r="C628" s="6" t="s">
        <v>35</v>
      </c>
      <c r="D628" s="6" t="s">
        <v>37</v>
      </c>
      <c r="E628" s="6" t="s">
        <v>33</v>
      </c>
      <c r="F628" s="6"/>
      <c r="G628" s="31">
        <f>G629</f>
        <v>42.4</v>
      </c>
    </row>
    <row r="629" spans="1:7" ht="46.5" customHeight="1">
      <c r="A629" s="53" t="s">
        <v>38</v>
      </c>
      <c r="B629" s="55"/>
      <c r="C629" s="6" t="s">
        <v>35</v>
      </c>
      <c r="D629" s="6" t="s">
        <v>37</v>
      </c>
      <c r="E629" s="6" t="s">
        <v>33</v>
      </c>
      <c r="F629" s="6" t="s">
        <v>39</v>
      </c>
      <c r="G629" s="31">
        <f>G630</f>
        <v>42.4</v>
      </c>
    </row>
    <row r="630" spans="1:7" ht="15.75">
      <c r="A630" s="53" t="s">
        <v>40</v>
      </c>
      <c r="B630" s="55"/>
      <c r="C630" s="6" t="s">
        <v>35</v>
      </c>
      <c r="D630" s="6" t="s">
        <v>37</v>
      </c>
      <c r="E630" s="6" t="s">
        <v>33</v>
      </c>
      <c r="F630" s="6" t="s">
        <v>41</v>
      </c>
      <c r="G630" s="31">
        <f>'пр.5'!H574</f>
        <v>42.4</v>
      </c>
    </row>
    <row r="631" spans="1:7" ht="39" customHeight="1">
      <c r="A631" s="53" t="s">
        <v>44</v>
      </c>
      <c r="B631" s="55"/>
      <c r="C631" s="6" t="s">
        <v>35</v>
      </c>
      <c r="D631" s="6" t="s">
        <v>37</v>
      </c>
      <c r="E631" s="6" t="s">
        <v>45</v>
      </c>
      <c r="F631" s="6"/>
      <c r="G631" s="31">
        <f>G632</f>
        <v>74.5</v>
      </c>
    </row>
    <row r="632" spans="1:7" ht="31.5" customHeight="1">
      <c r="A632" s="53" t="s">
        <v>46</v>
      </c>
      <c r="B632" s="55"/>
      <c r="C632" s="6" t="s">
        <v>35</v>
      </c>
      <c r="D632" s="6" t="s">
        <v>37</v>
      </c>
      <c r="E632" s="6" t="s">
        <v>47</v>
      </c>
      <c r="F632" s="6"/>
      <c r="G632" s="31">
        <f>G633</f>
        <v>74.5</v>
      </c>
    </row>
    <row r="633" spans="1:7" ht="48" customHeight="1">
      <c r="A633" s="53" t="s">
        <v>38</v>
      </c>
      <c r="B633" s="55"/>
      <c r="C633" s="6" t="s">
        <v>35</v>
      </c>
      <c r="D633" s="6" t="s">
        <v>37</v>
      </c>
      <c r="E633" s="6" t="s">
        <v>47</v>
      </c>
      <c r="F633" s="6" t="s">
        <v>39</v>
      </c>
      <c r="G633" s="31">
        <f>G634</f>
        <v>74.5</v>
      </c>
    </row>
    <row r="634" spans="1:7" ht="15.75">
      <c r="A634" s="53" t="s">
        <v>40</v>
      </c>
      <c r="B634" s="55"/>
      <c r="C634" s="6" t="s">
        <v>35</v>
      </c>
      <c r="D634" s="6" t="s">
        <v>37</v>
      </c>
      <c r="E634" s="6" t="s">
        <v>47</v>
      </c>
      <c r="F634" s="6" t="s">
        <v>41</v>
      </c>
      <c r="G634" s="31">
        <f>'пр.5'!H578</f>
        <v>74.5</v>
      </c>
    </row>
    <row r="635" spans="1:7" ht="61.5" customHeight="1">
      <c r="A635" s="53" t="s">
        <v>51</v>
      </c>
      <c r="B635" s="55"/>
      <c r="C635" s="6" t="s">
        <v>35</v>
      </c>
      <c r="D635" s="6" t="s">
        <v>37</v>
      </c>
      <c r="E635" s="6" t="s">
        <v>52</v>
      </c>
      <c r="F635" s="6"/>
      <c r="G635" s="31">
        <f>G636</f>
        <v>1144.1</v>
      </c>
    </row>
    <row r="636" spans="1:7" ht="78.75" customHeight="1">
      <c r="A636" s="53" t="s">
        <v>53</v>
      </c>
      <c r="B636" s="55"/>
      <c r="C636" s="6" t="s">
        <v>35</v>
      </c>
      <c r="D636" s="6" t="s">
        <v>37</v>
      </c>
      <c r="E636" s="6" t="s">
        <v>54</v>
      </c>
      <c r="F636" s="6"/>
      <c r="G636" s="31">
        <f>G637</f>
        <v>1144.1</v>
      </c>
    </row>
    <row r="637" spans="1:7" ht="45.75" customHeight="1">
      <c r="A637" s="53" t="s">
        <v>38</v>
      </c>
      <c r="B637" s="55"/>
      <c r="C637" s="6" t="s">
        <v>35</v>
      </c>
      <c r="D637" s="6" t="s">
        <v>37</v>
      </c>
      <c r="E637" s="6" t="s">
        <v>54</v>
      </c>
      <c r="F637" s="6" t="s">
        <v>39</v>
      </c>
      <c r="G637" s="31">
        <f>G638</f>
        <v>1144.1</v>
      </c>
    </row>
    <row r="638" spans="1:7" ht="15.75">
      <c r="A638" s="53" t="s">
        <v>40</v>
      </c>
      <c r="B638" s="55"/>
      <c r="C638" s="6" t="s">
        <v>35</v>
      </c>
      <c r="D638" s="6" t="s">
        <v>37</v>
      </c>
      <c r="E638" s="6" t="s">
        <v>54</v>
      </c>
      <c r="F638" s="6" t="s">
        <v>41</v>
      </c>
      <c r="G638" s="31">
        <f>'пр.5'!H582</f>
        <v>1144.1</v>
      </c>
    </row>
    <row r="639" spans="1:7" ht="47.25" customHeight="1">
      <c r="A639" s="53" t="s">
        <v>55</v>
      </c>
      <c r="B639" s="55"/>
      <c r="C639" s="6" t="s">
        <v>35</v>
      </c>
      <c r="D639" s="6" t="s">
        <v>37</v>
      </c>
      <c r="E639" s="6" t="s">
        <v>56</v>
      </c>
      <c r="F639" s="6"/>
      <c r="G639" s="31">
        <f>G640</f>
        <v>260</v>
      </c>
    </row>
    <row r="640" spans="1:7" ht="33" customHeight="1">
      <c r="A640" s="53" t="s">
        <v>57</v>
      </c>
      <c r="B640" s="55"/>
      <c r="C640" s="6" t="s">
        <v>35</v>
      </c>
      <c r="D640" s="6" t="s">
        <v>37</v>
      </c>
      <c r="E640" s="6" t="s">
        <v>58</v>
      </c>
      <c r="F640" s="6"/>
      <c r="G640" s="31">
        <f>G641</f>
        <v>260</v>
      </c>
    </row>
    <row r="641" spans="1:7" ht="45.75" customHeight="1">
      <c r="A641" s="53" t="s">
        <v>38</v>
      </c>
      <c r="B641" s="55"/>
      <c r="C641" s="6" t="s">
        <v>35</v>
      </c>
      <c r="D641" s="6" t="s">
        <v>37</v>
      </c>
      <c r="E641" s="6" t="s">
        <v>58</v>
      </c>
      <c r="F641" s="6" t="s">
        <v>39</v>
      </c>
      <c r="G641" s="31">
        <f>G642</f>
        <v>260</v>
      </c>
    </row>
    <row r="642" spans="1:7" ht="15.75">
      <c r="A642" s="53" t="s">
        <v>40</v>
      </c>
      <c r="B642" s="55"/>
      <c r="C642" s="6" t="s">
        <v>35</v>
      </c>
      <c r="D642" s="6" t="s">
        <v>37</v>
      </c>
      <c r="E642" s="6" t="s">
        <v>58</v>
      </c>
      <c r="F642" s="6" t="s">
        <v>41</v>
      </c>
      <c r="G642" s="31">
        <f>'пр.5'!H585</f>
        <v>260</v>
      </c>
    </row>
    <row r="643" spans="1:7" ht="45.75" customHeight="1">
      <c r="A643" s="53" t="s">
        <v>294</v>
      </c>
      <c r="B643" s="55"/>
      <c r="C643" s="6" t="s">
        <v>35</v>
      </c>
      <c r="D643" s="6" t="s">
        <v>37</v>
      </c>
      <c r="E643" s="6" t="s">
        <v>295</v>
      </c>
      <c r="F643" s="6"/>
      <c r="G643" s="31">
        <f>G644</f>
        <v>510.5</v>
      </c>
    </row>
    <row r="644" spans="1:7" ht="45" customHeight="1">
      <c r="A644" s="53" t="s">
        <v>296</v>
      </c>
      <c r="B644" s="55"/>
      <c r="C644" s="6" t="s">
        <v>35</v>
      </c>
      <c r="D644" s="6" t="s">
        <v>37</v>
      </c>
      <c r="E644" s="6" t="s">
        <v>297</v>
      </c>
      <c r="F644" s="6"/>
      <c r="G644" s="31">
        <f>G645+G648+G651+G654+G657</f>
        <v>510.5</v>
      </c>
    </row>
    <row r="645" spans="1:7" ht="61.5" customHeight="1">
      <c r="A645" s="53" t="s">
        <v>300</v>
      </c>
      <c r="B645" s="55"/>
      <c r="C645" s="6" t="s">
        <v>35</v>
      </c>
      <c r="D645" s="6" t="s">
        <v>37</v>
      </c>
      <c r="E645" s="6" t="s">
        <v>301</v>
      </c>
      <c r="F645" s="6"/>
      <c r="G645" s="31">
        <f>G646</f>
        <v>295</v>
      </c>
    </row>
    <row r="646" spans="1:7" ht="48" customHeight="1">
      <c r="A646" s="53" t="s">
        <v>38</v>
      </c>
      <c r="B646" s="55"/>
      <c r="C646" s="6" t="s">
        <v>35</v>
      </c>
      <c r="D646" s="6" t="s">
        <v>37</v>
      </c>
      <c r="E646" s="6" t="s">
        <v>301</v>
      </c>
      <c r="F646" s="6" t="s">
        <v>39</v>
      </c>
      <c r="G646" s="31">
        <f>G647</f>
        <v>295</v>
      </c>
    </row>
    <row r="647" spans="1:7" ht="15.75">
      <c r="A647" s="53" t="s">
        <v>40</v>
      </c>
      <c r="B647" s="55"/>
      <c r="C647" s="6" t="s">
        <v>35</v>
      </c>
      <c r="D647" s="6" t="s">
        <v>37</v>
      </c>
      <c r="E647" s="6" t="s">
        <v>301</v>
      </c>
      <c r="F647" s="6" t="s">
        <v>41</v>
      </c>
      <c r="G647" s="31">
        <f>'пр.5'!H591</f>
        <v>295</v>
      </c>
    </row>
    <row r="648" spans="1:7" ht="32.25" customHeight="1">
      <c r="A648" s="53" t="s">
        <v>305</v>
      </c>
      <c r="B648" s="55"/>
      <c r="C648" s="6" t="s">
        <v>35</v>
      </c>
      <c r="D648" s="6" t="s">
        <v>37</v>
      </c>
      <c r="E648" s="6" t="s">
        <v>306</v>
      </c>
      <c r="F648" s="6"/>
      <c r="G648" s="31">
        <f>G649</f>
        <v>80</v>
      </c>
    </row>
    <row r="649" spans="1:7" ht="48" customHeight="1">
      <c r="A649" s="53" t="s">
        <v>38</v>
      </c>
      <c r="B649" s="55"/>
      <c r="C649" s="6" t="s">
        <v>35</v>
      </c>
      <c r="D649" s="6" t="s">
        <v>37</v>
      </c>
      <c r="E649" s="6" t="s">
        <v>306</v>
      </c>
      <c r="F649" s="6" t="s">
        <v>39</v>
      </c>
      <c r="G649" s="31">
        <f>G650</f>
        <v>80</v>
      </c>
    </row>
    <row r="650" spans="1:7" ht="15.75">
      <c r="A650" s="53" t="s">
        <v>40</v>
      </c>
      <c r="B650" s="55"/>
      <c r="C650" s="6" t="s">
        <v>35</v>
      </c>
      <c r="D650" s="6" t="s">
        <v>37</v>
      </c>
      <c r="E650" s="6" t="s">
        <v>306</v>
      </c>
      <c r="F650" s="6" t="s">
        <v>41</v>
      </c>
      <c r="G650" s="31">
        <f>'пр.5'!H594</f>
        <v>80</v>
      </c>
    </row>
    <row r="651" spans="1:7" ht="33.75" customHeight="1">
      <c r="A651" s="53" t="s">
        <v>307</v>
      </c>
      <c r="B651" s="55"/>
      <c r="C651" s="6" t="s">
        <v>35</v>
      </c>
      <c r="D651" s="6" t="s">
        <v>37</v>
      </c>
      <c r="E651" s="6" t="s">
        <v>308</v>
      </c>
      <c r="F651" s="6"/>
      <c r="G651" s="31">
        <f>G652</f>
        <v>65.5</v>
      </c>
    </row>
    <row r="652" spans="1:7" ht="48" customHeight="1">
      <c r="A652" s="53" t="s">
        <v>38</v>
      </c>
      <c r="B652" s="55"/>
      <c r="C652" s="6" t="s">
        <v>35</v>
      </c>
      <c r="D652" s="6" t="s">
        <v>37</v>
      </c>
      <c r="E652" s="6" t="s">
        <v>308</v>
      </c>
      <c r="F652" s="6" t="s">
        <v>39</v>
      </c>
      <c r="G652" s="31">
        <f>G653</f>
        <v>65.5</v>
      </c>
    </row>
    <row r="653" spans="1:7" ht="15.75">
      <c r="A653" s="53" t="s">
        <v>40</v>
      </c>
      <c r="B653" s="55"/>
      <c r="C653" s="6" t="s">
        <v>35</v>
      </c>
      <c r="D653" s="6" t="s">
        <v>37</v>
      </c>
      <c r="E653" s="6" t="s">
        <v>308</v>
      </c>
      <c r="F653" s="6" t="s">
        <v>41</v>
      </c>
      <c r="G653" s="31">
        <f>'пр.5'!H597</f>
        <v>65.5</v>
      </c>
    </row>
    <row r="654" spans="1:7" ht="30.75" customHeight="1">
      <c r="A654" s="53" t="s">
        <v>309</v>
      </c>
      <c r="B654" s="55"/>
      <c r="C654" s="6" t="s">
        <v>35</v>
      </c>
      <c r="D654" s="6" t="s">
        <v>37</v>
      </c>
      <c r="E654" s="6" t="s">
        <v>310</v>
      </c>
      <c r="F654" s="6"/>
      <c r="G654" s="31">
        <f>G655</f>
        <v>50</v>
      </c>
    </row>
    <row r="655" spans="1:7" ht="46.5" customHeight="1">
      <c r="A655" s="53" t="s">
        <v>38</v>
      </c>
      <c r="B655" s="55"/>
      <c r="C655" s="6" t="s">
        <v>35</v>
      </c>
      <c r="D655" s="6" t="s">
        <v>37</v>
      </c>
      <c r="E655" s="6" t="s">
        <v>310</v>
      </c>
      <c r="F655" s="6" t="s">
        <v>39</v>
      </c>
      <c r="G655" s="31">
        <f>G656</f>
        <v>50</v>
      </c>
    </row>
    <row r="656" spans="1:7" ht="15.75">
      <c r="A656" s="53" t="s">
        <v>40</v>
      </c>
      <c r="B656" s="55"/>
      <c r="C656" s="6" t="s">
        <v>35</v>
      </c>
      <c r="D656" s="6" t="s">
        <v>37</v>
      </c>
      <c r="E656" s="6" t="s">
        <v>310</v>
      </c>
      <c r="F656" s="6" t="s">
        <v>41</v>
      </c>
      <c r="G656" s="31">
        <f>'пр.5'!H600</f>
        <v>50</v>
      </c>
    </row>
    <row r="657" spans="1:7" ht="49.5" customHeight="1">
      <c r="A657" s="53" t="s">
        <v>311</v>
      </c>
      <c r="B657" s="55"/>
      <c r="C657" s="6" t="s">
        <v>35</v>
      </c>
      <c r="D657" s="6" t="s">
        <v>37</v>
      </c>
      <c r="E657" s="6" t="s">
        <v>312</v>
      </c>
      <c r="F657" s="6"/>
      <c r="G657" s="31">
        <f>G658</f>
        <v>20</v>
      </c>
    </row>
    <row r="658" spans="1:7" ht="45.75" customHeight="1">
      <c r="A658" s="53" t="s">
        <v>38</v>
      </c>
      <c r="B658" s="55"/>
      <c r="C658" s="6" t="s">
        <v>35</v>
      </c>
      <c r="D658" s="6" t="s">
        <v>37</v>
      </c>
      <c r="E658" s="6" t="s">
        <v>312</v>
      </c>
      <c r="F658" s="6" t="s">
        <v>39</v>
      </c>
      <c r="G658" s="31">
        <f>G659</f>
        <v>20</v>
      </c>
    </row>
    <row r="659" spans="1:7" ht="15.75">
      <c r="A659" s="53" t="s">
        <v>40</v>
      </c>
      <c r="B659" s="55"/>
      <c r="C659" s="6" t="s">
        <v>35</v>
      </c>
      <c r="D659" s="6" t="s">
        <v>37</v>
      </c>
      <c r="E659" s="6" t="s">
        <v>312</v>
      </c>
      <c r="F659" s="6" t="s">
        <v>41</v>
      </c>
      <c r="G659" s="31">
        <f>'пр.5'!H603</f>
        <v>20</v>
      </c>
    </row>
    <row r="660" spans="1:7" ht="60" customHeight="1">
      <c r="A660" s="53" t="s">
        <v>319</v>
      </c>
      <c r="B660" s="55"/>
      <c r="C660" s="6" t="s">
        <v>35</v>
      </c>
      <c r="D660" s="6" t="s">
        <v>37</v>
      </c>
      <c r="E660" s="6" t="s">
        <v>320</v>
      </c>
      <c r="F660" s="6"/>
      <c r="G660" s="31">
        <f>G661</f>
        <v>310</v>
      </c>
    </row>
    <row r="661" spans="1:7" ht="45.75" customHeight="1">
      <c r="A661" s="53" t="s">
        <v>327</v>
      </c>
      <c r="B661" s="55"/>
      <c r="C661" s="6" t="s">
        <v>35</v>
      </c>
      <c r="D661" s="6" t="s">
        <v>37</v>
      </c>
      <c r="E661" s="6" t="s">
        <v>328</v>
      </c>
      <c r="F661" s="6"/>
      <c r="G661" s="31">
        <f>G662</f>
        <v>310</v>
      </c>
    </row>
    <row r="662" spans="1:7" ht="15.75">
      <c r="A662" s="53" t="s">
        <v>329</v>
      </c>
      <c r="B662" s="55"/>
      <c r="C662" s="6" t="s">
        <v>35</v>
      </c>
      <c r="D662" s="6" t="s">
        <v>37</v>
      </c>
      <c r="E662" s="6" t="s">
        <v>330</v>
      </c>
      <c r="F662" s="6"/>
      <c r="G662" s="31">
        <f>G663</f>
        <v>310</v>
      </c>
    </row>
    <row r="663" spans="1:7" ht="48.75" customHeight="1">
      <c r="A663" s="53" t="s">
        <v>38</v>
      </c>
      <c r="B663" s="55"/>
      <c r="C663" s="6" t="s">
        <v>35</v>
      </c>
      <c r="D663" s="6" t="s">
        <v>37</v>
      </c>
      <c r="E663" s="6" t="s">
        <v>330</v>
      </c>
      <c r="F663" s="6" t="s">
        <v>39</v>
      </c>
      <c r="G663" s="31">
        <f>G664</f>
        <v>310</v>
      </c>
    </row>
    <row r="664" spans="1:7" ht="15.75">
      <c r="A664" s="53" t="s">
        <v>40</v>
      </c>
      <c r="B664" s="55"/>
      <c r="C664" s="6" t="s">
        <v>35</v>
      </c>
      <c r="D664" s="6" t="s">
        <v>37</v>
      </c>
      <c r="E664" s="6" t="s">
        <v>330</v>
      </c>
      <c r="F664" s="6" t="s">
        <v>41</v>
      </c>
      <c r="G664" s="31">
        <f>'пр.5'!H608</f>
        <v>310</v>
      </c>
    </row>
    <row r="665" spans="1:7" ht="15.75">
      <c r="A665" s="53" t="s">
        <v>538</v>
      </c>
      <c r="B665" s="55"/>
      <c r="C665" s="6" t="s">
        <v>35</v>
      </c>
      <c r="D665" s="6" t="s">
        <v>37</v>
      </c>
      <c r="E665" s="6" t="s">
        <v>539</v>
      </c>
      <c r="F665" s="6"/>
      <c r="G665" s="31">
        <f>G666+G669</f>
        <v>15031.7</v>
      </c>
    </row>
    <row r="666" spans="1:7" ht="60" customHeight="1">
      <c r="A666" s="53" t="s">
        <v>411</v>
      </c>
      <c r="B666" s="55"/>
      <c r="C666" s="6" t="s">
        <v>35</v>
      </c>
      <c r="D666" s="6" t="s">
        <v>37</v>
      </c>
      <c r="E666" s="6" t="s">
        <v>540</v>
      </c>
      <c r="F666" s="6"/>
      <c r="G666" s="31">
        <f>G667</f>
        <v>139.6</v>
      </c>
    </row>
    <row r="667" spans="1:7" ht="47.25" customHeight="1">
      <c r="A667" s="53" t="s">
        <v>38</v>
      </c>
      <c r="B667" s="55"/>
      <c r="C667" s="6" t="s">
        <v>35</v>
      </c>
      <c r="D667" s="6" t="s">
        <v>37</v>
      </c>
      <c r="E667" s="6" t="s">
        <v>540</v>
      </c>
      <c r="F667" s="6" t="s">
        <v>39</v>
      </c>
      <c r="G667" s="31">
        <f>G668</f>
        <v>139.6</v>
      </c>
    </row>
    <row r="668" spans="1:7" ht="15.75">
      <c r="A668" s="53" t="s">
        <v>40</v>
      </c>
      <c r="B668" s="55"/>
      <c r="C668" s="6" t="s">
        <v>35</v>
      </c>
      <c r="D668" s="6" t="s">
        <v>37</v>
      </c>
      <c r="E668" s="6" t="s">
        <v>540</v>
      </c>
      <c r="F668" s="6" t="s">
        <v>41</v>
      </c>
      <c r="G668" s="31">
        <f>'пр.5'!H612</f>
        <v>139.6</v>
      </c>
    </row>
    <row r="669" spans="1:7" ht="33" customHeight="1">
      <c r="A669" s="53" t="s">
        <v>497</v>
      </c>
      <c r="B669" s="55"/>
      <c r="C669" s="6" t="s">
        <v>35</v>
      </c>
      <c r="D669" s="6" t="s">
        <v>37</v>
      </c>
      <c r="E669" s="6" t="s">
        <v>541</v>
      </c>
      <c r="F669" s="6"/>
      <c r="G669" s="31">
        <f>G670</f>
        <v>14892.1</v>
      </c>
    </row>
    <row r="670" spans="1:7" ht="48" customHeight="1">
      <c r="A670" s="53" t="s">
        <v>38</v>
      </c>
      <c r="B670" s="55"/>
      <c r="C670" s="6" t="s">
        <v>35</v>
      </c>
      <c r="D670" s="6" t="s">
        <v>37</v>
      </c>
      <c r="E670" s="6" t="s">
        <v>541</v>
      </c>
      <c r="F670" s="6" t="s">
        <v>39</v>
      </c>
      <c r="G670" s="31">
        <f>G671</f>
        <v>14892.1</v>
      </c>
    </row>
    <row r="671" spans="1:7" ht="15.75">
      <c r="A671" s="53" t="s">
        <v>40</v>
      </c>
      <c r="B671" s="55"/>
      <c r="C671" s="6" t="s">
        <v>35</v>
      </c>
      <c r="D671" s="6" t="s">
        <v>37</v>
      </c>
      <c r="E671" s="6" t="s">
        <v>541</v>
      </c>
      <c r="F671" s="6" t="s">
        <v>41</v>
      </c>
      <c r="G671" s="31">
        <f>'пр.5'!H615</f>
        <v>14892.1</v>
      </c>
    </row>
    <row r="672" spans="1:7" ht="31.5" customHeight="1">
      <c r="A672" s="53" t="s">
        <v>542</v>
      </c>
      <c r="B672" s="55"/>
      <c r="C672" s="6" t="s">
        <v>35</v>
      </c>
      <c r="D672" s="6" t="s">
        <v>37</v>
      </c>
      <c r="E672" s="6" t="s">
        <v>543</v>
      </c>
      <c r="F672" s="6"/>
      <c r="G672" s="31">
        <f>G673+G676+G679</f>
        <v>19404.3</v>
      </c>
    </row>
    <row r="673" spans="1:7" ht="95.25" customHeight="1">
      <c r="A673" s="53" t="s">
        <v>411</v>
      </c>
      <c r="B673" s="55"/>
      <c r="C673" s="6" t="s">
        <v>35</v>
      </c>
      <c r="D673" s="6" t="s">
        <v>37</v>
      </c>
      <c r="E673" s="6" t="s">
        <v>544</v>
      </c>
      <c r="F673" s="6"/>
      <c r="G673" s="31">
        <f>G674</f>
        <v>170</v>
      </c>
    </row>
    <row r="674" spans="1:7" ht="48" customHeight="1">
      <c r="A674" s="53" t="s">
        <v>38</v>
      </c>
      <c r="B674" s="55"/>
      <c r="C674" s="6" t="s">
        <v>35</v>
      </c>
      <c r="D674" s="6" t="s">
        <v>37</v>
      </c>
      <c r="E674" s="6" t="s">
        <v>544</v>
      </c>
      <c r="F674" s="6" t="s">
        <v>39</v>
      </c>
      <c r="G674" s="31">
        <f>G675</f>
        <v>170</v>
      </c>
    </row>
    <row r="675" spans="1:7" ht="15.75">
      <c r="A675" s="53" t="s">
        <v>40</v>
      </c>
      <c r="B675" s="55"/>
      <c r="C675" s="6" t="s">
        <v>35</v>
      </c>
      <c r="D675" s="6" t="s">
        <v>37</v>
      </c>
      <c r="E675" s="6" t="s">
        <v>544</v>
      </c>
      <c r="F675" s="6" t="s">
        <v>41</v>
      </c>
      <c r="G675" s="31">
        <f>'пр.5'!H619</f>
        <v>170</v>
      </c>
    </row>
    <row r="676" spans="1:7" ht="15.75">
      <c r="A676" s="53" t="s">
        <v>423</v>
      </c>
      <c r="B676" s="55"/>
      <c r="C676" s="6" t="s">
        <v>35</v>
      </c>
      <c r="D676" s="6" t="s">
        <v>37</v>
      </c>
      <c r="E676" s="6" t="s">
        <v>545</v>
      </c>
      <c r="F676" s="6"/>
      <c r="G676" s="31">
        <f>G677</f>
        <v>6.5</v>
      </c>
    </row>
    <row r="677" spans="1:7" ht="48" customHeight="1">
      <c r="A677" s="53" t="s">
        <v>38</v>
      </c>
      <c r="B677" s="55"/>
      <c r="C677" s="6" t="s">
        <v>35</v>
      </c>
      <c r="D677" s="6" t="s">
        <v>37</v>
      </c>
      <c r="E677" s="6" t="s">
        <v>545</v>
      </c>
      <c r="F677" s="6" t="s">
        <v>39</v>
      </c>
      <c r="G677" s="31">
        <f>G678</f>
        <v>6.5</v>
      </c>
    </row>
    <row r="678" spans="1:7" ht="15.75">
      <c r="A678" s="53" t="s">
        <v>40</v>
      </c>
      <c r="B678" s="55"/>
      <c r="C678" s="6" t="s">
        <v>35</v>
      </c>
      <c r="D678" s="6" t="s">
        <v>37</v>
      </c>
      <c r="E678" s="6" t="s">
        <v>545</v>
      </c>
      <c r="F678" s="6" t="s">
        <v>41</v>
      </c>
      <c r="G678" s="31">
        <f>'пр.5'!H622</f>
        <v>6.5</v>
      </c>
    </row>
    <row r="679" spans="1:7" ht="30.75" customHeight="1">
      <c r="A679" s="53" t="s">
        <v>497</v>
      </c>
      <c r="B679" s="55"/>
      <c r="C679" s="6" t="s">
        <v>35</v>
      </c>
      <c r="D679" s="6" t="s">
        <v>37</v>
      </c>
      <c r="E679" s="6" t="s">
        <v>546</v>
      </c>
      <c r="F679" s="6"/>
      <c r="G679" s="31">
        <f>G680</f>
        <v>19227.8</v>
      </c>
    </row>
    <row r="680" spans="1:7" ht="48" customHeight="1">
      <c r="A680" s="53" t="s">
        <v>38</v>
      </c>
      <c r="B680" s="55"/>
      <c r="C680" s="6" t="s">
        <v>35</v>
      </c>
      <c r="D680" s="6" t="s">
        <v>37</v>
      </c>
      <c r="E680" s="6" t="s">
        <v>546</v>
      </c>
      <c r="F680" s="6" t="s">
        <v>39</v>
      </c>
      <c r="G680" s="31">
        <f>G681</f>
        <v>19227.8</v>
      </c>
    </row>
    <row r="681" spans="1:7" ht="15.75">
      <c r="A681" s="53" t="s">
        <v>40</v>
      </c>
      <c r="B681" s="55"/>
      <c r="C681" s="6" t="s">
        <v>35</v>
      </c>
      <c r="D681" s="6" t="s">
        <v>37</v>
      </c>
      <c r="E681" s="6" t="s">
        <v>546</v>
      </c>
      <c r="F681" s="6" t="s">
        <v>41</v>
      </c>
      <c r="G681" s="31">
        <f>'пр.5'!H625</f>
        <v>19227.8</v>
      </c>
    </row>
    <row r="682" spans="1:7" ht="48" customHeight="1">
      <c r="A682" s="53" t="str">
        <f>'пр.5'!A626</f>
        <v>Дополнительные меры социальной поддержки гражданам, призванными на военную службу по мобилизации</v>
      </c>
      <c r="B682" s="55"/>
      <c r="C682" s="6" t="s">
        <v>35</v>
      </c>
      <c r="D682" s="6" t="s">
        <v>37</v>
      </c>
      <c r="E682" s="6" t="str">
        <f>'пр.5'!E626</f>
        <v>Р7 0 00 00000</v>
      </c>
      <c r="F682" s="6"/>
      <c r="G682" s="31">
        <f>G683</f>
        <v>124.9</v>
      </c>
    </row>
    <row r="683" spans="1:7" ht="36" customHeight="1">
      <c r="A683" s="53" t="str">
        <f>'пр.5'!A627</f>
        <v>Реализация мер социальной поддержки мобилизированных граждан и членов их семей</v>
      </c>
      <c r="B683" s="55"/>
      <c r="C683" s="6" t="s">
        <v>35</v>
      </c>
      <c r="D683" s="6" t="s">
        <v>37</v>
      </c>
      <c r="E683" s="6" t="str">
        <f>'пр.5'!E627</f>
        <v>Р7 0 00 00130</v>
      </c>
      <c r="F683" s="6"/>
      <c r="G683" s="31">
        <f>G684</f>
        <v>124.9</v>
      </c>
    </row>
    <row r="684" spans="1:7" ht="45.75" customHeight="1">
      <c r="A684" s="53" t="str">
        <f>'пр.5'!A628</f>
        <v>Предоставление субсидий бюджетным, автономным учреждениям и иным некоммерческим организациям</v>
      </c>
      <c r="B684" s="55"/>
      <c r="C684" s="6" t="s">
        <v>35</v>
      </c>
      <c r="D684" s="6" t="s">
        <v>37</v>
      </c>
      <c r="E684" s="6" t="str">
        <f>'пр.5'!E628</f>
        <v>Р7 0 00 00130</v>
      </c>
      <c r="F684" s="6" t="s">
        <v>39</v>
      </c>
      <c r="G684" s="31">
        <f>G685</f>
        <v>124.9</v>
      </c>
    </row>
    <row r="685" spans="1:7" ht="15.75">
      <c r="A685" s="53" t="str">
        <f>'пр.5'!A629</f>
        <v>Субсидии бюджетным учреждениям</v>
      </c>
      <c r="B685" s="55"/>
      <c r="C685" s="6" t="s">
        <v>35</v>
      </c>
      <c r="D685" s="6" t="s">
        <v>37</v>
      </c>
      <c r="E685" s="6" t="str">
        <f>'пр.5'!E629</f>
        <v>Р7 0 00 00130</v>
      </c>
      <c r="F685" s="6" t="s">
        <v>41</v>
      </c>
      <c r="G685" s="31">
        <f>'пр.5'!H629</f>
        <v>124.9</v>
      </c>
    </row>
    <row r="686" spans="1:7" ht="30" customHeight="1">
      <c r="A686" s="50" t="s">
        <v>50</v>
      </c>
      <c r="B686" s="52"/>
      <c r="C686" s="3" t="s">
        <v>35</v>
      </c>
      <c r="D686" s="3" t="s">
        <v>19</v>
      </c>
      <c r="E686" s="3"/>
      <c r="F686" s="3"/>
      <c r="G686" s="30">
        <f>G687+G692+G697</f>
        <v>7247.900000000001</v>
      </c>
    </row>
    <row r="687" spans="1:7" ht="48" customHeight="1">
      <c r="A687" s="53" t="s">
        <v>28</v>
      </c>
      <c r="B687" s="55"/>
      <c r="C687" s="6" t="s">
        <v>35</v>
      </c>
      <c r="D687" s="6" t="s">
        <v>19</v>
      </c>
      <c r="E687" s="6" t="s">
        <v>29</v>
      </c>
      <c r="F687" s="6"/>
      <c r="G687" s="31">
        <f>G688</f>
        <v>261.6</v>
      </c>
    </row>
    <row r="688" spans="1:7" ht="33" customHeight="1">
      <c r="A688" s="53" t="s">
        <v>44</v>
      </c>
      <c r="B688" s="55"/>
      <c r="C688" s="6" t="s">
        <v>35</v>
      </c>
      <c r="D688" s="6" t="s">
        <v>19</v>
      </c>
      <c r="E688" s="6" t="s">
        <v>45</v>
      </c>
      <c r="F688" s="6"/>
      <c r="G688" s="31">
        <f>G689</f>
        <v>261.6</v>
      </c>
    </row>
    <row r="689" spans="1:7" ht="34.5" customHeight="1">
      <c r="A689" s="53" t="s">
        <v>48</v>
      </c>
      <c r="B689" s="55"/>
      <c r="C689" s="6" t="s">
        <v>35</v>
      </c>
      <c r="D689" s="6" t="s">
        <v>19</v>
      </c>
      <c r="E689" s="6" t="s">
        <v>49</v>
      </c>
      <c r="F689" s="6"/>
      <c r="G689" s="31">
        <f>G690</f>
        <v>261.6</v>
      </c>
    </row>
    <row r="690" spans="1:7" ht="32.25" customHeight="1">
      <c r="A690" s="53" t="s">
        <v>22</v>
      </c>
      <c r="B690" s="55"/>
      <c r="C690" s="6" t="s">
        <v>35</v>
      </c>
      <c r="D690" s="6" t="s">
        <v>19</v>
      </c>
      <c r="E690" s="6" t="s">
        <v>49</v>
      </c>
      <c r="F690" s="6" t="s">
        <v>23</v>
      </c>
      <c r="G690" s="31">
        <f>G691</f>
        <v>261.6</v>
      </c>
    </row>
    <row r="691" spans="1:7" ht="48" customHeight="1">
      <c r="A691" s="53" t="s">
        <v>24</v>
      </c>
      <c r="B691" s="55"/>
      <c r="C691" s="6" t="s">
        <v>35</v>
      </c>
      <c r="D691" s="6" t="s">
        <v>19</v>
      </c>
      <c r="E691" s="6" t="s">
        <v>49</v>
      </c>
      <c r="F691" s="6" t="s">
        <v>25</v>
      </c>
      <c r="G691" s="31">
        <f>'пр.5'!H635</f>
        <v>261.6</v>
      </c>
    </row>
    <row r="692" spans="1:7" ht="60" customHeight="1">
      <c r="A692" s="53" t="s">
        <v>81</v>
      </c>
      <c r="B692" s="55"/>
      <c r="C692" s="6" t="s">
        <v>35</v>
      </c>
      <c r="D692" s="6" t="s">
        <v>19</v>
      </c>
      <c r="E692" s="6" t="s">
        <v>82</v>
      </c>
      <c r="F692" s="6"/>
      <c r="G692" s="31">
        <f>G693</f>
        <v>6</v>
      </c>
    </row>
    <row r="693" spans="1:7" ht="33" customHeight="1">
      <c r="A693" s="53" t="s">
        <v>103</v>
      </c>
      <c r="B693" s="55"/>
      <c r="C693" s="6" t="s">
        <v>35</v>
      </c>
      <c r="D693" s="6" t="s">
        <v>19</v>
      </c>
      <c r="E693" s="6" t="s">
        <v>104</v>
      </c>
      <c r="F693" s="6"/>
      <c r="G693" s="31">
        <f>G694</f>
        <v>6</v>
      </c>
    </row>
    <row r="694" spans="1:7" ht="48.75" customHeight="1">
      <c r="A694" s="53" t="s">
        <v>111</v>
      </c>
      <c r="B694" s="55"/>
      <c r="C694" s="6" t="s">
        <v>35</v>
      </c>
      <c r="D694" s="6" t="s">
        <v>19</v>
      </c>
      <c r="E694" s="6" t="s">
        <v>112</v>
      </c>
      <c r="F694" s="6"/>
      <c r="G694" s="31">
        <f>G695</f>
        <v>6</v>
      </c>
    </row>
    <row r="695" spans="1:7" ht="33.75" customHeight="1">
      <c r="A695" s="53" t="s">
        <v>22</v>
      </c>
      <c r="B695" s="55"/>
      <c r="C695" s="6" t="s">
        <v>35</v>
      </c>
      <c r="D695" s="6" t="s">
        <v>19</v>
      </c>
      <c r="E695" s="6" t="s">
        <v>112</v>
      </c>
      <c r="F695" s="6" t="s">
        <v>23</v>
      </c>
      <c r="G695" s="31">
        <f>G696</f>
        <v>6</v>
      </c>
    </row>
    <row r="696" spans="1:7" ht="45.75" customHeight="1">
      <c r="A696" s="53" t="s">
        <v>24</v>
      </c>
      <c r="B696" s="55"/>
      <c r="C696" s="6" t="s">
        <v>35</v>
      </c>
      <c r="D696" s="6" t="s">
        <v>19</v>
      </c>
      <c r="E696" s="6" t="s">
        <v>112</v>
      </c>
      <c r="F696" s="6" t="s">
        <v>25</v>
      </c>
      <c r="G696" s="31">
        <f>'пр.5'!H640</f>
        <v>6</v>
      </c>
    </row>
    <row r="697" spans="1:7" ht="46.5" customHeight="1">
      <c r="A697" s="53" t="s">
        <v>397</v>
      </c>
      <c r="B697" s="55"/>
      <c r="C697" s="6" t="s">
        <v>35</v>
      </c>
      <c r="D697" s="6" t="s">
        <v>19</v>
      </c>
      <c r="E697" s="6" t="s">
        <v>398</v>
      </c>
      <c r="F697" s="6"/>
      <c r="G697" s="31">
        <f>G698</f>
        <v>6980.3</v>
      </c>
    </row>
    <row r="698" spans="1:7" ht="15.75">
      <c r="A698" s="53" t="s">
        <v>414</v>
      </c>
      <c r="B698" s="55"/>
      <c r="C698" s="6" t="s">
        <v>35</v>
      </c>
      <c r="D698" s="6" t="s">
        <v>19</v>
      </c>
      <c r="E698" s="6" t="s">
        <v>415</v>
      </c>
      <c r="F698" s="6"/>
      <c r="G698" s="31">
        <f>G699+G702+G707+G710</f>
        <v>6980.3</v>
      </c>
    </row>
    <row r="699" spans="1:7" ht="32.25" customHeight="1">
      <c r="A699" s="53" t="s">
        <v>401</v>
      </c>
      <c r="B699" s="55"/>
      <c r="C699" s="6" t="s">
        <v>35</v>
      </c>
      <c r="D699" s="6" t="s">
        <v>19</v>
      </c>
      <c r="E699" s="6" t="s">
        <v>416</v>
      </c>
      <c r="F699" s="6"/>
      <c r="G699" s="31">
        <f>G700</f>
        <v>6404.3</v>
      </c>
    </row>
    <row r="700" spans="1:7" ht="60" customHeight="1">
      <c r="A700" s="53" t="s">
        <v>107</v>
      </c>
      <c r="B700" s="55"/>
      <c r="C700" s="6" t="s">
        <v>35</v>
      </c>
      <c r="D700" s="6" t="s">
        <v>19</v>
      </c>
      <c r="E700" s="6" t="s">
        <v>416</v>
      </c>
      <c r="F700" s="6" t="s">
        <v>108</v>
      </c>
      <c r="G700" s="31">
        <f>G701</f>
        <v>6404.3</v>
      </c>
    </row>
    <row r="701" spans="1:7" ht="32.25" customHeight="1">
      <c r="A701" s="53" t="s">
        <v>109</v>
      </c>
      <c r="B701" s="55"/>
      <c r="C701" s="6" t="s">
        <v>35</v>
      </c>
      <c r="D701" s="6" t="s">
        <v>19</v>
      </c>
      <c r="E701" s="6" t="s">
        <v>416</v>
      </c>
      <c r="F701" s="6" t="s">
        <v>110</v>
      </c>
      <c r="G701" s="31">
        <f>'пр.5'!H645</f>
        <v>6404.3</v>
      </c>
    </row>
    <row r="702" spans="1:7" ht="33" customHeight="1">
      <c r="A702" s="53" t="s">
        <v>409</v>
      </c>
      <c r="B702" s="55"/>
      <c r="C702" s="6" t="s">
        <v>35</v>
      </c>
      <c r="D702" s="6" t="s">
        <v>19</v>
      </c>
      <c r="E702" s="6" t="s">
        <v>417</v>
      </c>
      <c r="F702" s="6"/>
      <c r="G702" s="31">
        <f>G703+G705</f>
        <v>300</v>
      </c>
    </row>
    <row r="703" spans="1:7" ht="34.5" customHeight="1">
      <c r="A703" s="53" t="s">
        <v>22</v>
      </c>
      <c r="B703" s="55"/>
      <c r="C703" s="6" t="s">
        <v>35</v>
      </c>
      <c r="D703" s="6" t="s">
        <v>19</v>
      </c>
      <c r="E703" s="6" t="s">
        <v>417</v>
      </c>
      <c r="F703" s="6" t="s">
        <v>23</v>
      </c>
      <c r="G703" s="31">
        <f>G704</f>
        <v>299</v>
      </c>
    </row>
    <row r="704" spans="1:7" ht="48" customHeight="1">
      <c r="A704" s="53" t="s">
        <v>24</v>
      </c>
      <c r="B704" s="55"/>
      <c r="C704" s="6" t="s">
        <v>35</v>
      </c>
      <c r="D704" s="6" t="s">
        <v>19</v>
      </c>
      <c r="E704" s="6" t="s">
        <v>417</v>
      </c>
      <c r="F704" s="6" t="s">
        <v>25</v>
      </c>
      <c r="G704" s="31">
        <f>'пр.5'!H648</f>
        <v>299</v>
      </c>
    </row>
    <row r="705" spans="1:7" ht="15.75">
      <c r="A705" s="53" t="s">
        <v>121</v>
      </c>
      <c r="B705" s="55"/>
      <c r="C705" s="6" t="s">
        <v>35</v>
      </c>
      <c r="D705" s="6" t="s">
        <v>19</v>
      </c>
      <c r="E705" s="6" t="s">
        <v>417</v>
      </c>
      <c r="F705" s="6" t="s">
        <v>122</v>
      </c>
      <c r="G705" s="31">
        <v>1</v>
      </c>
    </row>
    <row r="706" spans="1:7" ht="15.75">
      <c r="A706" s="53" t="s">
        <v>420</v>
      </c>
      <c r="B706" s="55"/>
      <c r="C706" s="6" t="s">
        <v>35</v>
      </c>
      <c r="D706" s="6" t="s">
        <v>19</v>
      </c>
      <c r="E706" s="6" t="s">
        <v>417</v>
      </c>
      <c r="F706" s="6" t="s">
        <v>421</v>
      </c>
      <c r="G706" s="31">
        <f>'пр.5'!H650</f>
        <v>1</v>
      </c>
    </row>
    <row r="707" spans="1:7" ht="98.25" customHeight="1">
      <c r="A707" s="53" t="s">
        <v>411</v>
      </c>
      <c r="B707" s="55"/>
      <c r="C707" s="6" t="s">
        <v>35</v>
      </c>
      <c r="D707" s="6" t="s">
        <v>19</v>
      </c>
      <c r="E707" s="6" t="s">
        <v>422</v>
      </c>
      <c r="F707" s="6"/>
      <c r="G707" s="31">
        <f>G708</f>
        <v>267</v>
      </c>
    </row>
    <row r="708" spans="1:7" ht="79.5" customHeight="1">
      <c r="A708" s="53" t="s">
        <v>107</v>
      </c>
      <c r="B708" s="55"/>
      <c r="C708" s="6" t="s">
        <v>35</v>
      </c>
      <c r="D708" s="6" t="s">
        <v>19</v>
      </c>
      <c r="E708" s="6" t="s">
        <v>422</v>
      </c>
      <c r="F708" s="6" t="s">
        <v>108</v>
      </c>
      <c r="G708" s="31">
        <f>G709</f>
        <v>267</v>
      </c>
    </row>
    <row r="709" spans="1:7" ht="33.75" customHeight="1">
      <c r="A709" s="53" t="s">
        <v>109</v>
      </c>
      <c r="B709" s="55"/>
      <c r="C709" s="6" t="s">
        <v>35</v>
      </c>
      <c r="D709" s="6" t="s">
        <v>19</v>
      </c>
      <c r="E709" s="6" t="s">
        <v>422</v>
      </c>
      <c r="F709" s="6" t="s">
        <v>110</v>
      </c>
      <c r="G709" s="31">
        <f>'пр.5'!H653</f>
        <v>267</v>
      </c>
    </row>
    <row r="710" spans="1:7" ht="15.75">
      <c r="A710" s="53" t="s">
        <v>423</v>
      </c>
      <c r="B710" s="55"/>
      <c r="C710" s="6" t="s">
        <v>35</v>
      </c>
      <c r="D710" s="6" t="s">
        <v>19</v>
      </c>
      <c r="E710" s="6" t="s">
        <v>424</v>
      </c>
      <c r="F710" s="6"/>
      <c r="G710" s="31">
        <f>G711</f>
        <v>9</v>
      </c>
    </row>
    <row r="711" spans="1:7" ht="81.75" customHeight="1">
      <c r="A711" s="53" t="s">
        <v>107</v>
      </c>
      <c r="B711" s="55"/>
      <c r="C711" s="6" t="s">
        <v>35</v>
      </c>
      <c r="D711" s="6" t="s">
        <v>19</v>
      </c>
      <c r="E711" s="6" t="s">
        <v>424</v>
      </c>
      <c r="F711" s="6" t="s">
        <v>108</v>
      </c>
      <c r="G711" s="31">
        <f>G712</f>
        <v>9</v>
      </c>
    </row>
    <row r="712" spans="1:7" ht="31.5" customHeight="1">
      <c r="A712" s="53" t="s">
        <v>109</v>
      </c>
      <c r="B712" s="55"/>
      <c r="C712" s="6" t="s">
        <v>35</v>
      </c>
      <c r="D712" s="6" t="s">
        <v>19</v>
      </c>
      <c r="E712" s="6" t="s">
        <v>424</v>
      </c>
      <c r="F712" s="6" t="s">
        <v>110</v>
      </c>
      <c r="G712" s="31">
        <f>'пр.5'!H656</f>
        <v>9</v>
      </c>
    </row>
    <row r="713" spans="1:7" ht="15.75">
      <c r="A713" s="50" t="s">
        <v>87</v>
      </c>
      <c r="B713" s="52"/>
      <c r="C713" s="3" t="s">
        <v>88</v>
      </c>
      <c r="D713" s="22" t="s">
        <v>598</v>
      </c>
      <c r="E713" s="3"/>
      <c r="F713" s="3"/>
      <c r="G713" s="30">
        <f>G714+G719</f>
        <v>14758</v>
      </c>
    </row>
    <row r="714" spans="1:7" ht="15.75">
      <c r="A714" s="50" t="s">
        <v>459</v>
      </c>
      <c r="B714" s="52"/>
      <c r="C714" s="3" t="s">
        <v>88</v>
      </c>
      <c r="D714" s="3" t="s">
        <v>37</v>
      </c>
      <c r="E714" s="3"/>
      <c r="F714" s="3"/>
      <c r="G714" s="30">
        <f>G715</f>
        <v>10482.3</v>
      </c>
    </row>
    <row r="715" spans="1:7" ht="32.25" customHeight="1">
      <c r="A715" s="53" t="s">
        <v>460</v>
      </c>
      <c r="B715" s="55"/>
      <c r="C715" s="6" t="s">
        <v>88</v>
      </c>
      <c r="D715" s="6" t="s">
        <v>37</v>
      </c>
      <c r="E715" s="6" t="s">
        <v>461</v>
      </c>
      <c r="F715" s="6"/>
      <c r="G715" s="31">
        <f>G716</f>
        <v>10482.3</v>
      </c>
    </row>
    <row r="716" spans="1:7" ht="15.75">
      <c r="A716" s="53" t="s">
        <v>462</v>
      </c>
      <c r="B716" s="55"/>
      <c r="C716" s="6" t="s">
        <v>88</v>
      </c>
      <c r="D716" s="6" t="s">
        <v>37</v>
      </c>
      <c r="E716" s="6" t="s">
        <v>463</v>
      </c>
      <c r="F716" s="6"/>
      <c r="G716" s="31">
        <f>G717</f>
        <v>10482.3</v>
      </c>
    </row>
    <row r="717" spans="1:7" ht="32.25" customHeight="1">
      <c r="A717" s="53" t="s">
        <v>152</v>
      </c>
      <c r="B717" s="55"/>
      <c r="C717" s="6" t="s">
        <v>88</v>
      </c>
      <c r="D717" s="6" t="s">
        <v>37</v>
      </c>
      <c r="E717" s="6" t="s">
        <v>463</v>
      </c>
      <c r="F717" s="6" t="s">
        <v>153</v>
      </c>
      <c r="G717" s="31">
        <f>G718</f>
        <v>10482.3</v>
      </c>
    </row>
    <row r="718" spans="1:7" ht="30.75" customHeight="1">
      <c r="A718" s="53" t="s">
        <v>464</v>
      </c>
      <c r="B718" s="55"/>
      <c r="C718" s="6" t="s">
        <v>88</v>
      </c>
      <c r="D718" s="6" t="s">
        <v>37</v>
      </c>
      <c r="E718" s="6" t="s">
        <v>463</v>
      </c>
      <c r="F718" s="6" t="s">
        <v>465</v>
      </c>
      <c r="G718" s="31">
        <f>'пр.5'!H170</f>
        <v>10482.3</v>
      </c>
    </row>
    <row r="719" spans="1:7" ht="31.5" customHeight="1">
      <c r="A719" s="50" t="s">
        <v>89</v>
      </c>
      <c r="B719" s="52"/>
      <c r="C719" s="3" t="s">
        <v>88</v>
      </c>
      <c r="D719" s="3" t="s">
        <v>66</v>
      </c>
      <c r="E719" s="3"/>
      <c r="F719" s="3"/>
      <c r="G719" s="30">
        <f>G720+G728+G738+G746+G753</f>
        <v>4275.7</v>
      </c>
    </row>
    <row r="720" spans="1:7" ht="81" customHeight="1">
      <c r="A720" s="53" t="s">
        <v>81</v>
      </c>
      <c r="B720" s="55"/>
      <c r="C720" s="6" t="s">
        <v>88</v>
      </c>
      <c r="D720" s="6" t="s">
        <v>66</v>
      </c>
      <c r="E720" s="6" t="s">
        <v>82</v>
      </c>
      <c r="F720" s="6"/>
      <c r="G720" s="31">
        <v>89.7</v>
      </c>
    </row>
    <row r="721" spans="1:7" ht="48" customHeight="1">
      <c r="A721" s="53" t="s">
        <v>83</v>
      </c>
      <c r="B721" s="55"/>
      <c r="C721" s="6" t="s">
        <v>88</v>
      </c>
      <c r="D721" s="6" t="s">
        <v>66</v>
      </c>
      <c r="E721" s="6" t="s">
        <v>84</v>
      </c>
      <c r="F721" s="6"/>
      <c r="G721" s="31">
        <v>89.7</v>
      </c>
    </row>
    <row r="722" spans="1:7" ht="48" customHeight="1">
      <c r="A722" s="53" t="s">
        <v>85</v>
      </c>
      <c r="B722" s="55"/>
      <c r="C722" s="6" t="s">
        <v>88</v>
      </c>
      <c r="D722" s="6" t="s">
        <v>66</v>
      </c>
      <c r="E722" s="6" t="s">
        <v>86</v>
      </c>
      <c r="F722" s="6"/>
      <c r="G722" s="31">
        <f>G723</f>
        <v>59.7</v>
      </c>
    </row>
    <row r="723" spans="1:7" ht="47.25" customHeight="1">
      <c r="A723" s="53" t="s">
        <v>38</v>
      </c>
      <c r="B723" s="55"/>
      <c r="C723" s="6" t="s">
        <v>88</v>
      </c>
      <c r="D723" s="6" t="s">
        <v>66</v>
      </c>
      <c r="E723" s="6" t="s">
        <v>86</v>
      </c>
      <c r="F723" s="6" t="s">
        <v>39</v>
      </c>
      <c r="G723" s="31">
        <f>G724</f>
        <v>59.7</v>
      </c>
    </row>
    <row r="724" spans="1:7" ht="65.25" customHeight="1">
      <c r="A724" s="53" t="s">
        <v>90</v>
      </c>
      <c r="B724" s="55"/>
      <c r="C724" s="6" t="s">
        <v>88</v>
      </c>
      <c r="D724" s="6" t="s">
        <v>66</v>
      </c>
      <c r="E724" s="6" t="s">
        <v>86</v>
      </c>
      <c r="F724" s="6" t="s">
        <v>91</v>
      </c>
      <c r="G724" s="31">
        <f>'пр.5'!H176</f>
        <v>59.7</v>
      </c>
    </row>
    <row r="725" spans="1:7" ht="50.25" customHeight="1">
      <c r="A725" s="53" t="s">
        <v>94</v>
      </c>
      <c r="B725" s="55"/>
      <c r="C725" s="6" t="s">
        <v>88</v>
      </c>
      <c r="D725" s="6" t="s">
        <v>66</v>
      </c>
      <c r="E725" s="6" t="s">
        <v>95</v>
      </c>
      <c r="F725" s="6"/>
      <c r="G725" s="31">
        <f>G726</f>
        <v>30</v>
      </c>
    </row>
    <row r="726" spans="1:7" ht="46.5" customHeight="1">
      <c r="A726" s="53" t="s">
        <v>38</v>
      </c>
      <c r="B726" s="55"/>
      <c r="C726" s="6" t="s">
        <v>88</v>
      </c>
      <c r="D726" s="6" t="s">
        <v>66</v>
      </c>
      <c r="E726" s="6" t="s">
        <v>95</v>
      </c>
      <c r="F726" s="6" t="s">
        <v>39</v>
      </c>
      <c r="G726" s="31">
        <f>G727</f>
        <v>30</v>
      </c>
    </row>
    <row r="727" spans="1:7" ht="60" customHeight="1">
      <c r="A727" s="53" t="s">
        <v>90</v>
      </c>
      <c r="B727" s="55"/>
      <c r="C727" s="6" t="s">
        <v>88</v>
      </c>
      <c r="D727" s="6" t="s">
        <v>66</v>
      </c>
      <c r="E727" s="6" t="s">
        <v>95</v>
      </c>
      <c r="F727" s="6" t="s">
        <v>91</v>
      </c>
      <c r="G727" s="31">
        <f>'пр.5'!H179</f>
        <v>30</v>
      </c>
    </row>
    <row r="728" spans="1:7" ht="48" customHeight="1">
      <c r="A728" s="53" t="s">
        <v>129</v>
      </c>
      <c r="B728" s="55"/>
      <c r="C728" s="6" t="s">
        <v>88</v>
      </c>
      <c r="D728" s="6" t="s">
        <v>66</v>
      </c>
      <c r="E728" s="6" t="s">
        <v>130</v>
      </c>
      <c r="F728" s="6"/>
      <c r="G728" s="31">
        <f>G729</f>
        <v>3181.4</v>
      </c>
    </row>
    <row r="729" spans="1:7" ht="66" customHeight="1">
      <c r="A729" s="53" t="s">
        <v>146</v>
      </c>
      <c r="B729" s="55"/>
      <c r="C729" s="6" t="s">
        <v>88</v>
      </c>
      <c r="D729" s="6" t="s">
        <v>66</v>
      </c>
      <c r="E729" s="6" t="s">
        <v>147</v>
      </c>
      <c r="F729" s="6"/>
      <c r="G729" s="31">
        <f>G730+G735</f>
        <v>3181.4</v>
      </c>
    </row>
    <row r="730" spans="1:7" ht="46.5" customHeight="1">
      <c r="A730" s="53" t="s">
        <v>148</v>
      </c>
      <c r="B730" s="55"/>
      <c r="C730" s="6" t="s">
        <v>88</v>
      </c>
      <c r="D730" s="6" t="s">
        <v>66</v>
      </c>
      <c r="E730" s="6" t="s">
        <v>149</v>
      </c>
      <c r="F730" s="6"/>
      <c r="G730" s="31">
        <f>G731+G733</f>
        <v>3156.9</v>
      </c>
    </row>
    <row r="731" spans="1:7" ht="60" customHeight="1">
      <c r="A731" s="53" t="s">
        <v>107</v>
      </c>
      <c r="B731" s="55"/>
      <c r="C731" s="6" t="s">
        <v>88</v>
      </c>
      <c r="D731" s="6" t="s">
        <v>66</v>
      </c>
      <c r="E731" s="6" t="s">
        <v>149</v>
      </c>
      <c r="F731" s="6" t="s">
        <v>108</v>
      </c>
      <c r="G731" s="31">
        <f>G732</f>
        <v>2869.9</v>
      </c>
    </row>
    <row r="732" spans="1:7" ht="30.75" customHeight="1">
      <c r="A732" s="53" t="s">
        <v>109</v>
      </c>
      <c r="B732" s="55"/>
      <c r="C732" s="6" t="s">
        <v>88</v>
      </c>
      <c r="D732" s="6" t="s">
        <v>66</v>
      </c>
      <c r="E732" s="6" t="s">
        <v>149</v>
      </c>
      <c r="F732" s="6" t="s">
        <v>110</v>
      </c>
      <c r="G732" s="31">
        <f>'пр.5'!H184</f>
        <v>2869.9</v>
      </c>
    </row>
    <row r="733" spans="1:7" ht="33" customHeight="1">
      <c r="A733" s="53" t="s">
        <v>22</v>
      </c>
      <c r="B733" s="55"/>
      <c r="C733" s="6" t="s">
        <v>88</v>
      </c>
      <c r="D733" s="6" t="s">
        <v>66</v>
      </c>
      <c r="E733" s="6" t="s">
        <v>149</v>
      </c>
      <c r="F733" s="6" t="s">
        <v>23</v>
      </c>
      <c r="G733" s="31">
        <f>G734</f>
        <v>287</v>
      </c>
    </row>
    <row r="734" spans="1:7" ht="45.75" customHeight="1">
      <c r="A734" s="53" t="s">
        <v>24</v>
      </c>
      <c r="B734" s="55"/>
      <c r="C734" s="6" t="s">
        <v>88</v>
      </c>
      <c r="D734" s="6" t="s">
        <v>66</v>
      </c>
      <c r="E734" s="6" t="s">
        <v>149</v>
      </c>
      <c r="F734" s="6" t="s">
        <v>25</v>
      </c>
      <c r="G734" s="31">
        <f>'пр.5'!H186</f>
        <v>287</v>
      </c>
    </row>
    <row r="735" spans="1:7" ht="60" customHeight="1">
      <c r="A735" s="53" t="s">
        <v>150</v>
      </c>
      <c r="B735" s="55"/>
      <c r="C735" s="6" t="s">
        <v>88</v>
      </c>
      <c r="D735" s="6" t="s">
        <v>66</v>
      </c>
      <c r="E735" s="6" t="s">
        <v>151</v>
      </c>
      <c r="F735" s="6"/>
      <c r="G735" s="31">
        <v>24.5</v>
      </c>
    </row>
    <row r="736" spans="1:7" ht="30" customHeight="1">
      <c r="A736" s="53" t="s">
        <v>152</v>
      </c>
      <c r="B736" s="55"/>
      <c r="C736" s="6" t="s">
        <v>88</v>
      </c>
      <c r="D736" s="6" t="s">
        <v>66</v>
      </c>
      <c r="E736" s="6" t="s">
        <v>151</v>
      </c>
      <c r="F736" s="6" t="s">
        <v>153</v>
      </c>
      <c r="G736" s="31">
        <v>24.5</v>
      </c>
    </row>
    <row r="737" spans="1:7" ht="35.25" customHeight="1">
      <c r="A737" s="53" t="s">
        <v>154</v>
      </c>
      <c r="B737" s="55"/>
      <c r="C737" s="6" t="s">
        <v>88</v>
      </c>
      <c r="D737" s="6" t="s">
        <v>66</v>
      </c>
      <c r="E737" s="6" t="s">
        <v>151</v>
      </c>
      <c r="F737" s="6" t="s">
        <v>155</v>
      </c>
      <c r="G737" s="31">
        <v>24.5</v>
      </c>
    </row>
    <row r="738" spans="1:7" ht="48.75" customHeight="1">
      <c r="A738" s="53" t="str">
        <f>'пр.5'!A190</f>
        <v>Муниципальная программа "Пожарная безопасность в Сусуманском городском округе на 2020- 2024 годы"</v>
      </c>
      <c r="B738" s="55"/>
      <c r="C738" s="6" t="s">
        <v>88</v>
      </c>
      <c r="D738" s="6" t="s">
        <v>66</v>
      </c>
      <c r="E738" s="6" t="str">
        <f>'пр.5'!E190</f>
        <v>7П 0 00 00000</v>
      </c>
      <c r="F738" s="6"/>
      <c r="G738" s="31">
        <f>G739</f>
        <v>180</v>
      </c>
    </row>
    <row r="739" spans="1:7" ht="48.75" customHeight="1">
      <c r="A739" s="53" t="str">
        <f>'пр.5'!A191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39" s="55"/>
      <c r="C739" s="6" t="s">
        <v>88</v>
      </c>
      <c r="D739" s="6" t="s">
        <v>66</v>
      </c>
      <c r="E739" s="6" t="str">
        <f>'пр.5'!E191</f>
        <v>7П 0 01 00000</v>
      </c>
      <c r="F739" s="6"/>
      <c r="G739" s="31">
        <f>G740+G743</f>
        <v>180</v>
      </c>
    </row>
    <row r="740" spans="1:7" ht="60" customHeight="1">
      <c r="A740" s="53" t="str">
        <f>'пр.5'!A192</f>
        <v>Реализация мероприятий по оборудованию квартир отдельных категорий граждан автономными пожарными извещателями и по их техническому обслуживанию</v>
      </c>
      <c r="B740" s="55"/>
      <c r="C740" s="6" t="s">
        <v>88</v>
      </c>
      <c r="D740" s="6" t="s">
        <v>66</v>
      </c>
      <c r="E740" s="6" t="str">
        <f>'пр.5'!E192</f>
        <v>7П 0 01 10720</v>
      </c>
      <c r="F740" s="6"/>
      <c r="G740" s="31">
        <f>G741</f>
        <v>167.4</v>
      </c>
    </row>
    <row r="741" spans="1:7" ht="29.25" customHeight="1">
      <c r="A741" s="53" t="str">
        <f>'пр.5'!A193</f>
        <v>Социальное обеспечение и иные выплаты населению</v>
      </c>
      <c r="B741" s="55"/>
      <c r="C741" s="6" t="s">
        <v>88</v>
      </c>
      <c r="D741" s="6" t="s">
        <v>66</v>
      </c>
      <c r="E741" s="6" t="str">
        <f>'пр.5'!E193</f>
        <v>7П 0 01 10720</v>
      </c>
      <c r="F741" s="6" t="s">
        <v>153</v>
      </c>
      <c r="G741" s="31">
        <f>G742</f>
        <v>167.4</v>
      </c>
    </row>
    <row r="742" spans="1:7" ht="30.75" customHeight="1">
      <c r="A742" s="53" t="str">
        <f>'пр.5'!A194</f>
        <v>Социальные выплаты гражданам, кроме публичных нормативных социальных выплат</v>
      </c>
      <c r="B742" s="55"/>
      <c r="C742" s="6" t="s">
        <v>88</v>
      </c>
      <c r="D742" s="6" t="s">
        <v>66</v>
      </c>
      <c r="E742" s="6" t="str">
        <f>'пр.5'!E194</f>
        <v>7П 0 01 10720</v>
      </c>
      <c r="F742" s="6" t="s">
        <v>155</v>
      </c>
      <c r="G742" s="31">
        <f>'пр.5'!H194</f>
        <v>167.4</v>
      </c>
    </row>
    <row r="743" spans="1:7" ht="79.5" customHeight="1">
      <c r="A743" s="53" t="str">
        <f>'пр.5'!A195</f>
        <v>Реализация мероприятий по оборудованию квартир отдельных категорий граждан автономными пожарными извещателями и по их техническому обслуживанию за счет средств местного бюджета</v>
      </c>
      <c r="B743" s="55"/>
      <c r="C743" s="6" t="s">
        <v>88</v>
      </c>
      <c r="D743" s="6" t="s">
        <v>66</v>
      </c>
      <c r="E743" s="6" t="str">
        <f>'пр.5'!E195</f>
        <v>7П 0 01 S0720</v>
      </c>
      <c r="F743" s="6"/>
      <c r="G743" s="31">
        <f>G744</f>
        <v>12.6</v>
      </c>
    </row>
    <row r="744" spans="1:7" ht="33" customHeight="1">
      <c r="A744" s="53" t="str">
        <f>'пр.5'!A196</f>
        <v>Социальное обеспечение и иные выплаты населению</v>
      </c>
      <c r="B744" s="55"/>
      <c r="C744" s="6" t="s">
        <v>88</v>
      </c>
      <c r="D744" s="6" t="s">
        <v>66</v>
      </c>
      <c r="E744" s="6" t="str">
        <f>'пр.5'!E196</f>
        <v>7П 0 01 S0720</v>
      </c>
      <c r="F744" s="6" t="s">
        <v>153</v>
      </c>
      <c r="G744" s="31">
        <f>G745</f>
        <v>12.6</v>
      </c>
    </row>
    <row r="745" spans="1:7" ht="32.25" customHeight="1">
      <c r="A745" s="53" t="str">
        <f>'пр.5'!A197</f>
        <v>Социальные выплаты гражданам, кроме публичных нормативных социальных выплат</v>
      </c>
      <c r="B745" s="55"/>
      <c r="C745" s="6" t="s">
        <v>88</v>
      </c>
      <c r="D745" s="6" t="s">
        <v>66</v>
      </c>
      <c r="E745" s="6" t="str">
        <f>'пр.5'!E197</f>
        <v>7П 0 01 S0720</v>
      </c>
      <c r="F745" s="6" t="s">
        <v>155</v>
      </c>
      <c r="G745" s="31">
        <f>'пр.5'!H197</f>
        <v>12.6</v>
      </c>
    </row>
    <row r="746" spans="1:7" ht="60" customHeight="1">
      <c r="A746" s="53" t="s">
        <v>404</v>
      </c>
      <c r="B746" s="55"/>
      <c r="C746" s="6" t="s">
        <v>88</v>
      </c>
      <c r="D746" s="6" t="s">
        <v>66</v>
      </c>
      <c r="E746" s="6" t="s">
        <v>405</v>
      </c>
      <c r="F746" s="6"/>
      <c r="G746" s="31">
        <f>G747</f>
        <v>394.59999999999997</v>
      </c>
    </row>
    <row r="747" spans="1:7" ht="48.75" customHeight="1">
      <c r="A747" s="53" t="s">
        <v>466</v>
      </c>
      <c r="B747" s="55"/>
      <c r="C747" s="6" t="s">
        <v>88</v>
      </c>
      <c r="D747" s="6" t="s">
        <v>66</v>
      </c>
      <c r="E747" s="6" t="s">
        <v>467</v>
      </c>
      <c r="F747" s="6"/>
      <c r="G747" s="31">
        <f>G748</f>
        <v>394.59999999999997</v>
      </c>
    </row>
    <row r="748" spans="1:7" ht="49.5" customHeight="1">
      <c r="A748" s="53" t="s">
        <v>148</v>
      </c>
      <c r="B748" s="55"/>
      <c r="C748" s="6" t="s">
        <v>88</v>
      </c>
      <c r="D748" s="6" t="s">
        <v>66</v>
      </c>
      <c r="E748" s="6" t="s">
        <v>468</v>
      </c>
      <c r="F748" s="6"/>
      <c r="G748" s="31">
        <f>G749+G751</f>
        <v>394.59999999999997</v>
      </c>
    </row>
    <row r="749" spans="1:7" ht="78" customHeight="1">
      <c r="A749" s="53" t="s">
        <v>107</v>
      </c>
      <c r="B749" s="55"/>
      <c r="C749" s="6" t="s">
        <v>88</v>
      </c>
      <c r="D749" s="6" t="s">
        <v>66</v>
      </c>
      <c r="E749" s="6" t="s">
        <v>468</v>
      </c>
      <c r="F749" s="6" t="s">
        <v>108</v>
      </c>
      <c r="G749" s="31">
        <f>G750</f>
        <v>358.7</v>
      </c>
    </row>
    <row r="750" spans="1:7" ht="33" customHeight="1">
      <c r="A750" s="53" t="s">
        <v>109</v>
      </c>
      <c r="B750" s="55"/>
      <c r="C750" s="6" t="s">
        <v>88</v>
      </c>
      <c r="D750" s="6" t="s">
        <v>66</v>
      </c>
      <c r="E750" s="6" t="s">
        <v>468</v>
      </c>
      <c r="F750" s="6" t="s">
        <v>110</v>
      </c>
      <c r="G750" s="31">
        <f>'пр.5'!H202</f>
        <v>358.7</v>
      </c>
    </row>
    <row r="751" spans="1:7" ht="31.5" customHeight="1">
      <c r="A751" s="53" t="s">
        <v>22</v>
      </c>
      <c r="B751" s="55"/>
      <c r="C751" s="6" t="s">
        <v>88</v>
      </c>
      <c r="D751" s="6" t="s">
        <v>66</v>
      </c>
      <c r="E751" s="6" t="s">
        <v>468</v>
      </c>
      <c r="F751" s="6" t="s">
        <v>23</v>
      </c>
      <c r="G751" s="31">
        <f>G752</f>
        <v>35.9</v>
      </c>
    </row>
    <row r="752" spans="1:7" ht="48" customHeight="1">
      <c r="A752" s="53" t="s">
        <v>24</v>
      </c>
      <c r="B752" s="55"/>
      <c r="C752" s="6" t="s">
        <v>88</v>
      </c>
      <c r="D752" s="6" t="s">
        <v>66</v>
      </c>
      <c r="E752" s="6" t="s">
        <v>468</v>
      </c>
      <c r="F752" s="6" t="s">
        <v>25</v>
      </c>
      <c r="G752" s="31">
        <f>'пр.5'!H204</f>
        <v>35.9</v>
      </c>
    </row>
    <row r="753" spans="1:7" ht="47.25" customHeight="1">
      <c r="A753" s="53" t="str">
        <f>'пр.5'!A205</f>
        <v>Дополнительные меры социальной поддержки гражданам, призванными на военную службу по мобилизации</v>
      </c>
      <c r="B753" s="55"/>
      <c r="C753" s="6" t="s">
        <v>88</v>
      </c>
      <c r="D753" s="6" t="s">
        <v>66</v>
      </c>
      <c r="E753" s="6" t="str">
        <f>'пр.5'!E205</f>
        <v>Р7 0 00 00000</v>
      </c>
      <c r="F753" s="6"/>
      <c r="G753" s="31">
        <f>G754</f>
        <v>430</v>
      </c>
    </row>
    <row r="754" spans="1:7" ht="30.75" customHeight="1">
      <c r="A754" s="53" t="str">
        <f>'пр.5'!A206</f>
        <v>Реализация мер социальной поддержки мобилизированных граждан и членов их семей</v>
      </c>
      <c r="B754" s="55"/>
      <c r="C754" s="6" t="s">
        <v>88</v>
      </c>
      <c r="D754" s="6" t="s">
        <v>66</v>
      </c>
      <c r="E754" s="6" t="str">
        <f>'пр.5'!E206</f>
        <v>Р7 0 00 00130</v>
      </c>
      <c r="F754" s="6"/>
      <c r="G754" s="31">
        <f>G755</f>
        <v>430</v>
      </c>
    </row>
    <row r="755" spans="1:7" ht="30" customHeight="1">
      <c r="A755" s="53" t="str">
        <f>'пр.5'!A207</f>
        <v>Социальное обеспечение и иные выплаты населению</v>
      </c>
      <c r="B755" s="55"/>
      <c r="C755" s="6" t="s">
        <v>88</v>
      </c>
      <c r="D755" s="6" t="s">
        <v>66</v>
      </c>
      <c r="E755" s="6" t="str">
        <f>'пр.5'!E207</f>
        <v>Р7 0 00 00130</v>
      </c>
      <c r="F755" s="6" t="s">
        <v>153</v>
      </c>
      <c r="G755" s="31">
        <f>G756</f>
        <v>430</v>
      </c>
    </row>
    <row r="756" spans="1:7" ht="15.75">
      <c r="A756" s="53" t="str">
        <f>'пр.5'!A208</f>
        <v>Иные выплаты населению</v>
      </c>
      <c r="B756" s="55"/>
      <c r="C756" s="6" t="s">
        <v>88</v>
      </c>
      <c r="D756" s="6" t="s">
        <v>66</v>
      </c>
      <c r="E756" s="6" t="str">
        <f>'пр.5'!E208</f>
        <v>Р7 0 00 00130</v>
      </c>
      <c r="F756" s="6">
        <v>360</v>
      </c>
      <c r="G756" s="31">
        <f>'пр.5'!H208</f>
        <v>430</v>
      </c>
    </row>
    <row r="757" spans="1:7" ht="15.75">
      <c r="A757" s="50" t="s">
        <v>302</v>
      </c>
      <c r="B757" s="52"/>
      <c r="C757" s="3" t="s">
        <v>303</v>
      </c>
      <c r="D757" s="22" t="s">
        <v>598</v>
      </c>
      <c r="E757" s="3"/>
      <c r="F757" s="3"/>
      <c r="G757" s="30">
        <f>G758+G769+G789</f>
        <v>35808.7</v>
      </c>
    </row>
    <row r="758" spans="1:7" ht="15.75">
      <c r="A758" s="50" t="s">
        <v>547</v>
      </c>
      <c r="B758" s="52"/>
      <c r="C758" s="3" t="s">
        <v>303</v>
      </c>
      <c r="D758" s="3" t="s">
        <v>37</v>
      </c>
      <c r="E758" s="3"/>
      <c r="F758" s="3"/>
      <c r="G758" s="30">
        <f>G759</f>
        <v>23346.3</v>
      </c>
    </row>
    <row r="759" spans="1:7" ht="34.5" customHeight="1">
      <c r="A759" s="53" t="s">
        <v>548</v>
      </c>
      <c r="B759" s="55"/>
      <c r="C759" s="6" t="s">
        <v>303</v>
      </c>
      <c r="D759" s="6" t="s">
        <v>37</v>
      </c>
      <c r="E759" s="6" t="s">
        <v>549</v>
      </c>
      <c r="F759" s="6"/>
      <c r="G759" s="31">
        <f>G760+G763+G766</f>
        <v>23346.3</v>
      </c>
    </row>
    <row r="760" spans="1:7" ht="93.75" customHeight="1">
      <c r="A760" s="53" t="s">
        <v>411</v>
      </c>
      <c r="B760" s="55"/>
      <c r="C760" s="6" t="s">
        <v>303</v>
      </c>
      <c r="D760" s="6" t="s">
        <v>37</v>
      </c>
      <c r="E760" s="6" t="s">
        <v>550</v>
      </c>
      <c r="F760" s="6"/>
      <c r="G760" s="31">
        <f>G761</f>
        <v>259.3</v>
      </c>
    </row>
    <row r="761" spans="1:7" ht="49.5" customHeight="1">
      <c r="A761" s="53" t="s">
        <v>38</v>
      </c>
      <c r="B761" s="55"/>
      <c r="C761" s="6" t="s">
        <v>303</v>
      </c>
      <c r="D761" s="6" t="s">
        <v>37</v>
      </c>
      <c r="E761" s="6" t="s">
        <v>550</v>
      </c>
      <c r="F761" s="6" t="s">
        <v>39</v>
      </c>
      <c r="G761" s="31">
        <f>G762</f>
        <v>259.3</v>
      </c>
    </row>
    <row r="762" spans="1:7" ht="15.75">
      <c r="A762" s="53" t="s">
        <v>40</v>
      </c>
      <c r="B762" s="55"/>
      <c r="C762" s="6" t="s">
        <v>303</v>
      </c>
      <c r="D762" s="6" t="s">
        <v>37</v>
      </c>
      <c r="E762" s="6" t="s">
        <v>550</v>
      </c>
      <c r="F762" s="6" t="s">
        <v>41</v>
      </c>
      <c r="G762" s="31">
        <f>'пр.5'!H662</f>
        <v>259.3</v>
      </c>
    </row>
    <row r="763" spans="1:7" ht="15.75">
      <c r="A763" s="53" t="s">
        <v>423</v>
      </c>
      <c r="B763" s="55"/>
      <c r="C763" s="6" t="s">
        <v>303</v>
      </c>
      <c r="D763" s="6" t="s">
        <v>37</v>
      </c>
      <c r="E763" s="6" t="s">
        <v>551</v>
      </c>
      <c r="F763" s="6"/>
      <c r="G763" s="31">
        <f>G764</f>
        <v>6</v>
      </c>
    </row>
    <row r="764" spans="1:7" ht="46.5" customHeight="1">
      <c r="A764" s="53" t="s">
        <v>38</v>
      </c>
      <c r="B764" s="55"/>
      <c r="C764" s="6" t="s">
        <v>303</v>
      </c>
      <c r="D764" s="6" t="s">
        <v>37</v>
      </c>
      <c r="E764" s="6" t="s">
        <v>551</v>
      </c>
      <c r="F764" s="6" t="s">
        <v>39</v>
      </c>
      <c r="G764" s="31">
        <f>G765</f>
        <v>6</v>
      </c>
    </row>
    <row r="765" spans="1:7" ht="15.75">
      <c r="A765" s="53" t="s">
        <v>40</v>
      </c>
      <c r="B765" s="55"/>
      <c r="C765" s="6" t="s">
        <v>303</v>
      </c>
      <c r="D765" s="6" t="s">
        <v>37</v>
      </c>
      <c r="E765" s="6" t="s">
        <v>551</v>
      </c>
      <c r="F765" s="6" t="s">
        <v>41</v>
      </c>
      <c r="G765" s="31">
        <f>'пр.5'!H665</f>
        <v>6</v>
      </c>
    </row>
    <row r="766" spans="1:7" ht="36" customHeight="1">
      <c r="A766" s="53" t="s">
        <v>497</v>
      </c>
      <c r="B766" s="55"/>
      <c r="C766" s="6" t="s">
        <v>303</v>
      </c>
      <c r="D766" s="6" t="s">
        <v>37</v>
      </c>
      <c r="E766" s="6" t="s">
        <v>552</v>
      </c>
      <c r="F766" s="6"/>
      <c r="G766" s="31">
        <f>G767</f>
        <v>23081</v>
      </c>
    </row>
    <row r="767" spans="1:7" ht="45" customHeight="1">
      <c r="A767" s="53" t="s">
        <v>38</v>
      </c>
      <c r="B767" s="55"/>
      <c r="C767" s="6" t="s">
        <v>303</v>
      </c>
      <c r="D767" s="6" t="s">
        <v>37</v>
      </c>
      <c r="E767" s="6" t="s">
        <v>552</v>
      </c>
      <c r="F767" s="6" t="s">
        <v>39</v>
      </c>
      <c r="G767" s="31">
        <f>G768</f>
        <v>23081</v>
      </c>
    </row>
    <row r="768" spans="1:7" ht="15.75">
      <c r="A768" s="53" t="s">
        <v>40</v>
      </c>
      <c r="B768" s="55"/>
      <c r="C768" s="6" t="s">
        <v>303</v>
      </c>
      <c r="D768" s="6" t="s">
        <v>37</v>
      </c>
      <c r="E768" s="6" t="s">
        <v>552</v>
      </c>
      <c r="F768" s="6" t="s">
        <v>41</v>
      </c>
      <c r="G768" s="31">
        <f>'пр.5'!H668</f>
        <v>23081</v>
      </c>
    </row>
    <row r="769" spans="1:7" ht="15.75">
      <c r="A769" s="50" t="s">
        <v>344</v>
      </c>
      <c r="B769" s="52"/>
      <c r="C769" s="3" t="s">
        <v>303</v>
      </c>
      <c r="D769" s="3" t="s">
        <v>143</v>
      </c>
      <c r="E769" s="3"/>
      <c r="F769" s="3"/>
      <c r="G769" s="30">
        <f>G770+G781+G785</f>
        <v>8319.8</v>
      </c>
    </row>
    <row r="770" spans="1:7" ht="47.25" customHeight="1">
      <c r="A770" s="53" t="s">
        <v>337</v>
      </c>
      <c r="B770" s="55"/>
      <c r="C770" s="6" t="s">
        <v>303</v>
      </c>
      <c r="D770" s="6" t="s">
        <v>143</v>
      </c>
      <c r="E770" s="6" t="s">
        <v>338</v>
      </c>
      <c r="F770" s="6"/>
      <c r="G770" s="31">
        <f>G771</f>
        <v>739.6</v>
      </c>
    </row>
    <row r="771" spans="1:7" ht="51" customHeight="1">
      <c r="A771" s="53" t="s">
        <v>339</v>
      </c>
      <c r="B771" s="55"/>
      <c r="C771" s="6" t="s">
        <v>303</v>
      </c>
      <c r="D771" s="6" t="s">
        <v>143</v>
      </c>
      <c r="E771" s="6" t="s">
        <v>340</v>
      </c>
      <c r="F771" s="6"/>
      <c r="G771" s="31">
        <f>G772+G775+G778</f>
        <v>739.6</v>
      </c>
    </row>
    <row r="772" spans="1:7" ht="81" customHeight="1">
      <c r="A772" s="53" t="s">
        <v>53</v>
      </c>
      <c r="B772" s="55"/>
      <c r="C772" s="6" t="s">
        <v>303</v>
      </c>
      <c r="D772" s="6" t="s">
        <v>143</v>
      </c>
      <c r="E772" s="6" t="s">
        <v>343</v>
      </c>
      <c r="F772" s="6"/>
      <c r="G772" s="31">
        <f>G773</f>
        <v>87.6</v>
      </c>
    </row>
    <row r="773" spans="1:7" ht="48" customHeight="1">
      <c r="A773" s="53" t="s">
        <v>38</v>
      </c>
      <c r="B773" s="55"/>
      <c r="C773" s="6" t="s">
        <v>303</v>
      </c>
      <c r="D773" s="6" t="s">
        <v>143</v>
      </c>
      <c r="E773" s="6" t="s">
        <v>343</v>
      </c>
      <c r="F773" s="6" t="s">
        <v>39</v>
      </c>
      <c r="G773" s="31">
        <f>G774</f>
        <v>87.6</v>
      </c>
    </row>
    <row r="774" spans="1:7" ht="15.75">
      <c r="A774" s="53" t="s">
        <v>40</v>
      </c>
      <c r="B774" s="55"/>
      <c r="C774" s="6" t="s">
        <v>303</v>
      </c>
      <c r="D774" s="6" t="s">
        <v>143</v>
      </c>
      <c r="E774" s="6" t="s">
        <v>343</v>
      </c>
      <c r="F774" s="6" t="s">
        <v>41</v>
      </c>
      <c r="G774" s="31">
        <f>'пр.5'!H674</f>
        <v>87.6</v>
      </c>
    </row>
    <row r="775" spans="1:7" ht="15.75">
      <c r="A775" s="53" t="s">
        <v>345</v>
      </c>
      <c r="B775" s="55"/>
      <c r="C775" s="6" t="s">
        <v>303</v>
      </c>
      <c r="D775" s="6" t="s">
        <v>143</v>
      </c>
      <c r="E775" s="6" t="s">
        <v>346</v>
      </c>
      <c r="F775" s="6"/>
      <c r="G775" s="31">
        <f>G776</f>
        <v>270</v>
      </c>
    </row>
    <row r="776" spans="1:7" ht="48" customHeight="1">
      <c r="A776" s="53" t="s">
        <v>38</v>
      </c>
      <c r="B776" s="55"/>
      <c r="C776" s="6" t="s">
        <v>303</v>
      </c>
      <c r="D776" s="6" t="s">
        <v>143</v>
      </c>
      <c r="E776" s="6" t="s">
        <v>346</v>
      </c>
      <c r="F776" s="6" t="s">
        <v>39</v>
      </c>
      <c r="G776" s="31">
        <f>G777</f>
        <v>270</v>
      </c>
    </row>
    <row r="777" spans="1:7" ht="15.75">
      <c r="A777" s="53" t="s">
        <v>40</v>
      </c>
      <c r="B777" s="55"/>
      <c r="C777" s="6" t="s">
        <v>303</v>
      </c>
      <c r="D777" s="6" t="s">
        <v>143</v>
      </c>
      <c r="E777" s="6" t="s">
        <v>346</v>
      </c>
      <c r="F777" s="6" t="s">
        <v>41</v>
      </c>
      <c r="G777" s="31">
        <f>'пр.5'!H677</f>
        <v>270</v>
      </c>
    </row>
    <row r="778" spans="1:7" ht="31.5" customHeight="1">
      <c r="A778" s="53" t="s">
        <v>347</v>
      </c>
      <c r="B778" s="55"/>
      <c r="C778" s="6" t="s">
        <v>303</v>
      </c>
      <c r="D778" s="6" t="s">
        <v>143</v>
      </c>
      <c r="E778" s="6" t="s">
        <v>348</v>
      </c>
      <c r="F778" s="6"/>
      <c r="G778" s="31">
        <f>G779</f>
        <v>382</v>
      </c>
    </row>
    <row r="779" spans="1:7" ht="48" customHeight="1">
      <c r="A779" s="53" t="s">
        <v>38</v>
      </c>
      <c r="B779" s="55"/>
      <c r="C779" s="6" t="s">
        <v>303</v>
      </c>
      <c r="D779" s="6" t="s">
        <v>143</v>
      </c>
      <c r="E779" s="6" t="s">
        <v>348</v>
      </c>
      <c r="F779" s="6" t="s">
        <v>39</v>
      </c>
      <c r="G779" s="31">
        <f>G780</f>
        <v>382</v>
      </c>
    </row>
    <row r="780" spans="1:7" ht="17.25" customHeight="1">
      <c r="A780" s="53" t="s">
        <v>40</v>
      </c>
      <c r="B780" s="55"/>
      <c r="C780" s="6" t="s">
        <v>303</v>
      </c>
      <c r="D780" s="6" t="s">
        <v>143</v>
      </c>
      <c r="E780" s="6" t="s">
        <v>348</v>
      </c>
      <c r="F780" s="6" t="s">
        <v>41</v>
      </c>
      <c r="G780" s="31">
        <f>'пр.5'!H680</f>
        <v>382</v>
      </c>
    </row>
    <row r="781" spans="1:7" ht="30.75" customHeight="1">
      <c r="A781" s="53" t="s">
        <v>548</v>
      </c>
      <c r="B781" s="55"/>
      <c r="C781" s="6" t="s">
        <v>303</v>
      </c>
      <c r="D781" s="6" t="s">
        <v>143</v>
      </c>
      <c r="E781" s="6" t="s">
        <v>549</v>
      </c>
      <c r="F781" s="6"/>
      <c r="G781" s="31">
        <f>G782</f>
        <v>7392.2</v>
      </c>
    </row>
    <row r="782" spans="1:7" ht="36" customHeight="1">
      <c r="A782" s="53" t="s">
        <v>497</v>
      </c>
      <c r="B782" s="55"/>
      <c r="C782" s="6" t="s">
        <v>303</v>
      </c>
      <c r="D782" s="6" t="s">
        <v>143</v>
      </c>
      <c r="E782" s="6" t="s">
        <v>552</v>
      </c>
      <c r="F782" s="6"/>
      <c r="G782" s="31">
        <f>G783</f>
        <v>7392.2</v>
      </c>
    </row>
    <row r="783" spans="1:7" ht="46.5" customHeight="1">
      <c r="A783" s="53" t="s">
        <v>38</v>
      </c>
      <c r="B783" s="55"/>
      <c r="C783" s="6" t="s">
        <v>303</v>
      </c>
      <c r="D783" s="6" t="s">
        <v>143</v>
      </c>
      <c r="E783" s="6" t="s">
        <v>552</v>
      </c>
      <c r="F783" s="6" t="s">
        <v>39</v>
      </c>
      <c r="G783" s="31">
        <f>G784</f>
        <v>7392.2</v>
      </c>
    </row>
    <row r="784" spans="1:7" ht="17.25" customHeight="1">
      <c r="A784" s="53" t="s">
        <v>40</v>
      </c>
      <c r="B784" s="55"/>
      <c r="C784" s="6" t="s">
        <v>303</v>
      </c>
      <c r="D784" s="6" t="s">
        <v>143</v>
      </c>
      <c r="E784" s="6" t="s">
        <v>552</v>
      </c>
      <c r="F784" s="6" t="s">
        <v>41</v>
      </c>
      <c r="G784" s="31">
        <f>'пр.5'!H684</f>
        <v>7392.2</v>
      </c>
    </row>
    <row r="785" spans="1:7" ht="30" customHeight="1">
      <c r="A785" s="53" t="s">
        <v>553</v>
      </c>
      <c r="B785" s="55"/>
      <c r="C785" s="6" t="s">
        <v>303</v>
      </c>
      <c r="D785" s="6" t="s">
        <v>143</v>
      </c>
      <c r="E785" s="6" t="s">
        <v>554</v>
      </c>
      <c r="F785" s="6"/>
      <c r="G785" s="31">
        <f>G786</f>
        <v>188</v>
      </c>
    </row>
    <row r="786" spans="1:7" ht="30.75" customHeight="1">
      <c r="A786" s="53" t="s">
        <v>555</v>
      </c>
      <c r="B786" s="55"/>
      <c r="C786" s="6" t="s">
        <v>303</v>
      </c>
      <c r="D786" s="6" t="s">
        <v>143</v>
      </c>
      <c r="E786" s="6" t="s">
        <v>556</v>
      </c>
      <c r="F786" s="6"/>
      <c r="G786" s="31">
        <f>G787</f>
        <v>188</v>
      </c>
    </row>
    <row r="787" spans="1:7" ht="48.75" customHeight="1">
      <c r="A787" s="53" t="s">
        <v>38</v>
      </c>
      <c r="B787" s="55"/>
      <c r="C787" s="6" t="s">
        <v>303</v>
      </c>
      <c r="D787" s="6" t="s">
        <v>143</v>
      </c>
      <c r="E787" s="6" t="s">
        <v>556</v>
      </c>
      <c r="F787" s="6" t="s">
        <v>39</v>
      </c>
      <c r="G787" s="31">
        <f>G788</f>
        <v>188</v>
      </c>
    </row>
    <row r="788" spans="1:7" ht="21.75" customHeight="1">
      <c r="A788" s="53" t="s">
        <v>40</v>
      </c>
      <c r="B788" s="55"/>
      <c r="C788" s="6" t="s">
        <v>303</v>
      </c>
      <c r="D788" s="6" t="s">
        <v>143</v>
      </c>
      <c r="E788" s="6" t="s">
        <v>556</v>
      </c>
      <c r="F788" s="6" t="s">
        <v>41</v>
      </c>
      <c r="G788" s="31">
        <f>'пр.5'!H688</f>
        <v>188</v>
      </c>
    </row>
    <row r="789" spans="1:7" ht="30.75" customHeight="1">
      <c r="A789" s="50" t="s">
        <v>304</v>
      </c>
      <c r="B789" s="52"/>
      <c r="C789" s="3" t="s">
        <v>303</v>
      </c>
      <c r="D789" s="3" t="s">
        <v>68</v>
      </c>
      <c r="E789" s="3"/>
      <c r="F789" s="3"/>
      <c r="G789" s="30">
        <f>G790+G804+G822</f>
        <v>4142.6</v>
      </c>
    </row>
    <row r="790" spans="1:7" ht="47.25" customHeight="1">
      <c r="A790" s="53" t="s">
        <v>294</v>
      </c>
      <c r="B790" s="55"/>
      <c r="C790" s="6" t="s">
        <v>303</v>
      </c>
      <c r="D790" s="6" t="s">
        <v>68</v>
      </c>
      <c r="E790" s="6" t="s">
        <v>295</v>
      </c>
      <c r="F790" s="6"/>
      <c r="G790" s="31">
        <f>G791</f>
        <v>334.5</v>
      </c>
    </row>
    <row r="791" spans="1:7" ht="49.5" customHeight="1">
      <c r="A791" s="53" t="s">
        <v>296</v>
      </c>
      <c r="B791" s="55"/>
      <c r="C791" s="6" t="s">
        <v>303</v>
      </c>
      <c r="D791" s="6" t="s">
        <v>68</v>
      </c>
      <c r="E791" s="6" t="s">
        <v>297</v>
      </c>
      <c r="F791" s="6"/>
      <c r="G791" s="31">
        <f>G792+G795+G798+G801</f>
        <v>334.5</v>
      </c>
    </row>
    <row r="792" spans="1:7" ht="63" customHeight="1">
      <c r="A792" s="53" t="s">
        <v>300</v>
      </c>
      <c r="B792" s="55"/>
      <c r="C792" s="6" t="s">
        <v>303</v>
      </c>
      <c r="D792" s="6" t="s">
        <v>68</v>
      </c>
      <c r="E792" s="6" t="s">
        <v>301</v>
      </c>
      <c r="F792" s="6"/>
      <c r="G792" s="31">
        <f>G793</f>
        <v>180</v>
      </c>
    </row>
    <row r="793" spans="1:7" ht="48.75" customHeight="1">
      <c r="A793" s="53" t="s">
        <v>38</v>
      </c>
      <c r="B793" s="55"/>
      <c r="C793" s="6" t="s">
        <v>303</v>
      </c>
      <c r="D793" s="6" t="s">
        <v>68</v>
      </c>
      <c r="E793" s="6" t="s">
        <v>301</v>
      </c>
      <c r="F793" s="6" t="s">
        <v>39</v>
      </c>
      <c r="G793" s="31">
        <f>G794</f>
        <v>180</v>
      </c>
    </row>
    <row r="794" spans="1:7" ht="15.75">
      <c r="A794" s="53" t="s">
        <v>40</v>
      </c>
      <c r="B794" s="55"/>
      <c r="C794" s="6" t="s">
        <v>303</v>
      </c>
      <c r="D794" s="6" t="s">
        <v>68</v>
      </c>
      <c r="E794" s="6" t="s">
        <v>301</v>
      </c>
      <c r="F794" s="6" t="s">
        <v>41</v>
      </c>
      <c r="G794" s="31">
        <f>'пр.5'!H694</f>
        <v>180</v>
      </c>
    </row>
    <row r="795" spans="1:7" ht="32.25" customHeight="1">
      <c r="A795" s="53" t="s">
        <v>307</v>
      </c>
      <c r="B795" s="55"/>
      <c r="C795" s="6" t="s">
        <v>303</v>
      </c>
      <c r="D795" s="6" t="s">
        <v>68</v>
      </c>
      <c r="E795" s="6" t="s">
        <v>308</v>
      </c>
      <c r="F795" s="6"/>
      <c r="G795" s="31">
        <f>G796</f>
        <v>33.6</v>
      </c>
    </row>
    <row r="796" spans="1:7" ht="48" customHeight="1">
      <c r="A796" s="53" t="s">
        <v>38</v>
      </c>
      <c r="B796" s="55"/>
      <c r="C796" s="6" t="s">
        <v>303</v>
      </c>
      <c r="D796" s="6" t="s">
        <v>68</v>
      </c>
      <c r="E796" s="6" t="s">
        <v>308</v>
      </c>
      <c r="F796" s="6" t="s">
        <v>39</v>
      </c>
      <c r="G796" s="31">
        <f>G797</f>
        <v>33.6</v>
      </c>
    </row>
    <row r="797" spans="1:7" ht="15.75">
      <c r="A797" s="53" t="s">
        <v>40</v>
      </c>
      <c r="B797" s="55"/>
      <c r="C797" s="6" t="s">
        <v>303</v>
      </c>
      <c r="D797" s="6" t="s">
        <v>68</v>
      </c>
      <c r="E797" s="6" t="s">
        <v>308</v>
      </c>
      <c r="F797" s="6" t="s">
        <v>41</v>
      </c>
      <c r="G797" s="31">
        <f>'пр.5'!H697</f>
        <v>33.6</v>
      </c>
    </row>
    <row r="798" spans="1:7" ht="48" customHeight="1">
      <c r="A798" s="53" t="s">
        <v>311</v>
      </c>
      <c r="B798" s="55"/>
      <c r="C798" s="6" t="s">
        <v>303</v>
      </c>
      <c r="D798" s="6" t="s">
        <v>68</v>
      </c>
      <c r="E798" s="6" t="s">
        <v>312</v>
      </c>
      <c r="F798" s="6"/>
      <c r="G798" s="31">
        <f>G799</f>
        <v>94.5</v>
      </c>
    </row>
    <row r="799" spans="1:7" ht="48" customHeight="1">
      <c r="A799" s="53" t="s">
        <v>38</v>
      </c>
      <c r="B799" s="55"/>
      <c r="C799" s="6" t="s">
        <v>303</v>
      </c>
      <c r="D799" s="6" t="s">
        <v>68</v>
      </c>
      <c r="E799" s="6" t="s">
        <v>312</v>
      </c>
      <c r="F799" s="6" t="s">
        <v>39</v>
      </c>
      <c r="G799" s="31">
        <f>G800</f>
        <v>94.5</v>
      </c>
    </row>
    <row r="800" spans="1:7" ht="17.25" customHeight="1">
      <c r="A800" s="53" t="s">
        <v>40</v>
      </c>
      <c r="B800" s="55"/>
      <c r="C800" s="6" t="s">
        <v>303</v>
      </c>
      <c r="D800" s="6" t="s">
        <v>68</v>
      </c>
      <c r="E800" s="6" t="s">
        <v>312</v>
      </c>
      <c r="F800" s="6" t="s">
        <v>41</v>
      </c>
      <c r="G800" s="31">
        <f>'пр.5'!H700</f>
        <v>94.5</v>
      </c>
    </row>
    <row r="801" spans="1:7" ht="30.75" customHeight="1">
      <c r="A801" s="53" t="str">
        <f>'пр.5'!A701</f>
        <v>Приобретение и установка объектов противопожарной безопасности</v>
      </c>
      <c r="B801" s="55"/>
      <c r="C801" s="6" t="s">
        <v>303</v>
      </c>
      <c r="D801" s="6" t="s">
        <v>68</v>
      </c>
      <c r="E801" s="6" t="s">
        <v>603</v>
      </c>
      <c r="F801" s="6"/>
      <c r="G801" s="31">
        <f>G802</f>
        <v>26.4</v>
      </c>
    </row>
    <row r="802" spans="1:7" ht="48" customHeight="1">
      <c r="A802" s="53" t="s">
        <v>38</v>
      </c>
      <c r="B802" s="55"/>
      <c r="C802" s="6" t="s">
        <v>303</v>
      </c>
      <c r="D802" s="6" t="s">
        <v>68</v>
      </c>
      <c r="E802" s="6" t="s">
        <v>603</v>
      </c>
      <c r="F802" s="6" t="s">
        <v>39</v>
      </c>
      <c r="G802" s="31">
        <f>G803</f>
        <v>26.4</v>
      </c>
    </row>
    <row r="803" spans="1:7" ht="15.75">
      <c r="A803" s="53" t="s">
        <v>40</v>
      </c>
      <c r="B803" s="55"/>
      <c r="C803" s="6" t="s">
        <v>303</v>
      </c>
      <c r="D803" s="6" t="s">
        <v>68</v>
      </c>
      <c r="E803" s="6" t="s">
        <v>603</v>
      </c>
      <c r="F803" s="6" t="s">
        <v>41</v>
      </c>
      <c r="G803" s="31">
        <f>'пр.5'!H703</f>
        <v>26.4</v>
      </c>
    </row>
    <row r="804" spans="1:7" ht="48" customHeight="1">
      <c r="A804" s="53" t="s">
        <v>337</v>
      </c>
      <c r="B804" s="55"/>
      <c r="C804" s="6" t="s">
        <v>303</v>
      </c>
      <c r="D804" s="6" t="s">
        <v>68</v>
      </c>
      <c r="E804" s="6" t="s">
        <v>338</v>
      </c>
      <c r="F804" s="6"/>
      <c r="G804" s="31">
        <f>G805</f>
        <v>3508.1</v>
      </c>
    </row>
    <row r="805" spans="1:7" ht="48.75" customHeight="1">
      <c r="A805" s="53" t="s">
        <v>339</v>
      </c>
      <c r="B805" s="55"/>
      <c r="C805" s="6" t="s">
        <v>303</v>
      </c>
      <c r="D805" s="6" t="s">
        <v>68</v>
      </c>
      <c r="E805" s="6" t="s">
        <v>340</v>
      </c>
      <c r="F805" s="6"/>
      <c r="G805" s="31">
        <f>G806+G809+G812+G815+G818</f>
        <v>3508.1</v>
      </c>
    </row>
    <row r="806" spans="1:7" ht="32.25" customHeight="1">
      <c r="A806" s="53" t="s">
        <v>341</v>
      </c>
      <c r="B806" s="55"/>
      <c r="C806" s="6" t="s">
        <v>303</v>
      </c>
      <c r="D806" s="6" t="s">
        <v>68</v>
      </c>
      <c r="E806" s="6" t="s">
        <v>342</v>
      </c>
      <c r="F806" s="6"/>
      <c r="G806" s="31">
        <f>G807</f>
        <v>100</v>
      </c>
    </row>
    <row r="807" spans="1:7" ht="46.5" customHeight="1">
      <c r="A807" s="53" t="s">
        <v>38</v>
      </c>
      <c r="B807" s="55"/>
      <c r="C807" s="6" t="s">
        <v>303</v>
      </c>
      <c r="D807" s="6" t="s">
        <v>68</v>
      </c>
      <c r="E807" s="6" t="s">
        <v>342</v>
      </c>
      <c r="F807" s="6" t="s">
        <v>39</v>
      </c>
      <c r="G807" s="31">
        <f>G808</f>
        <v>100</v>
      </c>
    </row>
    <row r="808" spans="1:7" ht="15.75">
      <c r="A808" s="53" t="s">
        <v>40</v>
      </c>
      <c r="B808" s="55"/>
      <c r="C808" s="6" t="s">
        <v>303</v>
      </c>
      <c r="D808" s="6" t="s">
        <v>68</v>
      </c>
      <c r="E808" s="6" t="s">
        <v>342</v>
      </c>
      <c r="F808" s="6" t="s">
        <v>41</v>
      </c>
      <c r="G808" s="31">
        <f>'пр.5'!H708</f>
        <v>100</v>
      </c>
    </row>
    <row r="809" spans="1:7" ht="15.75">
      <c r="A809" s="53" t="s">
        <v>345</v>
      </c>
      <c r="B809" s="55"/>
      <c r="C809" s="6" t="s">
        <v>303</v>
      </c>
      <c r="D809" s="6" t="s">
        <v>68</v>
      </c>
      <c r="E809" s="6" t="s">
        <v>346</v>
      </c>
      <c r="F809" s="6"/>
      <c r="G809" s="31">
        <f>G810</f>
        <v>496.2</v>
      </c>
    </row>
    <row r="810" spans="1:7" ht="51" customHeight="1">
      <c r="A810" s="53" t="s">
        <v>38</v>
      </c>
      <c r="B810" s="55"/>
      <c r="C810" s="6" t="s">
        <v>303</v>
      </c>
      <c r="D810" s="6" t="s">
        <v>68</v>
      </c>
      <c r="E810" s="6" t="s">
        <v>346</v>
      </c>
      <c r="F810" s="6" t="s">
        <v>39</v>
      </c>
      <c r="G810" s="31">
        <f>G811</f>
        <v>496.2</v>
      </c>
    </row>
    <row r="811" spans="1:7" ht="15.75">
      <c r="A811" s="53" t="s">
        <v>40</v>
      </c>
      <c r="B811" s="55"/>
      <c r="C811" s="6" t="s">
        <v>303</v>
      </c>
      <c r="D811" s="6" t="s">
        <v>68</v>
      </c>
      <c r="E811" s="6" t="s">
        <v>346</v>
      </c>
      <c r="F811" s="6" t="s">
        <v>41</v>
      </c>
      <c r="G811" s="31">
        <f>'пр.5'!H711</f>
        <v>496.2</v>
      </c>
    </row>
    <row r="812" spans="1:7" ht="30" customHeight="1">
      <c r="A812" s="53" t="s">
        <v>347</v>
      </c>
      <c r="B812" s="55"/>
      <c r="C812" s="6" t="s">
        <v>303</v>
      </c>
      <c r="D812" s="6" t="s">
        <v>68</v>
      </c>
      <c r="E812" s="6" t="s">
        <v>348</v>
      </c>
      <c r="F812" s="6"/>
      <c r="G812" s="31">
        <f>G813</f>
        <v>336.3</v>
      </c>
    </row>
    <row r="813" spans="1:7" ht="48.75" customHeight="1">
      <c r="A813" s="53" t="s">
        <v>38</v>
      </c>
      <c r="B813" s="55"/>
      <c r="C813" s="6" t="s">
        <v>303</v>
      </c>
      <c r="D813" s="6" t="s">
        <v>68</v>
      </c>
      <c r="E813" s="6" t="s">
        <v>348</v>
      </c>
      <c r="F813" s="6" t="s">
        <v>39</v>
      </c>
      <c r="G813" s="31">
        <f>G814</f>
        <v>336.3</v>
      </c>
    </row>
    <row r="814" spans="1:7" ht="15.75">
      <c r="A814" s="53" t="s">
        <v>40</v>
      </c>
      <c r="B814" s="55"/>
      <c r="C814" s="6" t="s">
        <v>303</v>
      </c>
      <c r="D814" s="6" t="s">
        <v>68</v>
      </c>
      <c r="E814" s="6" t="s">
        <v>348</v>
      </c>
      <c r="F814" s="6" t="s">
        <v>41</v>
      </c>
      <c r="G814" s="31">
        <f>'пр.5'!H714</f>
        <v>336.3</v>
      </c>
    </row>
    <row r="815" spans="1:7" ht="49.5" customHeight="1">
      <c r="A815" s="53" t="s">
        <v>349</v>
      </c>
      <c r="B815" s="55"/>
      <c r="C815" s="6" t="s">
        <v>303</v>
      </c>
      <c r="D815" s="6" t="s">
        <v>68</v>
      </c>
      <c r="E815" s="6" t="s">
        <v>350</v>
      </c>
      <c r="F815" s="6"/>
      <c r="G815" s="31">
        <f>G816</f>
        <v>7.5</v>
      </c>
    </row>
    <row r="816" spans="1:7" ht="46.5" customHeight="1">
      <c r="A816" s="53" t="s">
        <v>38</v>
      </c>
      <c r="B816" s="55"/>
      <c r="C816" s="6" t="s">
        <v>303</v>
      </c>
      <c r="D816" s="6" t="s">
        <v>68</v>
      </c>
      <c r="E816" s="6" t="s">
        <v>350</v>
      </c>
      <c r="F816" s="6" t="s">
        <v>39</v>
      </c>
      <c r="G816" s="31">
        <f>G817</f>
        <v>7.5</v>
      </c>
    </row>
    <row r="817" spans="1:7" ht="15.75">
      <c r="A817" s="53" t="s">
        <v>40</v>
      </c>
      <c r="B817" s="55"/>
      <c r="C817" s="6" t="s">
        <v>303</v>
      </c>
      <c r="D817" s="6" t="s">
        <v>68</v>
      </c>
      <c r="E817" s="6" t="s">
        <v>350</v>
      </c>
      <c r="F817" s="6" t="s">
        <v>41</v>
      </c>
      <c r="G817" s="31">
        <f>'пр.5'!H717</f>
        <v>7.5</v>
      </c>
    </row>
    <row r="818" spans="1:7" ht="50.25" customHeight="1">
      <c r="A818" s="53" t="s">
        <v>351</v>
      </c>
      <c r="B818" s="55"/>
      <c r="C818" s="6" t="s">
        <v>303</v>
      </c>
      <c r="D818" s="6" t="s">
        <v>68</v>
      </c>
      <c r="E818" s="6" t="s">
        <v>352</v>
      </c>
      <c r="F818" s="6"/>
      <c r="G818" s="31">
        <f>G819</f>
        <v>2568.1</v>
      </c>
    </row>
    <row r="819" spans="1:7" ht="47.25" customHeight="1">
      <c r="A819" s="53" t="s">
        <v>353</v>
      </c>
      <c r="B819" s="55"/>
      <c r="C819" s="6" t="s">
        <v>303</v>
      </c>
      <c r="D819" s="6" t="s">
        <v>68</v>
      </c>
      <c r="E819" s="6" t="s">
        <v>354</v>
      </c>
      <c r="F819" s="6"/>
      <c r="G819" s="31">
        <f>G820</f>
        <v>2568.1</v>
      </c>
    </row>
    <row r="820" spans="1:7" ht="50.25" customHeight="1">
      <c r="A820" s="53" t="s">
        <v>38</v>
      </c>
      <c r="B820" s="55"/>
      <c r="C820" s="6" t="s">
        <v>303</v>
      </c>
      <c r="D820" s="6" t="s">
        <v>68</v>
      </c>
      <c r="E820" s="6" t="s">
        <v>354</v>
      </c>
      <c r="F820" s="6" t="s">
        <v>39</v>
      </c>
      <c r="G820" s="31">
        <f>G821</f>
        <v>2568.1</v>
      </c>
    </row>
    <row r="821" spans="1:7" ht="15.75">
      <c r="A821" s="53" t="s">
        <v>40</v>
      </c>
      <c r="B821" s="55"/>
      <c r="C821" s="6" t="s">
        <v>303</v>
      </c>
      <c r="D821" s="6" t="s">
        <v>68</v>
      </c>
      <c r="E821" s="6" t="s">
        <v>354</v>
      </c>
      <c r="F821" s="6" t="s">
        <v>41</v>
      </c>
      <c r="G821" s="31">
        <f>'пр.5'!H721</f>
        <v>2568.1</v>
      </c>
    </row>
    <row r="822" spans="1:7" ht="30.75" customHeight="1">
      <c r="A822" s="53" t="s">
        <v>553</v>
      </c>
      <c r="B822" s="55"/>
      <c r="C822" s="6" t="s">
        <v>303</v>
      </c>
      <c r="D822" s="6" t="s">
        <v>68</v>
      </c>
      <c r="E822" s="6" t="s">
        <v>554</v>
      </c>
      <c r="F822" s="6"/>
      <c r="G822" s="31">
        <f>G823</f>
        <v>300</v>
      </c>
    </row>
    <row r="823" spans="1:7" ht="30" customHeight="1">
      <c r="A823" s="53" t="s">
        <v>555</v>
      </c>
      <c r="B823" s="55"/>
      <c r="C823" s="6" t="s">
        <v>303</v>
      </c>
      <c r="D823" s="6" t="s">
        <v>68</v>
      </c>
      <c r="E823" s="6" t="s">
        <v>556</v>
      </c>
      <c r="F823" s="6"/>
      <c r="G823" s="31">
        <f>G824</f>
        <v>300</v>
      </c>
    </row>
    <row r="824" spans="1:7" ht="47.25" customHeight="1">
      <c r="A824" s="53" t="s">
        <v>38</v>
      </c>
      <c r="B824" s="55"/>
      <c r="C824" s="6" t="s">
        <v>303</v>
      </c>
      <c r="D824" s="6" t="s">
        <v>68</v>
      </c>
      <c r="E824" s="6" t="s">
        <v>556</v>
      </c>
      <c r="F824" s="6" t="s">
        <v>39</v>
      </c>
      <c r="G824" s="31">
        <f>G825</f>
        <v>300</v>
      </c>
    </row>
    <row r="825" spans="1:7" ht="15.75">
      <c r="A825" s="53" t="s">
        <v>40</v>
      </c>
      <c r="B825" s="55"/>
      <c r="C825" s="6" t="s">
        <v>303</v>
      </c>
      <c r="D825" s="6" t="s">
        <v>68</v>
      </c>
      <c r="E825" s="6" t="s">
        <v>556</v>
      </c>
      <c r="F825" s="6" t="s">
        <v>41</v>
      </c>
      <c r="G825" s="31">
        <f>'пр.5'!H725</f>
        <v>300</v>
      </c>
    </row>
    <row r="826" spans="1:7" ht="15.75">
      <c r="A826" s="50" t="s">
        <v>510</v>
      </c>
      <c r="B826" s="52"/>
      <c r="C826" s="3" t="s">
        <v>235</v>
      </c>
      <c r="D826" s="22" t="s">
        <v>598</v>
      </c>
      <c r="E826" s="3"/>
      <c r="F826" s="3"/>
      <c r="G826" s="30">
        <f>G827</f>
        <v>6301.6</v>
      </c>
    </row>
    <row r="827" spans="1:7" ht="15.75">
      <c r="A827" s="50" t="s">
        <v>511</v>
      </c>
      <c r="B827" s="52"/>
      <c r="C827" s="3" t="s">
        <v>235</v>
      </c>
      <c r="D827" s="3" t="s">
        <v>120</v>
      </c>
      <c r="E827" s="3"/>
      <c r="F827" s="3"/>
      <c r="G827" s="30">
        <f>G828</f>
        <v>6301.6</v>
      </c>
    </row>
    <row r="828" spans="1:7" ht="30.75" customHeight="1">
      <c r="A828" s="53" t="s">
        <v>512</v>
      </c>
      <c r="B828" s="55"/>
      <c r="C828" s="6" t="s">
        <v>235</v>
      </c>
      <c r="D828" s="6" t="s">
        <v>120</v>
      </c>
      <c r="E828" s="6" t="s">
        <v>513</v>
      </c>
      <c r="F828" s="6"/>
      <c r="G828" s="31">
        <f>G829</f>
        <v>6301.6</v>
      </c>
    </row>
    <row r="829" spans="1:7" ht="31.5" customHeight="1">
      <c r="A829" s="53" t="s">
        <v>497</v>
      </c>
      <c r="B829" s="55"/>
      <c r="C829" s="6" t="s">
        <v>235</v>
      </c>
      <c r="D829" s="6" t="s">
        <v>120</v>
      </c>
      <c r="E829" s="6" t="s">
        <v>514</v>
      </c>
      <c r="F829" s="6"/>
      <c r="G829" s="31">
        <f>G830</f>
        <v>6301.6</v>
      </c>
    </row>
    <row r="830" spans="1:7" ht="47.25" customHeight="1">
      <c r="A830" s="53" t="s">
        <v>38</v>
      </c>
      <c r="B830" s="55"/>
      <c r="C830" s="6" t="s">
        <v>235</v>
      </c>
      <c r="D830" s="6" t="s">
        <v>120</v>
      </c>
      <c r="E830" s="6" t="s">
        <v>514</v>
      </c>
      <c r="F830" s="6" t="s">
        <v>39</v>
      </c>
      <c r="G830" s="31">
        <f>G831</f>
        <v>6301.6</v>
      </c>
    </row>
    <row r="831" spans="1:7" ht="15.75">
      <c r="A831" s="53" t="s">
        <v>515</v>
      </c>
      <c r="B831" s="55"/>
      <c r="C831" s="6" t="s">
        <v>235</v>
      </c>
      <c r="D831" s="6" t="s">
        <v>120</v>
      </c>
      <c r="E831" s="6" t="s">
        <v>514</v>
      </c>
      <c r="F831" s="6" t="s">
        <v>516</v>
      </c>
      <c r="G831" s="31">
        <f>'пр.5'!H317</f>
        <v>6301.6</v>
      </c>
    </row>
    <row r="832" ht="60" customHeight="1"/>
  </sheetData>
  <sheetProtection/>
  <mergeCells count="831">
    <mergeCell ref="A6:G6"/>
    <mergeCell ref="A7:G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2:B42"/>
    <mergeCell ref="A43:B43"/>
    <mergeCell ref="A44:B44"/>
    <mergeCell ref="A252:B252"/>
    <mergeCell ref="A36:B36"/>
    <mergeCell ref="A37:B37"/>
    <mergeCell ref="A38:B38"/>
    <mergeCell ref="A39:B39"/>
    <mergeCell ref="A40:B40"/>
    <mergeCell ref="A41:B41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77:B77"/>
    <mergeCell ref="A82:B82"/>
    <mergeCell ref="A83:B83"/>
    <mergeCell ref="A84:B84"/>
    <mergeCell ref="A249:B249"/>
    <mergeCell ref="A250:B250"/>
    <mergeCell ref="A251:B251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247:B247"/>
    <mergeCell ref="A248:B248"/>
    <mergeCell ref="A243:B243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3:B153"/>
    <mergeCell ref="A154:B154"/>
    <mergeCell ref="A155:B155"/>
    <mergeCell ref="A156:B156"/>
    <mergeCell ref="A151:B151"/>
    <mergeCell ref="A152:B152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193:B193"/>
    <mergeCell ref="A194:B194"/>
    <mergeCell ref="A195:B195"/>
    <mergeCell ref="A196:B196"/>
    <mergeCell ref="A197:B197"/>
    <mergeCell ref="A198:B198"/>
    <mergeCell ref="A202:B202"/>
    <mergeCell ref="A203:B203"/>
    <mergeCell ref="A204:B204"/>
    <mergeCell ref="A205:B205"/>
    <mergeCell ref="A206:B206"/>
    <mergeCell ref="A207:B207"/>
    <mergeCell ref="A215:B215"/>
    <mergeCell ref="A212:B212"/>
    <mergeCell ref="A213:B213"/>
    <mergeCell ref="A214:B214"/>
    <mergeCell ref="A208:B208"/>
    <mergeCell ref="A209:B209"/>
    <mergeCell ref="A210:B210"/>
    <mergeCell ref="A211:B211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7:B237"/>
    <mergeCell ref="A238:B238"/>
    <mergeCell ref="A239:B239"/>
    <mergeCell ref="A234:B234"/>
    <mergeCell ref="A235:B235"/>
    <mergeCell ref="A236:B236"/>
    <mergeCell ref="A240:B240"/>
    <mergeCell ref="A241:B241"/>
    <mergeCell ref="A253:B253"/>
    <mergeCell ref="A254:B254"/>
    <mergeCell ref="A255:B255"/>
    <mergeCell ref="A256:B256"/>
    <mergeCell ref="A242:B242"/>
    <mergeCell ref="A244:B244"/>
    <mergeCell ref="A245:B245"/>
    <mergeCell ref="A246:B24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80:B280"/>
    <mergeCell ref="A281:B281"/>
    <mergeCell ref="A279:B279"/>
    <mergeCell ref="A282:B282"/>
    <mergeCell ref="A283:B283"/>
    <mergeCell ref="A284:B284"/>
    <mergeCell ref="A285:B285"/>
    <mergeCell ref="A286:B286"/>
    <mergeCell ref="A287:B287"/>
    <mergeCell ref="A288:B288"/>
    <mergeCell ref="A292:B292"/>
    <mergeCell ref="A293:B293"/>
    <mergeCell ref="A294:B294"/>
    <mergeCell ref="A295:B295"/>
    <mergeCell ref="A296:B296"/>
    <mergeCell ref="A289:B289"/>
    <mergeCell ref="A290:B290"/>
    <mergeCell ref="A291:B291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7:B327"/>
    <mergeCell ref="A328:B328"/>
    <mergeCell ref="A329:B329"/>
    <mergeCell ref="A324:B324"/>
    <mergeCell ref="A325:B325"/>
    <mergeCell ref="A326:B326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8:B358"/>
    <mergeCell ref="A359:B359"/>
    <mergeCell ref="A360:B360"/>
    <mergeCell ref="A361:B361"/>
    <mergeCell ref="A362:B362"/>
    <mergeCell ref="A355:B355"/>
    <mergeCell ref="A356:B356"/>
    <mergeCell ref="A357:B357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405:B405"/>
    <mergeCell ref="A406:B406"/>
    <mergeCell ref="A407:B407"/>
    <mergeCell ref="A399:B399"/>
    <mergeCell ref="A400:B400"/>
    <mergeCell ref="A401:B401"/>
    <mergeCell ref="A402:B402"/>
    <mergeCell ref="A403:B403"/>
    <mergeCell ref="A404:B404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585:B585"/>
    <mergeCell ref="A586:B586"/>
    <mergeCell ref="A587:B587"/>
    <mergeCell ref="A570:B570"/>
    <mergeCell ref="A571:B571"/>
    <mergeCell ref="A572:B572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5:B495"/>
    <mergeCell ref="A496:B496"/>
    <mergeCell ref="A497:B497"/>
    <mergeCell ref="A492:B492"/>
    <mergeCell ref="A493:B493"/>
    <mergeCell ref="A494:B494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24:B624"/>
    <mergeCell ref="A625:B625"/>
    <mergeCell ref="A626:B626"/>
    <mergeCell ref="A618:B618"/>
    <mergeCell ref="A619:B619"/>
    <mergeCell ref="A620:B620"/>
    <mergeCell ref="A621:B621"/>
    <mergeCell ref="A622:B622"/>
    <mergeCell ref="A623:B623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9:B669"/>
    <mergeCell ref="A670:B670"/>
    <mergeCell ref="A671:B671"/>
    <mergeCell ref="A663:B663"/>
    <mergeCell ref="A664:B664"/>
    <mergeCell ref="A665:B665"/>
    <mergeCell ref="A666:B666"/>
    <mergeCell ref="A667:B667"/>
    <mergeCell ref="A668:B668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6:B686"/>
    <mergeCell ref="A687:B687"/>
    <mergeCell ref="A682:B682"/>
    <mergeCell ref="A683:B683"/>
    <mergeCell ref="A684:B684"/>
    <mergeCell ref="A685:B685"/>
    <mergeCell ref="A692:B692"/>
    <mergeCell ref="A693:B693"/>
    <mergeCell ref="A694:B694"/>
    <mergeCell ref="A695:B695"/>
    <mergeCell ref="A696:B696"/>
    <mergeCell ref="A688:B688"/>
    <mergeCell ref="A689:B689"/>
    <mergeCell ref="A690:B690"/>
    <mergeCell ref="A691:B691"/>
    <mergeCell ref="A697:B697"/>
    <mergeCell ref="A698:B698"/>
    <mergeCell ref="A742:B742"/>
    <mergeCell ref="A743:B743"/>
    <mergeCell ref="A744:B744"/>
    <mergeCell ref="A745:B745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46:B746"/>
    <mergeCell ref="A747:B747"/>
    <mergeCell ref="A748:B748"/>
    <mergeCell ref="A738:B738"/>
    <mergeCell ref="A739:B739"/>
    <mergeCell ref="A740:B740"/>
    <mergeCell ref="A741:B741"/>
    <mergeCell ref="A749:B749"/>
    <mergeCell ref="A750:B750"/>
    <mergeCell ref="A751:B751"/>
    <mergeCell ref="A752:B752"/>
    <mergeCell ref="A757:B757"/>
    <mergeCell ref="A758:B758"/>
    <mergeCell ref="A753:B753"/>
    <mergeCell ref="A754:B754"/>
    <mergeCell ref="A755:B755"/>
    <mergeCell ref="A756:B756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82:B782"/>
    <mergeCell ref="A777:B777"/>
    <mergeCell ref="A778:B778"/>
    <mergeCell ref="A779:B779"/>
    <mergeCell ref="A780:B780"/>
    <mergeCell ref="A781:B781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21:B821"/>
    <mergeCell ref="A813:B813"/>
    <mergeCell ref="A814:B814"/>
    <mergeCell ref="A815:B815"/>
    <mergeCell ref="A807:B807"/>
    <mergeCell ref="A808:B808"/>
    <mergeCell ref="A809:B809"/>
    <mergeCell ref="A810:B810"/>
    <mergeCell ref="A811:B811"/>
    <mergeCell ref="A812:B81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8:B828"/>
    <mergeCell ref="A829:B829"/>
    <mergeCell ref="A830:B830"/>
    <mergeCell ref="A831:B831"/>
    <mergeCell ref="E1:G1"/>
    <mergeCell ref="E2:G2"/>
    <mergeCell ref="E3:G3"/>
    <mergeCell ref="E4:G4"/>
    <mergeCell ref="E5:G5"/>
    <mergeCell ref="A822:B822"/>
  </mergeCells>
  <printOptions/>
  <pageMargins left="0.31496062992125984" right="0.31496062992125984" top="0.35433070866141736" bottom="0.551181102362204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3"/>
  <sheetViews>
    <sheetView zoomScalePageLayoutView="0" workbookViewId="0" topLeftCell="A1">
      <selection activeCell="A5" sqref="A5:H5"/>
    </sheetView>
  </sheetViews>
  <sheetFormatPr defaultColWidth="8.8515625" defaultRowHeight="15"/>
  <cols>
    <col min="1" max="1" width="46.7109375" style="8" customWidth="1"/>
    <col min="2" max="2" width="4.7109375" style="8" customWidth="1"/>
    <col min="3" max="4" width="3.7109375" style="8" customWidth="1"/>
    <col min="5" max="5" width="17.57421875" style="8" customWidth="1"/>
    <col min="6" max="6" width="3.57421875" style="8" customWidth="1"/>
    <col min="7" max="7" width="4.28125" style="8" customWidth="1"/>
    <col min="8" max="8" width="11.8515625" style="37" customWidth="1"/>
    <col min="9" max="9" width="12.8515625" style="8" customWidth="1"/>
    <col min="10" max="10" width="11.8515625" style="28" customWidth="1"/>
    <col min="11" max="16" width="8.8515625" style="28" customWidth="1"/>
    <col min="17" max="16384" width="8.8515625" style="8" customWidth="1"/>
  </cols>
  <sheetData>
    <row r="1" spans="1:10" ht="15.75">
      <c r="A1" s="12"/>
      <c r="B1" s="12"/>
      <c r="C1" s="12"/>
      <c r="D1" s="12"/>
      <c r="E1" s="57" t="s">
        <v>393</v>
      </c>
      <c r="F1" s="57"/>
      <c r="G1" s="57"/>
      <c r="H1" s="33"/>
      <c r="I1" s="12"/>
      <c r="J1" s="12"/>
    </row>
    <row r="2" spans="1:10" ht="15.75">
      <c r="A2" s="12"/>
      <c r="B2" s="12"/>
      <c r="C2" s="12"/>
      <c r="D2" s="12"/>
      <c r="E2" s="57" t="s">
        <v>1</v>
      </c>
      <c r="F2" s="57"/>
      <c r="G2" s="57"/>
      <c r="H2" s="58"/>
      <c r="I2" s="12"/>
      <c r="J2" s="12"/>
    </row>
    <row r="3" spans="1:10" ht="152.25" customHeight="1">
      <c r="A3" s="12"/>
      <c r="B3" s="12"/>
      <c r="C3" s="12"/>
      <c r="D3" s="12"/>
      <c r="E3" s="57" t="s">
        <v>627</v>
      </c>
      <c r="F3" s="57"/>
      <c r="G3" s="57"/>
      <c r="H3" s="58"/>
      <c r="I3" s="12"/>
      <c r="J3" s="12"/>
    </row>
    <row r="4" spans="1:10" ht="33" customHeight="1">
      <c r="A4" s="12"/>
      <c r="B4" s="12"/>
      <c r="C4" s="12"/>
      <c r="D4" s="12"/>
      <c r="E4" s="57" t="s">
        <v>629</v>
      </c>
      <c r="F4" s="57"/>
      <c r="G4" s="57"/>
      <c r="H4" s="33"/>
      <c r="I4" s="12"/>
      <c r="J4" s="12"/>
    </row>
    <row r="5" spans="1:10" ht="38.25" customHeight="1">
      <c r="A5" s="64" t="s">
        <v>394</v>
      </c>
      <c r="B5" s="64"/>
      <c r="C5" s="64"/>
      <c r="D5" s="64"/>
      <c r="E5" s="64"/>
      <c r="F5" s="64"/>
      <c r="G5" s="64"/>
      <c r="H5" s="64"/>
      <c r="I5" s="9"/>
      <c r="J5" s="9"/>
    </row>
    <row r="6" spans="1:10" ht="15.75">
      <c r="A6" s="65" t="s">
        <v>3</v>
      </c>
      <c r="B6" s="65"/>
      <c r="C6" s="65"/>
      <c r="D6" s="65"/>
      <c r="E6" s="65"/>
      <c r="F6" s="65"/>
      <c r="G6" s="65"/>
      <c r="H6" s="65"/>
      <c r="I6" s="10"/>
      <c r="J6" s="10"/>
    </row>
    <row r="7" spans="1:10" ht="15.75">
      <c r="A7" s="74" t="s">
        <v>4</v>
      </c>
      <c r="B7" s="74" t="s">
        <v>9</v>
      </c>
      <c r="C7" s="74" t="s">
        <v>6</v>
      </c>
      <c r="D7" s="74" t="s">
        <v>7</v>
      </c>
      <c r="E7" s="74" t="s">
        <v>5</v>
      </c>
      <c r="F7" s="76" t="s">
        <v>8</v>
      </c>
      <c r="G7" s="77"/>
      <c r="H7" s="80" t="s">
        <v>395</v>
      </c>
      <c r="I7" s="13"/>
      <c r="J7" s="66"/>
    </row>
    <row r="8" spans="1:10" ht="15.75">
      <c r="A8" s="75"/>
      <c r="B8" s="75"/>
      <c r="C8" s="75"/>
      <c r="D8" s="75"/>
      <c r="E8" s="75"/>
      <c r="F8" s="78"/>
      <c r="G8" s="79"/>
      <c r="H8" s="81"/>
      <c r="I8" s="14"/>
      <c r="J8" s="67"/>
    </row>
    <row r="9" spans="1:10" ht="15.75">
      <c r="A9" s="2" t="s">
        <v>11</v>
      </c>
      <c r="B9" s="3"/>
      <c r="C9" s="3"/>
      <c r="D9" s="3"/>
      <c r="E9" s="3"/>
      <c r="F9" s="70"/>
      <c r="G9" s="71"/>
      <c r="H9" s="34">
        <f>H10+H209+H246+H265+H318+H529+H726+H882</f>
        <v>1020170.2999999999</v>
      </c>
      <c r="I9" s="19"/>
      <c r="J9" s="25"/>
    </row>
    <row r="10" spans="1:10" ht="31.5">
      <c r="A10" s="2" t="s">
        <v>92</v>
      </c>
      <c r="B10" s="3" t="s">
        <v>93</v>
      </c>
      <c r="C10" s="3"/>
      <c r="D10" s="3"/>
      <c r="E10" s="3"/>
      <c r="F10" s="70"/>
      <c r="G10" s="71"/>
      <c r="H10" s="35">
        <f>H11+H97+H104+H124+H143+H156+H165</f>
        <v>169417.59999999998</v>
      </c>
      <c r="I10" s="15"/>
      <c r="J10" s="25"/>
    </row>
    <row r="11" spans="1:16" s="20" customFormat="1" ht="15.75">
      <c r="A11" s="2" t="s">
        <v>100</v>
      </c>
      <c r="B11" s="3" t="s">
        <v>93</v>
      </c>
      <c r="C11" s="3" t="s">
        <v>37</v>
      </c>
      <c r="D11" s="22" t="s">
        <v>598</v>
      </c>
      <c r="E11" s="3"/>
      <c r="F11" s="70"/>
      <c r="G11" s="71"/>
      <c r="H11" s="35">
        <f>H12+H18+H47</f>
        <v>118027.39999999998</v>
      </c>
      <c r="I11" s="15"/>
      <c r="J11" s="25"/>
      <c r="K11" s="38"/>
      <c r="L11" s="38"/>
      <c r="M11" s="38"/>
      <c r="N11" s="38"/>
      <c r="O11" s="38"/>
      <c r="P11" s="38"/>
    </row>
    <row r="12" spans="1:10" ht="47.25">
      <c r="A12" s="5" t="s">
        <v>396</v>
      </c>
      <c r="B12" s="6" t="s">
        <v>93</v>
      </c>
      <c r="C12" s="6" t="s">
        <v>37</v>
      </c>
      <c r="D12" s="6" t="s">
        <v>120</v>
      </c>
      <c r="E12" s="6"/>
      <c r="F12" s="68"/>
      <c r="G12" s="69"/>
      <c r="H12" s="36">
        <f>H13</f>
        <v>5922.2</v>
      </c>
      <c r="I12" s="16"/>
      <c r="J12" s="26"/>
    </row>
    <row r="13" spans="1:10" ht="63">
      <c r="A13" s="5" t="s">
        <v>397</v>
      </c>
      <c r="B13" s="6" t="s">
        <v>93</v>
      </c>
      <c r="C13" s="6" t="s">
        <v>37</v>
      </c>
      <c r="D13" s="6" t="s">
        <v>120</v>
      </c>
      <c r="E13" s="6" t="s">
        <v>398</v>
      </c>
      <c r="F13" s="68"/>
      <c r="G13" s="69"/>
      <c r="H13" s="36">
        <f>H14</f>
        <v>5922.2</v>
      </c>
      <c r="I13" s="16"/>
      <c r="J13" s="26"/>
    </row>
    <row r="14" spans="1:10" ht="15.75">
      <c r="A14" s="5" t="s">
        <v>399</v>
      </c>
      <c r="B14" s="6" t="s">
        <v>93</v>
      </c>
      <c r="C14" s="6" t="s">
        <v>37</v>
      </c>
      <c r="D14" s="6" t="s">
        <v>120</v>
      </c>
      <c r="E14" s="6" t="s">
        <v>400</v>
      </c>
      <c r="F14" s="68"/>
      <c r="G14" s="69"/>
      <c r="H14" s="36">
        <f>H15</f>
        <v>5922.2</v>
      </c>
      <c r="I14" s="16"/>
      <c r="J14" s="26"/>
    </row>
    <row r="15" spans="1:10" ht="31.5">
      <c r="A15" s="5" t="s">
        <v>401</v>
      </c>
      <c r="B15" s="6" t="s">
        <v>93</v>
      </c>
      <c r="C15" s="6" t="s">
        <v>37</v>
      </c>
      <c r="D15" s="6" t="s">
        <v>120</v>
      </c>
      <c r="E15" s="6" t="s">
        <v>402</v>
      </c>
      <c r="F15" s="68"/>
      <c r="G15" s="69"/>
      <c r="H15" s="36">
        <f>H16</f>
        <v>5922.2</v>
      </c>
      <c r="I15" s="16"/>
      <c r="J15" s="26"/>
    </row>
    <row r="16" spans="1:10" ht="94.5">
      <c r="A16" s="5" t="s">
        <v>107</v>
      </c>
      <c r="B16" s="6" t="s">
        <v>93</v>
      </c>
      <c r="C16" s="6" t="s">
        <v>37</v>
      </c>
      <c r="D16" s="6" t="s">
        <v>120</v>
      </c>
      <c r="E16" s="6" t="s">
        <v>402</v>
      </c>
      <c r="F16" s="68" t="s">
        <v>108</v>
      </c>
      <c r="G16" s="69"/>
      <c r="H16" s="36">
        <f>H17</f>
        <v>5922.2</v>
      </c>
      <c r="I16" s="16"/>
      <c r="J16" s="26"/>
    </row>
    <row r="17" spans="1:10" ht="31.5">
      <c r="A17" s="5" t="s">
        <v>109</v>
      </c>
      <c r="B17" s="6" t="s">
        <v>93</v>
      </c>
      <c r="C17" s="6" t="s">
        <v>37</v>
      </c>
      <c r="D17" s="6" t="s">
        <v>120</v>
      </c>
      <c r="E17" s="6" t="s">
        <v>402</v>
      </c>
      <c r="F17" s="68" t="s">
        <v>110</v>
      </c>
      <c r="G17" s="69"/>
      <c r="H17" s="36">
        <v>5922.2</v>
      </c>
      <c r="I17" s="16"/>
      <c r="J17" s="26"/>
    </row>
    <row r="18" spans="1:10" ht="66" customHeight="1">
      <c r="A18" s="5" t="s">
        <v>403</v>
      </c>
      <c r="B18" s="6" t="s">
        <v>93</v>
      </c>
      <c r="C18" s="6" t="s">
        <v>37</v>
      </c>
      <c r="D18" s="6" t="s">
        <v>19</v>
      </c>
      <c r="E18" s="6"/>
      <c r="F18" s="68"/>
      <c r="G18" s="69"/>
      <c r="H18" s="36">
        <f>H19+H30</f>
        <v>110601.29999999999</v>
      </c>
      <c r="I18" s="18"/>
      <c r="J18" s="26"/>
    </row>
    <row r="19" spans="1:10" ht="94.5">
      <c r="A19" s="5" t="s">
        <v>404</v>
      </c>
      <c r="B19" s="6" t="s">
        <v>93</v>
      </c>
      <c r="C19" s="6" t="s">
        <v>37</v>
      </c>
      <c r="D19" s="6" t="s">
        <v>19</v>
      </c>
      <c r="E19" s="6" t="s">
        <v>405</v>
      </c>
      <c r="F19" s="68"/>
      <c r="G19" s="69"/>
      <c r="H19" s="36">
        <f>H20</f>
        <v>3193.9</v>
      </c>
      <c r="I19" s="16"/>
      <c r="J19" s="26"/>
    </row>
    <row r="20" spans="1:10" ht="47.25">
      <c r="A20" s="5" t="s">
        <v>406</v>
      </c>
      <c r="B20" s="6" t="s">
        <v>93</v>
      </c>
      <c r="C20" s="6" t="s">
        <v>37</v>
      </c>
      <c r="D20" s="6" t="s">
        <v>19</v>
      </c>
      <c r="E20" s="6" t="s">
        <v>407</v>
      </c>
      <c r="F20" s="68"/>
      <c r="G20" s="69"/>
      <c r="H20" s="36">
        <f>H21+H24+H27</f>
        <v>3193.9</v>
      </c>
      <c r="I20" s="16"/>
      <c r="J20" s="26"/>
    </row>
    <row r="21" spans="1:10" ht="31.5">
      <c r="A21" s="5" t="s">
        <v>401</v>
      </c>
      <c r="B21" s="6" t="s">
        <v>93</v>
      </c>
      <c r="C21" s="6" t="s">
        <v>37</v>
      </c>
      <c r="D21" s="6" t="s">
        <v>19</v>
      </c>
      <c r="E21" s="6" t="s">
        <v>408</v>
      </c>
      <c r="F21" s="68"/>
      <c r="G21" s="69"/>
      <c r="H21" s="36">
        <f>H22</f>
        <v>1509.5</v>
      </c>
      <c r="I21" s="16"/>
      <c r="J21" s="26"/>
    </row>
    <row r="22" spans="1:10" ht="94.5">
      <c r="A22" s="5" t="s">
        <v>107</v>
      </c>
      <c r="B22" s="6" t="s">
        <v>93</v>
      </c>
      <c r="C22" s="6" t="s">
        <v>37</v>
      </c>
      <c r="D22" s="6" t="s">
        <v>19</v>
      </c>
      <c r="E22" s="6" t="s">
        <v>408</v>
      </c>
      <c r="F22" s="68" t="s">
        <v>108</v>
      </c>
      <c r="G22" s="69"/>
      <c r="H22" s="36">
        <f>H23</f>
        <v>1509.5</v>
      </c>
      <c r="I22" s="16"/>
      <c r="J22" s="26"/>
    </row>
    <row r="23" spans="1:10" ht="31.5">
      <c r="A23" s="5" t="s">
        <v>109</v>
      </c>
      <c r="B23" s="6" t="s">
        <v>93</v>
      </c>
      <c r="C23" s="6" t="s">
        <v>37</v>
      </c>
      <c r="D23" s="6" t="s">
        <v>19</v>
      </c>
      <c r="E23" s="6" t="s">
        <v>408</v>
      </c>
      <c r="F23" s="68" t="s">
        <v>110</v>
      </c>
      <c r="G23" s="69"/>
      <c r="H23" s="36">
        <v>1509.5</v>
      </c>
      <c r="I23" s="16"/>
      <c r="J23" s="26"/>
    </row>
    <row r="24" spans="1:10" ht="31.5">
      <c r="A24" s="5" t="s">
        <v>409</v>
      </c>
      <c r="B24" s="6" t="s">
        <v>93</v>
      </c>
      <c r="C24" s="6" t="s">
        <v>37</v>
      </c>
      <c r="D24" s="6" t="s">
        <v>19</v>
      </c>
      <c r="E24" s="6" t="s">
        <v>410</v>
      </c>
      <c r="F24" s="68"/>
      <c r="G24" s="69"/>
      <c r="H24" s="36">
        <f>H25</f>
        <v>347</v>
      </c>
      <c r="I24" s="16"/>
      <c r="J24" s="26"/>
    </row>
    <row r="25" spans="1:10" ht="47.25">
      <c r="A25" s="5" t="s">
        <v>22</v>
      </c>
      <c r="B25" s="6" t="s">
        <v>93</v>
      </c>
      <c r="C25" s="6" t="s">
        <v>37</v>
      </c>
      <c r="D25" s="6" t="s">
        <v>19</v>
      </c>
      <c r="E25" s="6" t="s">
        <v>410</v>
      </c>
      <c r="F25" s="68" t="s">
        <v>23</v>
      </c>
      <c r="G25" s="69"/>
      <c r="H25" s="36">
        <f>H26</f>
        <v>347</v>
      </c>
      <c r="I25" s="16"/>
      <c r="J25" s="26"/>
    </row>
    <row r="26" spans="1:10" ht="47.25">
      <c r="A26" s="5" t="s">
        <v>24</v>
      </c>
      <c r="B26" s="6" t="s">
        <v>93</v>
      </c>
      <c r="C26" s="6" t="s">
        <v>37</v>
      </c>
      <c r="D26" s="6" t="s">
        <v>19</v>
      </c>
      <c r="E26" s="6" t="s">
        <v>410</v>
      </c>
      <c r="F26" s="68" t="s">
        <v>25</v>
      </c>
      <c r="G26" s="69"/>
      <c r="H26" s="36">
        <v>347</v>
      </c>
      <c r="I26" s="16"/>
      <c r="J26" s="26"/>
    </row>
    <row r="27" spans="1:10" ht="126">
      <c r="A27" s="5" t="s">
        <v>412</v>
      </c>
      <c r="B27" s="6" t="s">
        <v>93</v>
      </c>
      <c r="C27" s="6" t="s">
        <v>37</v>
      </c>
      <c r="D27" s="6" t="s">
        <v>19</v>
      </c>
      <c r="E27" s="6" t="s">
        <v>413</v>
      </c>
      <c r="F27" s="68"/>
      <c r="G27" s="69"/>
      <c r="H27" s="36">
        <f>H28</f>
        <v>1337.4</v>
      </c>
      <c r="I27" s="16"/>
      <c r="J27" s="26"/>
    </row>
    <row r="28" spans="1:10" ht="94.5">
      <c r="A28" s="5" t="s">
        <v>107</v>
      </c>
      <c r="B28" s="6" t="s">
        <v>93</v>
      </c>
      <c r="C28" s="6" t="s">
        <v>37</v>
      </c>
      <c r="D28" s="6" t="s">
        <v>19</v>
      </c>
      <c r="E28" s="6" t="s">
        <v>413</v>
      </c>
      <c r="F28" s="68" t="s">
        <v>108</v>
      </c>
      <c r="G28" s="69"/>
      <c r="H28" s="36">
        <f>H29</f>
        <v>1337.4</v>
      </c>
      <c r="I28" s="16"/>
      <c r="J28" s="26"/>
    </row>
    <row r="29" spans="1:10" ht="31.5">
      <c r="A29" s="5" t="s">
        <v>109</v>
      </c>
      <c r="B29" s="6" t="s">
        <v>93</v>
      </c>
      <c r="C29" s="6" t="s">
        <v>37</v>
      </c>
      <c r="D29" s="6" t="s">
        <v>19</v>
      </c>
      <c r="E29" s="6" t="s">
        <v>413</v>
      </c>
      <c r="F29" s="68" t="s">
        <v>110</v>
      </c>
      <c r="G29" s="69"/>
      <c r="H29" s="36">
        <v>1337.4</v>
      </c>
      <c r="I29" s="16"/>
      <c r="J29" s="26"/>
    </row>
    <row r="30" spans="1:10" ht="63">
      <c r="A30" s="5" t="s">
        <v>397</v>
      </c>
      <c r="B30" s="6" t="s">
        <v>93</v>
      </c>
      <c r="C30" s="6" t="s">
        <v>37</v>
      </c>
      <c r="D30" s="6" t="s">
        <v>19</v>
      </c>
      <c r="E30" s="6" t="s">
        <v>398</v>
      </c>
      <c r="F30" s="68"/>
      <c r="G30" s="69"/>
      <c r="H30" s="36">
        <f>H31</f>
        <v>107407.4</v>
      </c>
      <c r="I30" s="16"/>
      <c r="J30" s="26"/>
    </row>
    <row r="31" spans="1:10" ht="15.75">
      <c r="A31" s="5" t="s">
        <v>414</v>
      </c>
      <c r="B31" s="6" t="s">
        <v>93</v>
      </c>
      <c r="C31" s="6" t="s">
        <v>37</v>
      </c>
      <c r="D31" s="6" t="s">
        <v>19</v>
      </c>
      <c r="E31" s="6" t="s">
        <v>415</v>
      </c>
      <c r="F31" s="68"/>
      <c r="G31" s="69"/>
      <c r="H31" s="36">
        <f>H32+H35+H41+H44</f>
        <v>107407.4</v>
      </c>
      <c r="I31" s="18"/>
      <c r="J31" s="26"/>
    </row>
    <row r="32" spans="1:10" ht="31.5">
      <c r="A32" s="5" t="s">
        <v>401</v>
      </c>
      <c r="B32" s="6" t="s">
        <v>93</v>
      </c>
      <c r="C32" s="6" t="s">
        <v>37</v>
      </c>
      <c r="D32" s="6" t="s">
        <v>19</v>
      </c>
      <c r="E32" s="6" t="s">
        <v>416</v>
      </c>
      <c r="F32" s="68"/>
      <c r="G32" s="69"/>
      <c r="H32" s="36">
        <f>H33</f>
        <v>99163.5</v>
      </c>
      <c r="I32" s="18"/>
      <c r="J32" s="26"/>
    </row>
    <row r="33" spans="1:10" ht="94.5">
      <c r="A33" s="5" t="s">
        <v>107</v>
      </c>
      <c r="B33" s="6" t="s">
        <v>93</v>
      </c>
      <c r="C33" s="6" t="s">
        <v>37</v>
      </c>
      <c r="D33" s="6" t="s">
        <v>19</v>
      </c>
      <c r="E33" s="6" t="s">
        <v>416</v>
      </c>
      <c r="F33" s="68" t="s">
        <v>108</v>
      </c>
      <c r="G33" s="69"/>
      <c r="H33" s="36">
        <f>H34</f>
        <v>99163.5</v>
      </c>
      <c r="I33" s="16"/>
      <c r="J33" s="26"/>
    </row>
    <row r="34" spans="1:10" ht="31.5">
      <c r="A34" s="5" t="s">
        <v>109</v>
      </c>
      <c r="B34" s="6" t="s">
        <v>93</v>
      </c>
      <c r="C34" s="6" t="s">
        <v>37</v>
      </c>
      <c r="D34" s="6" t="s">
        <v>19</v>
      </c>
      <c r="E34" s="6" t="s">
        <v>416</v>
      </c>
      <c r="F34" s="68" t="s">
        <v>110</v>
      </c>
      <c r="G34" s="69"/>
      <c r="H34" s="36">
        <f>97879.8+1283.7</f>
        <v>99163.5</v>
      </c>
      <c r="I34" s="16"/>
      <c r="J34" s="26"/>
    </row>
    <row r="35" spans="1:10" ht="31.5">
      <c r="A35" s="5" t="s">
        <v>409</v>
      </c>
      <c r="B35" s="6" t="s">
        <v>93</v>
      </c>
      <c r="C35" s="6" t="s">
        <v>37</v>
      </c>
      <c r="D35" s="6" t="s">
        <v>19</v>
      </c>
      <c r="E35" s="6" t="s">
        <v>417</v>
      </c>
      <c r="F35" s="68"/>
      <c r="G35" s="69"/>
      <c r="H35" s="36">
        <f>H36+H38</f>
        <v>6861.9</v>
      </c>
      <c r="I35" s="16"/>
      <c r="J35" s="26"/>
    </row>
    <row r="36" spans="1:10" ht="47.25">
      <c r="A36" s="5" t="s">
        <v>22</v>
      </c>
      <c r="B36" s="6" t="s">
        <v>93</v>
      </c>
      <c r="C36" s="6" t="s">
        <v>37</v>
      </c>
      <c r="D36" s="6" t="s">
        <v>19</v>
      </c>
      <c r="E36" s="6" t="s">
        <v>417</v>
      </c>
      <c r="F36" s="68" t="s">
        <v>23</v>
      </c>
      <c r="G36" s="69"/>
      <c r="H36" s="36">
        <f>H37</f>
        <v>6072.9</v>
      </c>
      <c r="I36" s="16"/>
      <c r="J36" s="26"/>
    </row>
    <row r="37" spans="1:10" ht="47.25">
      <c r="A37" s="5" t="s">
        <v>24</v>
      </c>
      <c r="B37" s="6" t="s">
        <v>93</v>
      </c>
      <c r="C37" s="6" t="s">
        <v>37</v>
      </c>
      <c r="D37" s="6" t="s">
        <v>19</v>
      </c>
      <c r="E37" s="6" t="s">
        <v>417</v>
      </c>
      <c r="F37" s="68" t="s">
        <v>25</v>
      </c>
      <c r="G37" s="69"/>
      <c r="H37" s="36">
        <v>6072.9</v>
      </c>
      <c r="I37" s="16"/>
      <c r="J37" s="26"/>
    </row>
    <row r="38" spans="1:10" ht="15.75">
      <c r="A38" s="5" t="s">
        <v>121</v>
      </c>
      <c r="B38" s="6" t="s">
        <v>93</v>
      </c>
      <c r="C38" s="6" t="s">
        <v>37</v>
      </c>
      <c r="D38" s="6" t="s">
        <v>19</v>
      </c>
      <c r="E38" s="6" t="s">
        <v>417</v>
      </c>
      <c r="F38" s="68" t="s">
        <v>122</v>
      </c>
      <c r="G38" s="69"/>
      <c r="H38" s="36">
        <f>H39+H40</f>
        <v>789</v>
      </c>
      <c r="I38" s="16"/>
      <c r="J38" s="26"/>
    </row>
    <row r="39" spans="1:10" ht="15.75">
      <c r="A39" s="5" t="s">
        <v>418</v>
      </c>
      <c r="B39" s="6" t="s">
        <v>93</v>
      </c>
      <c r="C39" s="6" t="s">
        <v>37</v>
      </c>
      <c r="D39" s="6" t="s">
        <v>19</v>
      </c>
      <c r="E39" s="6" t="s">
        <v>417</v>
      </c>
      <c r="F39" s="68" t="s">
        <v>419</v>
      </c>
      <c r="G39" s="69"/>
      <c r="H39" s="36">
        <v>95</v>
      </c>
      <c r="I39" s="16"/>
      <c r="J39" s="26"/>
    </row>
    <row r="40" spans="1:10" ht="15.75">
      <c r="A40" s="5" t="s">
        <v>420</v>
      </c>
      <c r="B40" s="6" t="s">
        <v>93</v>
      </c>
      <c r="C40" s="6" t="s">
        <v>37</v>
      </c>
      <c r="D40" s="6" t="s">
        <v>19</v>
      </c>
      <c r="E40" s="6" t="s">
        <v>417</v>
      </c>
      <c r="F40" s="68" t="s">
        <v>421</v>
      </c>
      <c r="G40" s="69"/>
      <c r="H40" s="36">
        <v>694</v>
      </c>
      <c r="I40" s="16"/>
      <c r="J40" s="26"/>
    </row>
    <row r="41" spans="1:10" ht="110.25">
      <c r="A41" s="5" t="s">
        <v>411</v>
      </c>
      <c r="B41" s="6" t="s">
        <v>93</v>
      </c>
      <c r="C41" s="6" t="s">
        <v>37</v>
      </c>
      <c r="D41" s="6" t="s">
        <v>19</v>
      </c>
      <c r="E41" s="6" t="s">
        <v>422</v>
      </c>
      <c r="F41" s="68"/>
      <c r="G41" s="69"/>
      <c r="H41" s="36">
        <f>H42</f>
        <v>1346</v>
      </c>
      <c r="I41" s="16"/>
      <c r="J41" s="26"/>
    </row>
    <row r="42" spans="1:10" ht="94.5">
      <c r="A42" s="5" t="s">
        <v>107</v>
      </c>
      <c r="B42" s="6" t="s">
        <v>93</v>
      </c>
      <c r="C42" s="6" t="s">
        <v>37</v>
      </c>
      <c r="D42" s="6" t="s">
        <v>19</v>
      </c>
      <c r="E42" s="6" t="s">
        <v>422</v>
      </c>
      <c r="F42" s="68" t="s">
        <v>108</v>
      </c>
      <c r="G42" s="69"/>
      <c r="H42" s="36">
        <f>H43</f>
        <v>1346</v>
      </c>
      <c r="I42" s="16"/>
      <c r="J42" s="26"/>
    </row>
    <row r="43" spans="1:10" ht="31.5">
      <c r="A43" s="5" t="s">
        <v>109</v>
      </c>
      <c r="B43" s="6" t="s">
        <v>93</v>
      </c>
      <c r="C43" s="6" t="s">
        <v>37</v>
      </c>
      <c r="D43" s="6" t="s">
        <v>19</v>
      </c>
      <c r="E43" s="6" t="s">
        <v>422</v>
      </c>
      <c r="F43" s="68" t="s">
        <v>110</v>
      </c>
      <c r="G43" s="69"/>
      <c r="H43" s="36">
        <v>1346</v>
      </c>
      <c r="I43" s="16"/>
      <c r="J43" s="26"/>
    </row>
    <row r="44" spans="1:10" ht="15.75">
      <c r="A44" s="5" t="s">
        <v>423</v>
      </c>
      <c r="B44" s="6" t="s">
        <v>93</v>
      </c>
      <c r="C44" s="6" t="s">
        <v>37</v>
      </c>
      <c r="D44" s="6" t="s">
        <v>19</v>
      </c>
      <c r="E44" s="6" t="s">
        <v>424</v>
      </c>
      <c r="F44" s="68"/>
      <c r="G44" s="69"/>
      <c r="H44" s="36">
        <f>H45</f>
        <v>36</v>
      </c>
      <c r="I44" s="16"/>
      <c r="J44" s="26"/>
    </row>
    <row r="45" spans="1:10" ht="94.5">
      <c r="A45" s="5" t="s">
        <v>107</v>
      </c>
      <c r="B45" s="6" t="s">
        <v>93</v>
      </c>
      <c r="C45" s="6" t="s">
        <v>37</v>
      </c>
      <c r="D45" s="6" t="s">
        <v>19</v>
      </c>
      <c r="E45" s="6" t="s">
        <v>424</v>
      </c>
      <c r="F45" s="68" t="s">
        <v>108</v>
      </c>
      <c r="G45" s="69"/>
      <c r="H45" s="36">
        <f>H46</f>
        <v>36</v>
      </c>
      <c r="I45" s="16"/>
      <c r="J45" s="26"/>
    </row>
    <row r="46" spans="1:10" ht="31.5">
      <c r="A46" s="5" t="s">
        <v>109</v>
      </c>
      <c r="B46" s="6" t="s">
        <v>93</v>
      </c>
      <c r="C46" s="6" t="s">
        <v>37</v>
      </c>
      <c r="D46" s="6" t="s">
        <v>19</v>
      </c>
      <c r="E46" s="6" t="s">
        <v>424</v>
      </c>
      <c r="F46" s="68" t="s">
        <v>110</v>
      </c>
      <c r="G46" s="69"/>
      <c r="H46" s="36">
        <v>36</v>
      </c>
      <c r="I46" s="16"/>
      <c r="J46" s="26"/>
    </row>
    <row r="47" spans="1:10" ht="15.75">
      <c r="A47" s="5" t="s">
        <v>101</v>
      </c>
      <c r="B47" s="6" t="s">
        <v>93</v>
      </c>
      <c r="C47" s="6" t="s">
        <v>37</v>
      </c>
      <c r="D47" s="6" t="s">
        <v>102</v>
      </c>
      <c r="E47" s="6"/>
      <c r="F47" s="68"/>
      <c r="G47" s="69"/>
      <c r="H47" s="36">
        <f>H48+H60+H65+H79+H84</f>
        <v>1503.9</v>
      </c>
      <c r="I47" s="16"/>
      <c r="J47" s="26"/>
    </row>
    <row r="48" spans="1:10" ht="94.5">
      <c r="A48" s="5" t="s">
        <v>81</v>
      </c>
      <c r="B48" s="6" t="s">
        <v>93</v>
      </c>
      <c r="C48" s="6" t="s">
        <v>37</v>
      </c>
      <c r="D48" s="6" t="s">
        <v>102</v>
      </c>
      <c r="E48" s="6" t="s">
        <v>82</v>
      </c>
      <c r="F48" s="68"/>
      <c r="G48" s="69"/>
      <c r="H48" s="36">
        <f>H49+H53</f>
        <v>191.2</v>
      </c>
      <c r="I48" s="16"/>
      <c r="J48" s="26"/>
    </row>
    <row r="49" spans="1:10" ht="47.25">
      <c r="A49" s="5" t="s">
        <v>96</v>
      </c>
      <c r="B49" s="6" t="s">
        <v>93</v>
      </c>
      <c r="C49" s="6" t="s">
        <v>37</v>
      </c>
      <c r="D49" s="6" t="s">
        <v>102</v>
      </c>
      <c r="E49" s="6" t="s">
        <v>97</v>
      </c>
      <c r="F49" s="68"/>
      <c r="G49" s="69"/>
      <c r="H49" s="36">
        <f>H50</f>
        <v>50</v>
      </c>
      <c r="I49" s="16"/>
      <c r="J49" s="26"/>
    </row>
    <row r="50" spans="1:10" ht="47.25">
      <c r="A50" s="5" t="s">
        <v>98</v>
      </c>
      <c r="B50" s="6" t="s">
        <v>93</v>
      </c>
      <c r="C50" s="6" t="s">
        <v>37</v>
      </c>
      <c r="D50" s="6" t="s">
        <v>102</v>
      </c>
      <c r="E50" s="6" t="s">
        <v>99</v>
      </c>
      <c r="F50" s="68"/>
      <c r="G50" s="69"/>
      <c r="H50" s="36">
        <f>H51</f>
        <v>50</v>
      </c>
      <c r="I50" s="16"/>
      <c r="J50" s="26"/>
    </row>
    <row r="51" spans="1:10" ht="47.25">
      <c r="A51" s="5" t="s">
        <v>22</v>
      </c>
      <c r="B51" s="6" t="s">
        <v>93</v>
      </c>
      <c r="C51" s="6" t="s">
        <v>37</v>
      </c>
      <c r="D51" s="6" t="s">
        <v>102</v>
      </c>
      <c r="E51" s="6" t="s">
        <v>99</v>
      </c>
      <c r="F51" s="68" t="s">
        <v>23</v>
      </c>
      <c r="G51" s="69"/>
      <c r="H51" s="36">
        <f>H52</f>
        <v>50</v>
      </c>
      <c r="I51" s="16"/>
      <c r="J51" s="26"/>
    </row>
    <row r="52" spans="1:10" ht="47.25">
      <c r="A52" s="5" t="s">
        <v>24</v>
      </c>
      <c r="B52" s="6" t="s">
        <v>93</v>
      </c>
      <c r="C52" s="6" t="s">
        <v>37</v>
      </c>
      <c r="D52" s="6" t="s">
        <v>102</v>
      </c>
      <c r="E52" s="6" t="s">
        <v>99</v>
      </c>
      <c r="F52" s="68" t="s">
        <v>25</v>
      </c>
      <c r="G52" s="69"/>
      <c r="H52" s="36">
        <f>'пр.6'!H99</f>
        <v>50</v>
      </c>
      <c r="I52" s="16"/>
      <c r="J52" s="26"/>
    </row>
    <row r="53" spans="1:10" ht="31.5">
      <c r="A53" s="5" t="s">
        <v>103</v>
      </c>
      <c r="B53" s="6" t="s">
        <v>93</v>
      </c>
      <c r="C53" s="6" t="s">
        <v>37</v>
      </c>
      <c r="D53" s="6" t="s">
        <v>102</v>
      </c>
      <c r="E53" s="6" t="s">
        <v>104</v>
      </c>
      <c r="F53" s="68"/>
      <c r="G53" s="69"/>
      <c r="H53" s="36">
        <f>H54+H57</f>
        <v>141.2</v>
      </c>
      <c r="I53" s="16"/>
      <c r="J53" s="26"/>
    </row>
    <row r="54" spans="1:10" ht="63">
      <c r="A54" s="5" t="s">
        <v>105</v>
      </c>
      <c r="B54" s="6" t="s">
        <v>93</v>
      </c>
      <c r="C54" s="6" t="s">
        <v>37</v>
      </c>
      <c r="D54" s="6" t="s">
        <v>102</v>
      </c>
      <c r="E54" s="6" t="s">
        <v>106</v>
      </c>
      <c r="F54" s="68"/>
      <c r="G54" s="69"/>
      <c r="H54" s="36">
        <f>H55</f>
        <v>14</v>
      </c>
      <c r="I54" s="16"/>
      <c r="J54" s="26"/>
    </row>
    <row r="55" spans="1:10" ht="94.5">
      <c r="A55" s="5" t="s">
        <v>107</v>
      </c>
      <c r="B55" s="6" t="s">
        <v>93</v>
      </c>
      <c r="C55" s="6" t="s">
        <v>37</v>
      </c>
      <c r="D55" s="6" t="s">
        <v>102</v>
      </c>
      <c r="E55" s="6" t="s">
        <v>106</v>
      </c>
      <c r="F55" s="68" t="s">
        <v>108</v>
      </c>
      <c r="G55" s="69"/>
      <c r="H55" s="36">
        <f>H56</f>
        <v>14</v>
      </c>
      <c r="I55" s="16"/>
      <c r="J55" s="26"/>
    </row>
    <row r="56" spans="1:10" ht="31.5">
      <c r="A56" s="5" t="s">
        <v>109</v>
      </c>
      <c r="B56" s="6" t="s">
        <v>93</v>
      </c>
      <c r="C56" s="6" t="s">
        <v>37</v>
      </c>
      <c r="D56" s="6" t="s">
        <v>102</v>
      </c>
      <c r="E56" s="6" t="s">
        <v>106</v>
      </c>
      <c r="F56" s="68" t="s">
        <v>110</v>
      </c>
      <c r="G56" s="69"/>
      <c r="H56" s="36">
        <f>'пр.6'!H106</f>
        <v>14</v>
      </c>
      <c r="I56" s="16"/>
      <c r="J56" s="26"/>
    </row>
    <row r="57" spans="1:10" ht="47.25">
      <c r="A57" s="5" t="s">
        <v>111</v>
      </c>
      <c r="B57" s="6" t="s">
        <v>93</v>
      </c>
      <c r="C57" s="6" t="s">
        <v>37</v>
      </c>
      <c r="D57" s="6" t="s">
        <v>102</v>
      </c>
      <c r="E57" s="6" t="s">
        <v>112</v>
      </c>
      <c r="F57" s="68"/>
      <c r="G57" s="69"/>
      <c r="H57" s="36">
        <f>H58</f>
        <v>127.2</v>
      </c>
      <c r="I57" s="16"/>
      <c r="J57" s="26"/>
    </row>
    <row r="58" spans="1:10" ht="47.25">
      <c r="A58" s="5" t="s">
        <v>22</v>
      </c>
      <c r="B58" s="6" t="s">
        <v>93</v>
      </c>
      <c r="C58" s="6" t="s">
        <v>37</v>
      </c>
      <c r="D58" s="6" t="s">
        <v>102</v>
      </c>
      <c r="E58" s="6" t="s">
        <v>112</v>
      </c>
      <c r="F58" s="68" t="s">
        <v>23</v>
      </c>
      <c r="G58" s="69"/>
      <c r="H58" s="36">
        <f>H59</f>
        <v>127.2</v>
      </c>
      <c r="I58" s="16"/>
      <c r="J58" s="26"/>
    </row>
    <row r="59" spans="1:10" ht="47.25">
      <c r="A59" s="5" t="s">
        <v>24</v>
      </c>
      <c r="B59" s="6" t="s">
        <v>93</v>
      </c>
      <c r="C59" s="6" t="s">
        <v>37</v>
      </c>
      <c r="D59" s="6" t="s">
        <v>102</v>
      </c>
      <c r="E59" s="6" t="s">
        <v>112</v>
      </c>
      <c r="F59" s="68" t="s">
        <v>25</v>
      </c>
      <c r="G59" s="69"/>
      <c r="H59" s="36">
        <f>'пр.6'!H112</f>
        <v>127.2</v>
      </c>
      <c r="I59" s="16"/>
      <c r="J59" s="26"/>
    </row>
    <row r="60" spans="1:10" ht="63">
      <c r="A60" s="5" t="s">
        <v>171</v>
      </c>
      <c r="B60" s="6" t="s">
        <v>93</v>
      </c>
      <c r="C60" s="6" t="s">
        <v>37</v>
      </c>
      <c r="D60" s="6" t="s">
        <v>102</v>
      </c>
      <c r="E60" s="6" t="s">
        <v>172</v>
      </c>
      <c r="F60" s="68"/>
      <c r="G60" s="69"/>
      <c r="H60" s="36">
        <f>H61</f>
        <v>49</v>
      </c>
      <c r="I60" s="16"/>
      <c r="J60" s="26"/>
    </row>
    <row r="61" spans="1:10" ht="78.75">
      <c r="A61" s="5" t="s">
        <v>173</v>
      </c>
      <c r="B61" s="6" t="s">
        <v>93</v>
      </c>
      <c r="C61" s="6" t="s">
        <v>37</v>
      </c>
      <c r="D61" s="6" t="s">
        <v>102</v>
      </c>
      <c r="E61" s="6" t="s">
        <v>174</v>
      </c>
      <c r="F61" s="68"/>
      <c r="G61" s="69"/>
      <c r="H61" s="36">
        <f>H62</f>
        <v>49</v>
      </c>
      <c r="I61" s="16"/>
      <c r="J61" s="26"/>
    </row>
    <row r="62" spans="1:10" ht="31.5">
      <c r="A62" s="5" t="s">
        <v>175</v>
      </c>
      <c r="B62" s="6" t="s">
        <v>93</v>
      </c>
      <c r="C62" s="6" t="s">
        <v>37</v>
      </c>
      <c r="D62" s="6" t="s">
        <v>102</v>
      </c>
      <c r="E62" s="6" t="s">
        <v>176</v>
      </c>
      <c r="F62" s="68"/>
      <c r="G62" s="69"/>
      <c r="H62" s="36">
        <f>H63</f>
        <v>49</v>
      </c>
      <c r="I62" s="16"/>
      <c r="J62" s="26"/>
    </row>
    <row r="63" spans="1:10" ht="47.25">
      <c r="A63" s="5" t="s">
        <v>22</v>
      </c>
      <c r="B63" s="6" t="s">
        <v>93</v>
      </c>
      <c r="C63" s="6" t="s">
        <v>37</v>
      </c>
      <c r="D63" s="6" t="s">
        <v>102</v>
      </c>
      <c r="E63" s="6" t="s">
        <v>176</v>
      </c>
      <c r="F63" s="68" t="s">
        <v>23</v>
      </c>
      <c r="G63" s="69"/>
      <c r="H63" s="36">
        <f>H64</f>
        <v>49</v>
      </c>
      <c r="I63" s="16"/>
      <c r="J63" s="26"/>
    </row>
    <row r="64" spans="1:10" ht="47.25">
      <c r="A64" s="5" t="s">
        <v>24</v>
      </c>
      <c r="B64" s="6" t="s">
        <v>93</v>
      </c>
      <c r="C64" s="6" t="s">
        <v>37</v>
      </c>
      <c r="D64" s="6" t="s">
        <v>102</v>
      </c>
      <c r="E64" s="6" t="s">
        <v>176</v>
      </c>
      <c r="F64" s="68" t="s">
        <v>25</v>
      </c>
      <c r="G64" s="69"/>
      <c r="H64" s="36">
        <f>'пр.6'!H234</f>
        <v>49</v>
      </c>
      <c r="I64" s="16"/>
      <c r="J64" s="26"/>
    </row>
    <row r="65" spans="1:10" ht="63">
      <c r="A65" s="5" t="s">
        <v>319</v>
      </c>
      <c r="B65" s="6" t="s">
        <v>93</v>
      </c>
      <c r="C65" s="6" t="s">
        <v>37</v>
      </c>
      <c r="D65" s="6" t="s">
        <v>102</v>
      </c>
      <c r="E65" s="6" t="s">
        <v>320</v>
      </c>
      <c r="F65" s="68"/>
      <c r="G65" s="69"/>
      <c r="H65" s="36">
        <f>H66+H75</f>
        <v>86.5</v>
      </c>
      <c r="I65" s="16"/>
      <c r="J65" s="26"/>
    </row>
    <row r="66" spans="1:10" ht="47.25">
      <c r="A66" s="5" t="s">
        <v>321</v>
      </c>
      <c r="B66" s="6" t="s">
        <v>93</v>
      </c>
      <c r="C66" s="6" t="s">
        <v>37</v>
      </c>
      <c r="D66" s="6" t="s">
        <v>102</v>
      </c>
      <c r="E66" s="6" t="s">
        <v>322</v>
      </c>
      <c r="F66" s="68"/>
      <c r="G66" s="69"/>
      <c r="H66" s="36">
        <f>H67+H70</f>
        <v>66.5</v>
      </c>
      <c r="I66" s="16"/>
      <c r="J66" s="26"/>
    </row>
    <row r="67" spans="1:10" ht="94.5">
      <c r="A67" s="5" t="s">
        <v>323</v>
      </c>
      <c r="B67" s="6" t="s">
        <v>93</v>
      </c>
      <c r="C67" s="6" t="s">
        <v>37</v>
      </c>
      <c r="D67" s="6" t="s">
        <v>102</v>
      </c>
      <c r="E67" s="6" t="s">
        <v>324</v>
      </c>
      <c r="F67" s="68"/>
      <c r="G67" s="69"/>
      <c r="H67" s="36">
        <f>H68</f>
        <v>8</v>
      </c>
      <c r="I67" s="16"/>
      <c r="J67" s="26"/>
    </row>
    <row r="68" spans="1:10" ht="47.25">
      <c r="A68" s="5" t="s">
        <v>22</v>
      </c>
      <c r="B68" s="6" t="s">
        <v>93</v>
      </c>
      <c r="C68" s="6" t="s">
        <v>37</v>
      </c>
      <c r="D68" s="6" t="s">
        <v>102</v>
      </c>
      <c r="E68" s="6" t="s">
        <v>324</v>
      </c>
      <c r="F68" s="68" t="s">
        <v>23</v>
      </c>
      <c r="G68" s="69"/>
      <c r="H68" s="36">
        <f>H69</f>
        <v>8</v>
      </c>
      <c r="I68" s="16"/>
      <c r="J68" s="26"/>
    </row>
    <row r="69" spans="1:10" ht="47.25">
      <c r="A69" s="5" t="s">
        <v>24</v>
      </c>
      <c r="B69" s="6" t="s">
        <v>93</v>
      </c>
      <c r="C69" s="6" t="s">
        <v>37</v>
      </c>
      <c r="D69" s="6" t="s">
        <v>102</v>
      </c>
      <c r="E69" s="6" t="s">
        <v>324</v>
      </c>
      <c r="F69" s="68" t="s">
        <v>25</v>
      </c>
      <c r="G69" s="69"/>
      <c r="H69" s="36">
        <f>'пр.6'!H575</f>
        <v>8</v>
      </c>
      <c r="I69" s="16"/>
      <c r="J69" s="26"/>
    </row>
    <row r="70" spans="1:10" ht="47.25">
      <c r="A70" s="5" t="s">
        <v>325</v>
      </c>
      <c r="B70" s="6" t="s">
        <v>93</v>
      </c>
      <c r="C70" s="6" t="s">
        <v>37</v>
      </c>
      <c r="D70" s="6" t="s">
        <v>102</v>
      </c>
      <c r="E70" s="6" t="s">
        <v>326</v>
      </c>
      <c r="F70" s="68"/>
      <c r="G70" s="69"/>
      <c r="H70" s="36">
        <f>H71+H73</f>
        <v>58.5</v>
      </c>
      <c r="I70" s="16"/>
      <c r="J70" s="26"/>
    </row>
    <row r="71" spans="1:10" ht="94.5">
      <c r="A71" s="5" t="s">
        <v>107</v>
      </c>
      <c r="B71" s="6" t="s">
        <v>93</v>
      </c>
      <c r="C71" s="6" t="s">
        <v>37</v>
      </c>
      <c r="D71" s="6" t="s">
        <v>102</v>
      </c>
      <c r="E71" s="6" t="s">
        <v>326</v>
      </c>
      <c r="F71" s="68" t="s">
        <v>108</v>
      </c>
      <c r="G71" s="69"/>
      <c r="H71" s="36">
        <f>H72</f>
        <v>20</v>
      </c>
      <c r="I71" s="16"/>
      <c r="J71" s="26"/>
    </row>
    <row r="72" spans="1:10" ht="31.5">
      <c r="A72" s="5" t="s">
        <v>109</v>
      </c>
      <c r="B72" s="6" t="s">
        <v>93</v>
      </c>
      <c r="C72" s="6" t="s">
        <v>37</v>
      </c>
      <c r="D72" s="6" t="s">
        <v>102</v>
      </c>
      <c r="E72" s="6" t="s">
        <v>326</v>
      </c>
      <c r="F72" s="68" t="s">
        <v>110</v>
      </c>
      <c r="G72" s="69"/>
      <c r="H72" s="36">
        <f>'пр.6'!H581</f>
        <v>20</v>
      </c>
      <c r="I72" s="16"/>
      <c r="J72" s="26"/>
    </row>
    <row r="73" spans="1:10" ht="47.25">
      <c r="A73" s="5" t="s">
        <v>22</v>
      </c>
      <c r="B73" s="6" t="s">
        <v>93</v>
      </c>
      <c r="C73" s="6" t="s">
        <v>37</v>
      </c>
      <c r="D73" s="6" t="s">
        <v>102</v>
      </c>
      <c r="E73" s="6" t="s">
        <v>326</v>
      </c>
      <c r="F73" s="68" t="s">
        <v>23</v>
      </c>
      <c r="G73" s="69"/>
      <c r="H73" s="36">
        <f>H74</f>
        <v>38.5</v>
      </c>
      <c r="I73" s="16"/>
      <c r="J73" s="26"/>
    </row>
    <row r="74" spans="1:10" ht="47.25">
      <c r="A74" s="5" t="s">
        <v>24</v>
      </c>
      <c r="B74" s="6" t="s">
        <v>93</v>
      </c>
      <c r="C74" s="6" t="s">
        <v>37</v>
      </c>
      <c r="D74" s="6" t="s">
        <v>102</v>
      </c>
      <c r="E74" s="6" t="s">
        <v>326</v>
      </c>
      <c r="F74" s="68" t="s">
        <v>25</v>
      </c>
      <c r="G74" s="69"/>
      <c r="H74" s="36">
        <f>'пр.6'!H584</f>
        <v>38.5</v>
      </c>
      <c r="I74" s="16"/>
      <c r="J74" s="26"/>
    </row>
    <row r="75" spans="1:10" ht="47.25">
      <c r="A75" s="5" t="s">
        <v>327</v>
      </c>
      <c r="B75" s="6" t="s">
        <v>93</v>
      </c>
      <c r="C75" s="6" t="s">
        <v>37</v>
      </c>
      <c r="D75" s="6" t="s">
        <v>102</v>
      </c>
      <c r="E75" s="6" t="s">
        <v>328</v>
      </c>
      <c r="F75" s="68"/>
      <c r="G75" s="69"/>
      <c r="H75" s="36">
        <f>H76</f>
        <v>20</v>
      </c>
      <c r="I75" s="16"/>
      <c r="J75" s="26"/>
    </row>
    <row r="76" spans="1:10" ht="47.25">
      <c r="A76" s="5" t="s">
        <v>331</v>
      </c>
      <c r="B76" s="6" t="s">
        <v>93</v>
      </c>
      <c r="C76" s="6" t="s">
        <v>37</v>
      </c>
      <c r="D76" s="6" t="s">
        <v>102</v>
      </c>
      <c r="E76" s="6" t="s">
        <v>332</v>
      </c>
      <c r="F76" s="68"/>
      <c r="G76" s="69"/>
      <c r="H76" s="36">
        <f>H77</f>
        <v>20</v>
      </c>
      <c r="I76" s="16"/>
      <c r="J76" s="26"/>
    </row>
    <row r="77" spans="1:10" ht="47.25">
      <c r="A77" s="5" t="s">
        <v>22</v>
      </c>
      <c r="B77" s="6" t="s">
        <v>93</v>
      </c>
      <c r="C77" s="6" t="s">
        <v>37</v>
      </c>
      <c r="D77" s="6" t="s">
        <v>102</v>
      </c>
      <c r="E77" s="6" t="s">
        <v>332</v>
      </c>
      <c r="F77" s="68" t="s">
        <v>23</v>
      </c>
      <c r="G77" s="69"/>
      <c r="H77" s="36">
        <f>H78</f>
        <v>20</v>
      </c>
      <c r="I77" s="16"/>
      <c r="J77" s="26"/>
    </row>
    <row r="78" spans="1:10" ht="47.25">
      <c r="A78" s="5" t="s">
        <v>24</v>
      </c>
      <c r="B78" s="6" t="s">
        <v>93</v>
      </c>
      <c r="C78" s="6" t="s">
        <v>37</v>
      </c>
      <c r="D78" s="6" t="s">
        <v>102</v>
      </c>
      <c r="E78" s="6" t="s">
        <v>332</v>
      </c>
      <c r="F78" s="68" t="s">
        <v>25</v>
      </c>
      <c r="G78" s="69"/>
      <c r="H78" s="36">
        <f>'пр.6'!H597</f>
        <v>20</v>
      </c>
      <c r="I78" s="16"/>
      <c r="J78" s="26"/>
    </row>
    <row r="79" spans="1:10" ht="94.5">
      <c r="A79" s="5" t="s">
        <v>404</v>
      </c>
      <c r="B79" s="6" t="s">
        <v>93</v>
      </c>
      <c r="C79" s="6" t="s">
        <v>37</v>
      </c>
      <c r="D79" s="6" t="s">
        <v>102</v>
      </c>
      <c r="E79" s="6" t="s">
        <v>425</v>
      </c>
      <c r="F79" s="68"/>
      <c r="G79" s="69"/>
      <c r="H79" s="36">
        <f>H80</f>
        <v>223.4</v>
      </c>
      <c r="I79" s="16"/>
      <c r="J79" s="26"/>
    </row>
    <row r="80" spans="1:10" ht="63">
      <c r="A80" s="5" t="s">
        <v>426</v>
      </c>
      <c r="B80" s="6" t="s">
        <v>93</v>
      </c>
      <c r="C80" s="6" t="s">
        <v>37</v>
      </c>
      <c r="D80" s="6" t="s">
        <v>102</v>
      </c>
      <c r="E80" s="6" t="s">
        <v>427</v>
      </c>
      <c r="F80" s="68"/>
      <c r="G80" s="69"/>
      <c r="H80" s="36">
        <f>H81</f>
        <v>223.4</v>
      </c>
      <c r="I80" s="16"/>
      <c r="J80" s="26"/>
    </row>
    <row r="81" spans="1:10" ht="63">
      <c r="A81" s="5" t="s">
        <v>428</v>
      </c>
      <c r="B81" s="6" t="s">
        <v>93</v>
      </c>
      <c r="C81" s="6" t="s">
        <v>37</v>
      </c>
      <c r="D81" s="6" t="s">
        <v>102</v>
      </c>
      <c r="E81" s="6" t="s">
        <v>429</v>
      </c>
      <c r="F81" s="68"/>
      <c r="G81" s="69"/>
      <c r="H81" s="36">
        <f>H82</f>
        <v>223.4</v>
      </c>
      <c r="I81" s="16"/>
      <c r="J81" s="26"/>
    </row>
    <row r="82" spans="1:10" ht="47.25">
      <c r="A82" s="5" t="s">
        <v>22</v>
      </c>
      <c r="B82" s="6" t="s">
        <v>93</v>
      </c>
      <c r="C82" s="6" t="s">
        <v>37</v>
      </c>
      <c r="D82" s="6" t="s">
        <v>102</v>
      </c>
      <c r="E82" s="6" t="s">
        <v>429</v>
      </c>
      <c r="F82" s="68" t="s">
        <v>23</v>
      </c>
      <c r="G82" s="69"/>
      <c r="H82" s="36">
        <f>H83</f>
        <v>223.4</v>
      </c>
      <c r="I82" s="16"/>
      <c r="J82" s="26"/>
    </row>
    <row r="83" spans="1:10" ht="47.25">
      <c r="A83" s="5" t="s">
        <v>24</v>
      </c>
      <c r="B83" s="6" t="s">
        <v>93</v>
      </c>
      <c r="C83" s="6" t="s">
        <v>37</v>
      </c>
      <c r="D83" s="6" t="s">
        <v>102</v>
      </c>
      <c r="E83" s="6" t="s">
        <v>429</v>
      </c>
      <c r="F83" s="68" t="s">
        <v>25</v>
      </c>
      <c r="G83" s="69"/>
      <c r="H83" s="36">
        <v>223.4</v>
      </c>
      <c r="I83" s="16"/>
      <c r="J83" s="26"/>
    </row>
    <row r="84" spans="1:10" ht="94.5">
      <c r="A84" s="5" t="s">
        <v>404</v>
      </c>
      <c r="B84" s="6" t="s">
        <v>93</v>
      </c>
      <c r="C84" s="6" t="s">
        <v>37</v>
      </c>
      <c r="D84" s="6" t="s">
        <v>102</v>
      </c>
      <c r="E84" s="6" t="s">
        <v>405</v>
      </c>
      <c r="F84" s="68"/>
      <c r="G84" s="69"/>
      <c r="H84" s="36">
        <f>H85+H91</f>
        <v>953.8000000000001</v>
      </c>
      <c r="I84" s="16"/>
      <c r="J84" s="26"/>
    </row>
    <row r="85" spans="1:10" ht="47.25">
      <c r="A85" s="5" t="s">
        <v>430</v>
      </c>
      <c r="B85" s="6" t="s">
        <v>93</v>
      </c>
      <c r="C85" s="6" t="s">
        <v>37</v>
      </c>
      <c r="D85" s="6" t="s">
        <v>102</v>
      </c>
      <c r="E85" s="6" t="s">
        <v>431</v>
      </c>
      <c r="F85" s="68"/>
      <c r="G85" s="69"/>
      <c r="H85" s="36">
        <f>H86</f>
        <v>480.1</v>
      </c>
      <c r="I85" s="16"/>
      <c r="J85" s="26"/>
    </row>
    <row r="86" spans="1:10" ht="47.25">
      <c r="A86" s="5" t="s">
        <v>432</v>
      </c>
      <c r="B86" s="6" t="s">
        <v>93</v>
      </c>
      <c r="C86" s="6" t="s">
        <v>37</v>
      </c>
      <c r="D86" s="6" t="s">
        <v>102</v>
      </c>
      <c r="E86" s="6" t="s">
        <v>433</v>
      </c>
      <c r="F86" s="68"/>
      <c r="G86" s="69"/>
      <c r="H86" s="36">
        <f>H87+H89</f>
        <v>480.1</v>
      </c>
      <c r="I86" s="16"/>
      <c r="J86" s="26"/>
    </row>
    <row r="87" spans="1:10" ht="94.5">
      <c r="A87" s="5" t="s">
        <v>107</v>
      </c>
      <c r="B87" s="6" t="s">
        <v>93</v>
      </c>
      <c r="C87" s="6" t="s">
        <v>37</v>
      </c>
      <c r="D87" s="6" t="s">
        <v>102</v>
      </c>
      <c r="E87" s="6" t="s">
        <v>433</v>
      </c>
      <c r="F87" s="68" t="s">
        <v>108</v>
      </c>
      <c r="G87" s="69"/>
      <c r="H87" s="36">
        <f>H88</f>
        <v>476.1</v>
      </c>
      <c r="I87" s="16"/>
      <c r="J87" s="26"/>
    </row>
    <row r="88" spans="1:10" ht="31.5">
      <c r="A88" s="5" t="s">
        <v>109</v>
      </c>
      <c r="B88" s="6" t="s">
        <v>93</v>
      </c>
      <c r="C88" s="6" t="s">
        <v>37</v>
      </c>
      <c r="D88" s="6" t="s">
        <v>102</v>
      </c>
      <c r="E88" s="6" t="s">
        <v>433</v>
      </c>
      <c r="F88" s="68" t="s">
        <v>110</v>
      </c>
      <c r="G88" s="69"/>
      <c r="H88" s="36">
        <v>476.1</v>
      </c>
      <c r="I88" s="16"/>
      <c r="J88" s="26"/>
    </row>
    <row r="89" spans="1:10" ht="47.25">
      <c r="A89" s="5" t="s">
        <v>22</v>
      </c>
      <c r="B89" s="6" t="s">
        <v>93</v>
      </c>
      <c r="C89" s="6" t="s">
        <v>37</v>
      </c>
      <c r="D89" s="6" t="s">
        <v>102</v>
      </c>
      <c r="E89" s="6" t="s">
        <v>433</v>
      </c>
      <c r="F89" s="68" t="s">
        <v>23</v>
      </c>
      <c r="G89" s="69"/>
      <c r="H89" s="36">
        <f>H90</f>
        <v>4</v>
      </c>
      <c r="I89" s="16"/>
      <c r="J89" s="26"/>
    </row>
    <row r="90" spans="1:10" ht="47.25">
      <c r="A90" s="5" t="s">
        <v>24</v>
      </c>
      <c r="B90" s="6" t="s">
        <v>93</v>
      </c>
      <c r="C90" s="6" t="s">
        <v>37</v>
      </c>
      <c r="D90" s="6" t="s">
        <v>102</v>
      </c>
      <c r="E90" s="6" t="s">
        <v>433</v>
      </c>
      <c r="F90" s="68" t="s">
        <v>25</v>
      </c>
      <c r="G90" s="69"/>
      <c r="H90" s="36">
        <v>4</v>
      </c>
      <c r="I90" s="16"/>
      <c r="J90" s="26"/>
    </row>
    <row r="91" spans="1:10" ht="63">
      <c r="A91" s="5" t="s">
        <v>434</v>
      </c>
      <c r="B91" s="6" t="s">
        <v>93</v>
      </c>
      <c r="C91" s="6" t="s">
        <v>37</v>
      </c>
      <c r="D91" s="6" t="s">
        <v>102</v>
      </c>
      <c r="E91" s="6" t="s">
        <v>435</v>
      </c>
      <c r="F91" s="68"/>
      <c r="G91" s="69"/>
      <c r="H91" s="36">
        <f>H92</f>
        <v>473.70000000000005</v>
      </c>
      <c r="I91" s="16"/>
      <c r="J91" s="26"/>
    </row>
    <row r="92" spans="1:10" ht="236.25">
      <c r="A92" s="5" t="s">
        <v>436</v>
      </c>
      <c r="B92" s="6" t="s">
        <v>93</v>
      </c>
      <c r="C92" s="6" t="s">
        <v>37</v>
      </c>
      <c r="D92" s="6" t="s">
        <v>102</v>
      </c>
      <c r="E92" s="6" t="s">
        <v>437</v>
      </c>
      <c r="F92" s="68"/>
      <c r="G92" s="69"/>
      <c r="H92" s="36">
        <f>H93+H95</f>
        <v>473.70000000000005</v>
      </c>
      <c r="I92" s="16"/>
      <c r="J92" s="26"/>
    </row>
    <row r="93" spans="1:10" ht="94.5">
      <c r="A93" s="5" t="s">
        <v>107</v>
      </c>
      <c r="B93" s="6" t="s">
        <v>93</v>
      </c>
      <c r="C93" s="6" t="s">
        <v>37</v>
      </c>
      <c r="D93" s="6" t="s">
        <v>102</v>
      </c>
      <c r="E93" s="6" t="s">
        <v>437</v>
      </c>
      <c r="F93" s="68" t="s">
        <v>108</v>
      </c>
      <c r="G93" s="69"/>
      <c r="H93" s="36">
        <f>H94</f>
        <v>430.6</v>
      </c>
      <c r="I93" s="16"/>
      <c r="J93" s="26"/>
    </row>
    <row r="94" spans="1:10" ht="31.5">
      <c r="A94" s="5" t="s">
        <v>109</v>
      </c>
      <c r="B94" s="6" t="s">
        <v>93</v>
      </c>
      <c r="C94" s="6" t="s">
        <v>37</v>
      </c>
      <c r="D94" s="6" t="s">
        <v>102</v>
      </c>
      <c r="E94" s="6" t="s">
        <v>437</v>
      </c>
      <c r="F94" s="68" t="s">
        <v>110</v>
      </c>
      <c r="G94" s="69"/>
      <c r="H94" s="36">
        <v>430.6</v>
      </c>
      <c r="I94" s="16"/>
      <c r="J94" s="26"/>
    </row>
    <row r="95" spans="1:10" ht="47.25">
      <c r="A95" s="5" t="s">
        <v>22</v>
      </c>
      <c r="B95" s="6" t="s">
        <v>93</v>
      </c>
      <c r="C95" s="6" t="s">
        <v>37</v>
      </c>
      <c r="D95" s="6" t="s">
        <v>102</v>
      </c>
      <c r="E95" s="6" t="s">
        <v>437</v>
      </c>
      <c r="F95" s="68" t="s">
        <v>23</v>
      </c>
      <c r="G95" s="69"/>
      <c r="H95" s="36">
        <f>H96</f>
        <v>43.1</v>
      </c>
      <c r="I95" s="16"/>
      <c r="J95" s="26"/>
    </row>
    <row r="96" spans="1:10" ht="47.25">
      <c r="A96" s="5" t="s">
        <v>24</v>
      </c>
      <c r="B96" s="6" t="s">
        <v>93</v>
      </c>
      <c r="C96" s="6" t="s">
        <v>37</v>
      </c>
      <c r="D96" s="6" t="s">
        <v>102</v>
      </c>
      <c r="E96" s="6" t="s">
        <v>437</v>
      </c>
      <c r="F96" s="68" t="s">
        <v>25</v>
      </c>
      <c r="G96" s="69"/>
      <c r="H96" s="36">
        <v>43.1</v>
      </c>
      <c r="I96" s="16"/>
      <c r="J96" s="26"/>
    </row>
    <row r="97" spans="1:16" s="20" customFormat="1" ht="15.75">
      <c r="A97" s="2" t="s">
        <v>438</v>
      </c>
      <c r="B97" s="3" t="s">
        <v>93</v>
      </c>
      <c r="C97" s="3" t="s">
        <v>120</v>
      </c>
      <c r="D97" s="22" t="s">
        <v>598</v>
      </c>
      <c r="E97" s="3"/>
      <c r="F97" s="70"/>
      <c r="G97" s="71"/>
      <c r="H97" s="35">
        <f aca="true" t="shared" si="0" ref="H97:H102">H98</f>
        <v>612.4</v>
      </c>
      <c r="I97" s="15"/>
      <c r="J97" s="25"/>
      <c r="K97" s="38"/>
      <c r="L97" s="38"/>
      <c r="M97" s="38"/>
      <c r="N97" s="38"/>
      <c r="O97" s="38"/>
      <c r="P97" s="38"/>
    </row>
    <row r="98" spans="1:10" ht="31.5">
      <c r="A98" s="5" t="s">
        <v>439</v>
      </c>
      <c r="B98" s="6" t="s">
        <v>93</v>
      </c>
      <c r="C98" s="6" t="s">
        <v>120</v>
      </c>
      <c r="D98" s="6" t="s">
        <v>143</v>
      </c>
      <c r="E98" s="6"/>
      <c r="F98" s="68"/>
      <c r="G98" s="69"/>
      <c r="H98" s="36">
        <f t="shared" si="0"/>
        <v>612.4</v>
      </c>
      <c r="I98" s="16"/>
      <c r="J98" s="26"/>
    </row>
    <row r="99" spans="1:10" ht="94.5">
      <c r="A99" s="5" t="s">
        <v>404</v>
      </c>
      <c r="B99" s="6" t="s">
        <v>93</v>
      </c>
      <c r="C99" s="6" t="s">
        <v>120</v>
      </c>
      <c r="D99" s="6" t="s">
        <v>143</v>
      </c>
      <c r="E99" s="6" t="s">
        <v>405</v>
      </c>
      <c r="F99" s="68"/>
      <c r="G99" s="69"/>
      <c r="H99" s="36">
        <f t="shared" si="0"/>
        <v>612.4</v>
      </c>
      <c r="I99" s="16"/>
      <c r="J99" s="26"/>
    </row>
    <row r="100" spans="1:10" ht="63">
      <c r="A100" s="5" t="s">
        <v>440</v>
      </c>
      <c r="B100" s="6" t="s">
        <v>93</v>
      </c>
      <c r="C100" s="6" t="s">
        <v>120</v>
      </c>
      <c r="D100" s="6" t="s">
        <v>143</v>
      </c>
      <c r="E100" s="6" t="s">
        <v>441</v>
      </c>
      <c r="F100" s="68"/>
      <c r="G100" s="69"/>
      <c r="H100" s="36">
        <f t="shared" si="0"/>
        <v>612.4</v>
      </c>
      <c r="I100" s="16"/>
      <c r="J100" s="26"/>
    </row>
    <row r="101" spans="1:10" ht="47.25">
      <c r="A101" s="5" t="s">
        <v>442</v>
      </c>
      <c r="B101" s="6" t="s">
        <v>93</v>
      </c>
      <c r="C101" s="6" t="s">
        <v>120</v>
      </c>
      <c r="D101" s="6" t="s">
        <v>143</v>
      </c>
      <c r="E101" s="6" t="s">
        <v>443</v>
      </c>
      <c r="F101" s="68"/>
      <c r="G101" s="69"/>
      <c r="H101" s="36">
        <f t="shared" si="0"/>
        <v>612.4</v>
      </c>
      <c r="I101" s="16"/>
      <c r="J101" s="26"/>
    </row>
    <row r="102" spans="1:10" ht="94.5">
      <c r="A102" s="5" t="s">
        <v>107</v>
      </c>
      <c r="B102" s="6" t="s">
        <v>93</v>
      </c>
      <c r="C102" s="6" t="s">
        <v>120</v>
      </c>
      <c r="D102" s="6" t="s">
        <v>143</v>
      </c>
      <c r="E102" s="6" t="s">
        <v>443</v>
      </c>
      <c r="F102" s="68" t="s">
        <v>108</v>
      </c>
      <c r="G102" s="69"/>
      <c r="H102" s="36">
        <f t="shared" si="0"/>
        <v>612.4</v>
      </c>
      <c r="I102" s="16"/>
      <c r="J102" s="26"/>
    </row>
    <row r="103" spans="1:10" ht="31.5">
      <c r="A103" s="5" t="s">
        <v>109</v>
      </c>
      <c r="B103" s="6" t="s">
        <v>93</v>
      </c>
      <c r="C103" s="6" t="s">
        <v>120</v>
      </c>
      <c r="D103" s="6" t="s">
        <v>143</v>
      </c>
      <c r="E103" s="6" t="s">
        <v>443</v>
      </c>
      <c r="F103" s="68" t="s">
        <v>110</v>
      </c>
      <c r="G103" s="69"/>
      <c r="H103" s="36">
        <v>612.4</v>
      </c>
      <c r="I103" s="16"/>
      <c r="J103" s="26"/>
    </row>
    <row r="104" spans="1:16" s="20" customFormat="1" ht="47.25">
      <c r="A104" s="2" t="s">
        <v>361</v>
      </c>
      <c r="B104" s="3" t="s">
        <v>93</v>
      </c>
      <c r="C104" s="3" t="s">
        <v>143</v>
      </c>
      <c r="D104" s="22" t="s">
        <v>598</v>
      </c>
      <c r="E104" s="3"/>
      <c r="F104" s="70"/>
      <c r="G104" s="71"/>
      <c r="H104" s="35">
        <f>H105</f>
        <v>11682.8</v>
      </c>
      <c r="I104" s="15"/>
      <c r="J104" s="25"/>
      <c r="K104" s="38"/>
      <c r="L104" s="38"/>
      <c r="M104" s="38"/>
      <c r="N104" s="38"/>
      <c r="O104" s="38"/>
      <c r="P104" s="38"/>
    </row>
    <row r="105" spans="1:10" ht="63">
      <c r="A105" s="5" t="s">
        <v>362</v>
      </c>
      <c r="B105" s="6" t="s">
        <v>93</v>
      </c>
      <c r="C105" s="6" t="s">
        <v>143</v>
      </c>
      <c r="D105" s="6" t="s">
        <v>88</v>
      </c>
      <c r="E105" s="6"/>
      <c r="F105" s="68"/>
      <c r="G105" s="69"/>
      <c r="H105" s="36">
        <f>H106+H115</f>
        <v>11682.8</v>
      </c>
      <c r="I105" s="16"/>
      <c r="J105" s="26"/>
    </row>
    <row r="106" spans="1:10" ht="78.75">
      <c r="A106" s="5" t="s">
        <v>355</v>
      </c>
      <c r="B106" s="6" t="s">
        <v>93</v>
      </c>
      <c r="C106" s="6" t="s">
        <v>143</v>
      </c>
      <c r="D106" s="6" t="s">
        <v>88</v>
      </c>
      <c r="E106" s="6" t="s">
        <v>356</v>
      </c>
      <c r="F106" s="68"/>
      <c r="G106" s="69"/>
      <c r="H106" s="36">
        <f>H107+H111</f>
        <v>850</v>
      </c>
      <c r="I106" s="16"/>
      <c r="J106" s="26"/>
    </row>
    <row r="107" spans="1:10" ht="94.5">
      <c r="A107" s="5" t="s">
        <v>357</v>
      </c>
      <c r="B107" s="6" t="s">
        <v>93</v>
      </c>
      <c r="C107" s="6" t="s">
        <v>143</v>
      </c>
      <c r="D107" s="6" t="s">
        <v>88</v>
      </c>
      <c r="E107" s="6" t="s">
        <v>358</v>
      </c>
      <c r="F107" s="68"/>
      <c r="G107" s="69"/>
      <c r="H107" s="36">
        <f>H108</f>
        <v>550</v>
      </c>
      <c r="I107" s="16"/>
      <c r="J107" s="26"/>
    </row>
    <row r="108" spans="1:10" ht="47.25">
      <c r="A108" s="5" t="s">
        <v>359</v>
      </c>
      <c r="B108" s="6" t="s">
        <v>93</v>
      </c>
      <c r="C108" s="6" t="s">
        <v>143</v>
      </c>
      <c r="D108" s="6" t="s">
        <v>88</v>
      </c>
      <c r="E108" s="6" t="s">
        <v>360</v>
      </c>
      <c r="F108" s="68"/>
      <c r="G108" s="69"/>
      <c r="H108" s="36">
        <f>H109</f>
        <v>550</v>
      </c>
      <c r="I108" s="16"/>
      <c r="J108" s="26"/>
    </row>
    <row r="109" spans="1:10" ht="47.25">
      <c r="A109" s="5" t="s">
        <v>22</v>
      </c>
      <c r="B109" s="6" t="s">
        <v>93</v>
      </c>
      <c r="C109" s="6" t="s">
        <v>143</v>
      </c>
      <c r="D109" s="6" t="s">
        <v>88</v>
      </c>
      <c r="E109" s="6" t="s">
        <v>360</v>
      </c>
      <c r="F109" s="68" t="s">
        <v>23</v>
      </c>
      <c r="G109" s="69"/>
      <c r="H109" s="36">
        <f>H110</f>
        <v>550</v>
      </c>
      <c r="I109" s="16"/>
      <c r="J109" s="26"/>
    </row>
    <row r="110" spans="1:10" ht="47.25">
      <c r="A110" s="5" t="s">
        <v>24</v>
      </c>
      <c r="B110" s="6" t="s">
        <v>93</v>
      </c>
      <c r="C110" s="6" t="s">
        <v>143</v>
      </c>
      <c r="D110" s="6" t="s">
        <v>88</v>
      </c>
      <c r="E110" s="6" t="s">
        <v>360</v>
      </c>
      <c r="F110" s="68" t="s">
        <v>25</v>
      </c>
      <c r="G110" s="69"/>
      <c r="H110" s="36">
        <f>'пр.6'!H659</f>
        <v>550</v>
      </c>
      <c r="I110" s="16"/>
      <c r="J110" s="26"/>
    </row>
    <row r="111" spans="1:10" ht="94.5">
      <c r="A111" s="5" t="s">
        <v>363</v>
      </c>
      <c r="B111" s="6" t="s">
        <v>93</v>
      </c>
      <c r="C111" s="6" t="s">
        <v>143</v>
      </c>
      <c r="D111" s="6" t="s">
        <v>88</v>
      </c>
      <c r="E111" s="6" t="s">
        <v>364</v>
      </c>
      <c r="F111" s="68"/>
      <c r="G111" s="69"/>
      <c r="H111" s="36">
        <f>H112</f>
        <v>300</v>
      </c>
      <c r="I111" s="16"/>
      <c r="J111" s="26"/>
    </row>
    <row r="112" spans="1:10" ht="63">
      <c r="A112" s="5" t="s">
        <v>365</v>
      </c>
      <c r="B112" s="6" t="s">
        <v>93</v>
      </c>
      <c r="C112" s="6" t="s">
        <v>143</v>
      </c>
      <c r="D112" s="6" t="s">
        <v>88</v>
      </c>
      <c r="E112" s="6" t="s">
        <v>366</v>
      </c>
      <c r="F112" s="68"/>
      <c r="G112" s="69"/>
      <c r="H112" s="36">
        <f>H113</f>
        <v>300</v>
      </c>
      <c r="I112" s="16"/>
      <c r="J112" s="26"/>
    </row>
    <row r="113" spans="1:10" ht="47.25">
      <c r="A113" s="5" t="s">
        <v>22</v>
      </c>
      <c r="B113" s="6" t="s">
        <v>93</v>
      </c>
      <c r="C113" s="6" t="s">
        <v>143</v>
      </c>
      <c r="D113" s="6" t="s">
        <v>88</v>
      </c>
      <c r="E113" s="6" t="s">
        <v>366</v>
      </c>
      <c r="F113" s="68" t="s">
        <v>23</v>
      </c>
      <c r="G113" s="69"/>
      <c r="H113" s="36">
        <f>H114</f>
        <v>300</v>
      </c>
      <c r="I113" s="16"/>
      <c r="J113" s="26"/>
    </row>
    <row r="114" spans="1:10" ht="47.25">
      <c r="A114" s="5" t="s">
        <v>24</v>
      </c>
      <c r="B114" s="6" t="s">
        <v>93</v>
      </c>
      <c r="C114" s="6" t="s">
        <v>143</v>
      </c>
      <c r="D114" s="6" t="s">
        <v>88</v>
      </c>
      <c r="E114" s="6" t="s">
        <v>366</v>
      </c>
      <c r="F114" s="68" t="s">
        <v>25</v>
      </c>
      <c r="G114" s="69"/>
      <c r="H114" s="36">
        <f>'пр.6'!H666</f>
        <v>300</v>
      </c>
      <c r="I114" s="16"/>
      <c r="J114" s="26"/>
    </row>
    <row r="115" spans="1:10" ht="63">
      <c r="A115" s="5" t="s">
        <v>444</v>
      </c>
      <c r="B115" s="6" t="s">
        <v>93</v>
      </c>
      <c r="C115" s="6" t="s">
        <v>143</v>
      </c>
      <c r="D115" s="6" t="s">
        <v>88</v>
      </c>
      <c r="E115" s="6" t="s">
        <v>445</v>
      </c>
      <c r="F115" s="68"/>
      <c r="G115" s="69"/>
      <c r="H115" s="36">
        <f>H116+H121</f>
        <v>10832.8</v>
      </c>
      <c r="I115" s="18"/>
      <c r="J115" s="26"/>
    </row>
    <row r="116" spans="1:10" ht="31.5">
      <c r="A116" s="5" t="s">
        <v>446</v>
      </c>
      <c r="B116" s="6" t="s">
        <v>93</v>
      </c>
      <c r="C116" s="6" t="s">
        <v>143</v>
      </c>
      <c r="D116" s="6" t="s">
        <v>88</v>
      </c>
      <c r="E116" s="6" t="s">
        <v>447</v>
      </c>
      <c r="F116" s="68"/>
      <c r="G116" s="69"/>
      <c r="H116" s="36">
        <f>H117+H119</f>
        <v>10682.8</v>
      </c>
      <c r="I116" s="18"/>
      <c r="J116" s="26"/>
    </row>
    <row r="117" spans="1:10" ht="94.5">
      <c r="A117" s="5" t="s">
        <v>107</v>
      </c>
      <c r="B117" s="6" t="s">
        <v>93</v>
      </c>
      <c r="C117" s="6" t="s">
        <v>143</v>
      </c>
      <c r="D117" s="6" t="s">
        <v>88</v>
      </c>
      <c r="E117" s="6" t="s">
        <v>447</v>
      </c>
      <c r="F117" s="68" t="s">
        <v>108</v>
      </c>
      <c r="G117" s="69"/>
      <c r="H117" s="36">
        <f>H118</f>
        <v>9990.8</v>
      </c>
      <c r="I117" s="16"/>
      <c r="J117" s="26"/>
    </row>
    <row r="118" spans="1:10" ht="31.5">
      <c r="A118" s="5" t="s">
        <v>109</v>
      </c>
      <c r="B118" s="6" t="s">
        <v>93</v>
      </c>
      <c r="C118" s="6" t="s">
        <v>143</v>
      </c>
      <c r="D118" s="6" t="s">
        <v>88</v>
      </c>
      <c r="E118" s="6" t="s">
        <v>447</v>
      </c>
      <c r="F118" s="68" t="s">
        <v>110</v>
      </c>
      <c r="G118" s="69"/>
      <c r="H118" s="36">
        <v>9990.8</v>
      </c>
      <c r="I118" s="16"/>
      <c r="J118" s="26"/>
    </row>
    <row r="119" spans="1:10" ht="47.25">
      <c r="A119" s="5" t="s">
        <v>22</v>
      </c>
      <c r="B119" s="6" t="s">
        <v>93</v>
      </c>
      <c r="C119" s="6" t="s">
        <v>143</v>
      </c>
      <c r="D119" s="6" t="s">
        <v>88</v>
      </c>
      <c r="E119" s="6" t="s">
        <v>447</v>
      </c>
      <c r="F119" s="68" t="s">
        <v>23</v>
      </c>
      <c r="G119" s="69"/>
      <c r="H119" s="36">
        <f>H120</f>
        <v>692</v>
      </c>
      <c r="I119" s="16"/>
      <c r="J119" s="26"/>
    </row>
    <row r="120" spans="1:10" ht="47.25">
      <c r="A120" s="5" t="s">
        <v>24</v>
      </c>
      <c r="B120" s="6" t="s">
        <v>93</v>
      </c>
      <c r="C120" s="6" t="s">
        <v>143</v>
      </c>
      <c r="D120" s="6" t="s">
        <v>88</v>
      </c>
      <c r="E120" s="6" t="s">
        <v>447</v>
      </c>
      <c r="F120" s="68" t="s">
        <v>25</v>
      </c>
      <c r="G120" s="69"/>
      <c r="H120" s="36">
        <v>692</v>
      </c>
      <c r="I120" s="16"/>
      <c r="J120" s="26"/>
    </row>
    <row r="121" spans="1:10" ht="63">
      <c r="A121" s="5" t="s">
        <v>448</v>
      </c>
      <c r="B121" s="6" t="s">
        <v>93</v>
      </c>
      <c r="C121" s="6" t="s">
        <v>143</v>
      </c>
      <c r="D121" s="6" t="s">
        <v>88</v>
      </c>
      <c r="E121" s="6" t="s">
        <v>449</v>
      </c>
      <c r="F121" s="68"/>
      <c r="G121" s="69"/>
      <c r="H121" s="36">
        <f>H122</f>
        <v>150</v>
      </c>
      <c r="I121" s="16"/>
      <c r="J121" s="26"/>
    </row>
    <row r="122" spans="1:10" ht="47.25">
      <c r="A122" s="5" t="s">
        <v>22</v>
      </c>
      <c r="B122" s="6" t="s">
        <v>93</v>
      </c>
      <c r="C122" s="6" t="s">
        <v>143</v>
      </c>
      <c r="D122" s="6" t="s">
        <v>88</v>
      </c>
      <c r="E122" s="6" t="s">
        <v>449</v>
      </c>
      <c r="F122" s="68" t="s">
        <v>23</v>
      </c>
      <c r="G122" s="69"/>
      <c r="H122" s="36">
        <f>H123</f>
        <v>150</v>
      </c>
      <c r="I122" s="16"/>
      <c r="J122" s="26"/>
    </row>
    <row r="123" spans="1:10" ht="47.25">
      <c r="A123" s="5" t="s">
        <v>24</v>
      </c>
      <c r="B123" s="6" t="s">
        <v>93</v>
      </c>
      <c r="C123" s="6" t="s">
        <v>143</v>
      </c>
      <c r="D123" s="6" t="s">
        <v>88</v>
      </c>
      <c r="E123" s="6" t="s">
        <v>449</v>
      </c>
      <c r="F123" s="68" t="s">
        <v>25</v>
      </c>
      <c r="G123" s="69"/>
      <c r="H123" s="36">
        <v>150</v>
      </c>
      <c r="I123" s="16"/>
      <c r="J123" s="26"/>
    </row>
    <row r="124" spans="1:16" s="20" customFormat="1" ht="15.75">
      <c r="A124" s="2" t="s">
        <v>18</v>
      </c>
      <c r="B124" s="3" t="s">
        <v>93</v>
      </c>
      <c r="C124" s="3" t="s">
        <v>19</v>
      </c>
      <c r="D124" s="22" t="s">
        <v>598</v>
      </c>
      <c r="E124" s="3"/>
      <c r="F124" s="70"/>
      <c r="G124" s="71"/>
      <c r="H124" s="35">
        <f>H125</f>
        <v>1031.1</v>
      </c>
      <c r="I124" s="15"/>
      <c r="J124" s="25"/>
      <c r="K124" s="38"/>
      <c r="L124" s="38"/>
      <c r="M124" s="38"/>
      <c r="N124" s="38"/>
      <c r="O124" s="38"/>
      <c r="P124" s="38"/>
    </row>
    <row r="125" spans="1:10" ht="31.5">
      <c r="A125" s="5" t="s">
        <v>234</v>
      </c>
      <c r="B125" s="6" t="s">
        <v>93</v>
      </c>
      <c r="C125" s="6" t="s">
        <v>19</v>
      </c>
      <c r="D125" s="6" t="s">
        <v>235</v>
      </c>
      <c r="E125" s="6"/>
      <c r="F125" s="68"/>
      <c r="G125" s="69"/>
      <c r="H125" s="36">
        <f>H126+H131</f>
        <v>1031.1</v>
      </c>
      <c r="I125" s="16"/>
      <c r="J125" s="26"/>
    </row>
    <row r="126" spans="1:10" ht="63">
      <c r="A126" s="5" t="s">
        <v>228</v>
      </c>
      <c r="B126" s="6" t="s">
        <v>93</v>
      </c>
      <c r="C126" s="6" t="s">
        <v>19</v>
      </c>
      <c r="D126" s="6" t="s">
        <v>235</v>
      </c>
      <c r="E126" s="6" t="s">
        <v>229</v>
      </c>
      <c r="F126" s="68"/>
      <c r="G126" s="69"/>
      <c r="H126" s="36">
        <f>H127</f>
        <v>100</v>
      </c>
      <c r="I126" s="16"/>
      <c r="J126" s="26"/>
    </row>
    <row r="127" spans="1:10" ht="63">
      <c r="A127" s="5" t="s">
        <v>230</v>
      </c>
      <c r="B127" s="6" t="s">
        <v>93</v>
      </c>
      <c r="C127" s="6" t="s">
        <v>19</v>
      </c>
      <c r="D127" s="6" t="s">
        <v>235</v>
      </c>
      <c r="E127" s="6" t="s">
        <v>231</v>
      </c>
      <c r="F127" s="68"/>
      <c r="G127" s="69"/>
      <c r="H127" s="36">
        <f>H128</f>
        <v>100</v>
      </c>
      <c r="I127" s="16"/>
      <c r="J127" s="26"/>
    </row>
    <row r="128" spans="1:10" ht="31.5">
      <c r="A128" s="5" t="s">
        <v>232</v>
      </c>
      <c r="B128" s="6" t="s">
        <v>93</v>
      </c>
      <c r="C128" s="6" t="s">
        <v>19</v>
      </c>
      <c r="D128" s="6" t="s">
        <v>235</v>
      </c>
      <c r="E128" s="6" t="s">
        <v>233</v>
      </c>
      <c r="F128" s="68"/>
      <c r="G128" s="69"/>
      <c r="H128" s="36">
        <f>H129</f>
        <v>100</v>
      </c>
      <c r="I128" s="16"/>
      <c r="J128" s="26"/>
    </row>
    <row r="129" spans="1:10" ht="15.75">
      <c r="A129" s="5" t="s">
        <v>121</v>
      </c>
      <c r="B129" s="6" t="s">
        <v>93</v>
      </c>
      <c r="C129" s="6" t="s">
        <v>19</v>
      </c>
      <c r="D129" s="6" t="s">
        <v>235</v>
      </c>
      <c r="E129" s="6" t="s">
        <v>233</v>
      </c>
      <c r="F129" s="68" t="s">
        <v>122</v>
      </c>
      <c r="G129" s="69"/>
      <c r="H129" s="36">
        <f>H130</f>
        <v>100</v>
      </c>
      <c r="I129" s="16"/>
      <c r="J129" s="26"/>
    </row>
    <row r="130" spans="1:10" ht="78.75">
      <c r="A130" s="5" t="s">
        <v>123</v>
      </c>
      <c r="B130" s="6" t="s">
        <v>93</v>
      </c>
      <c r="C130" s="6" t="s">
        <v>19</v>
      </c>
      <c r="D130" s="6" t="s">
        <v>235</v>
      </c>
      <c r="E130" s="6" t="s">
        <v>233</v>
      </c>
      <c r="F130" s="68" t="s">
        <v>124</v>
      </c>
      <c r="G130" s="69"/>
      <c r="H130" s="36">
        <f>'пр.6'!H339</f>
        <v>100</v>
      </c>
      <c r="I130" s="16"/>
      <c r="J130" s="26"/>
    </row>
    <row r="131" spans="1:10" ht="47.25">
      <c r="A131" s="5" t="s">
        <v>282</v>
      </c>
      <c r="B131" s="6" t="s">
        <v>93</v>
      </c>
      <c r="C131" s="6" t="s">
        <v>19</v>
      </c>
      <c r="D131" s="6" t="s">
        <v>235</v>
      </c>
      <c r="E131" s="6" t="s">
        <v>283</v>
      </c>
      <c r="F131" s="68"/>
      <c r="G131" s="69"/>
      <c r="H131" s="36">
        <v>931.1</v>
      </c>
      <c r="I131" s="16"/>
      <c r="J131" s="26"/>
    </row>
    <row r="132" spans="1:10" ht="47.25">
      <c r="A132" s="5" t="s">
        <v>284</v>
      </c>
      <c r="B132" s="6" t="s">
        <v>93</v>
      </c>
      <c r="C132" s="6" t="s">
        <v>19</v>
      </c>
      <c r="D132" s="6" t="s">
        <v>235</v>
      </c>
      <c r="E132" s="6" t="s">
        <v>285</v>
      </c>
      <c r="F132" s="68"/>
      <c r="G132" s="69"/>
      <c r="H132" s="36">
        <f>H133</f>
        <v>231.1</v>
      </c>
      <c r="I132" s="16"/>
      <c r="J132" s="26"/>
    </row>
    <row r="133" spans="1:10" ht="33.75" customHeight="1">
      <c r="A133" s="5" t="s">
        <v>286</v>
      </c>
      <c r="B133" s="6" t="s">
        <v>93</v>
      </c>
      <c r="C133" s="6" t="s">
        <v>19</v>
      </c>
      <c r="D133" s="6" t="s">
        <v>235</v>
      </c>
      <c r="E133" s="6" t="s">
        <v>287</v>
      </c>
      <c r="F133" s="68"/>
      <c r="G133" s="69"/>
      <c r="H133" s="36">
        <f>H134</f>
        <v>231.1</v>
      </c>
      <c r="I133" s="16"/>
      <c r="J133" s="26"/>
    </row>
    <row r="134" spans="1:10" ht="47.25">
      <c r="A134" s="5" t="s">
        <v>22</v>
      </c>
      <c r="B134" s="6" t="s">
        <v>93</v>
      </c>
      <c r="C134" s="6" t="s">
        <v>19</v>
      </c>
      <c r="D134" s="6" t="s">
        <v>235</v>
      </c>
      <c r="E134" s="6" t="s">
        <v>287</v>
      </c>
      <c r="F134" s="68" t="s">
        <v>23</v>
      </c>
      <c r="G134" s="69"/>
      <c r="H134" s="36">
        <f>H135</f>
        <v>231.1</v>
      </c>
      <c r="I134" s="16"/>
      <c r="J134" s="26"/>
    </row>
    <row r="135" spans="1:10" ht="47.25">
      <c r="A135" s="5" t="s">
        <v>24</v>
      </c>
      <c r="B135" s="6" t="s">
        <v>93</v>
      </c>
      <c r="C135" s="6" t="s">
        <v>19</v>
      </c>
      <c r="D135" s="6" t="s">
        <v>235</v>
      </c>
      <c r="E135" s="6" t="s">
        <v>287</v>
      </c>
      <c r="F135" s="68" t="s">
        <v>25</v>
      </c>
      <c r="G135" s="69"/>
      <c r="H135" s="36">
        <f>'пр.6'!H439</f>
        <v>231.1</v>
      </c>
      <c r="I135" s="16"/>
      <c r="J135" s="26"/>
    </row>
    <row r="136" spans="1:10" ht="78.75">
      <c r="A136" s="5" t="s">
        <v>288</v>
      </c>
      <c r="B136" s="6" t="s">
        <v>93</v>
      </c>
      <c r="C136" s="6" t="s">
        <v>19</v>
      </c>
      <c r="D136" s="6" t="s">
        <v>235</v>
      </c>
      <c r="E136" s="6" t="s">
        <v>289</v>
      </c>
      <c r="F136" s="68"/>
      <c r="G136" s="69"/>
      <c r="H136" s="36">
        <f>H137+H140</f>
        <v>700</v>
      </c>
      <c r="I136" s="16"/>
      <c r="J136" s="26"/>
    </row>
    <row r="137" spans="1:10" ht="63">
      <c r="A137" s="5" t="s">
        <v>290</v>
      </c>
      <c r="B137" s="6" t="s">
        <v>93</v>
      </c>
      <c r="C137" s="6" t="s">
        <v>19</v>
      </c>
      <c r="D137" s="6" t="s">
        <v>235</v>
      </c>
      <c r="E137" s="6" t="s">
        <v>291</v>
      </c>
      <c r="F137" s="68"/>
      <c r="G137" s="69"/>
      <c r="H137" s="36">
        <f>H138</f>
        <v>651</v>
      </c>
      <c r="I137" s="16"/>
      <c r="J137" s="26"/>
    </row>
    <row r="138" spans="1:10" ht="15.75">
      <c r="A138" s="5" t="s">
        <v>121</v>
      </c>
      <c r="B138" s="6" t="s">
        <v>93</v>
      </c>
      <c r="C138" s="6" t="s">
        <v>19</v>
      </c>
      <c r="D138" s="6" t="s">
        <v>235</v>
      </c>
      <c r="E138" s="6" t="s">
        <v>291</v>
      </c>
      <c r="F138" s="68" t="s">
        <v>122</v>
      </c>
      <c r="G138" s="69"/>
      <c r="H138" s="36">
        <f>H139</f>
        <v>651</v>
      </c>
      <c r="I138" s="16"/>
      <c r="J138" s="26"/>
    </row>
    <row r="139" spans="1:10" ht="78.75">
      <c r="A139" s="5" t="s">
        <v>123</v>
      </c>
      <c r="B139" s="6" t="s">
        <v>93</v>
      </c>
      <c r="C139" s="6" t="s">
        <v>19</v>
      </c>
      <c r="D139" s="6" t="s">
        <v>235</v>
      </c>
      <c r="E139" s="6" t="s">
        <v>291</v>
      </c>
      <c r="F139" s="68" t="s">
        <v>124</v>
      </c>
      <c r="G139" s="69"/>
      <c r="H139" s="36">
        <f>'пр.6'!H446</f>
        <v>651</v>
      </c>
      <c r="I139" s="16"/>
      <c r="J139" s="26"/>
    </row>
    <row r="140" spans="1:10" ht="78.75">
      <c r="A140" s="5" t="s">
        <v>292</v>
      </c>
      <c r="B140" s="6" t="s">
        <v>93</v>
      </c>
      <c r="C140" s="6" t="s">
        <v>19</v>
      </c>
      <c r="D140" s="6" t="s">
        <v>235</v>
      </c>
      <c r="E140" s="6" t="s">
        <v>293</v>
      </c>
      <c r="F140" s="68"/>
      <c r="G140" s="69"/>
      <c r="H140" s="36">
        <f>H141</f>
        <v>49</v>
      </c>
      <c r="I140" s="16"/>
      <c r="J140" s="26"/>
    </row>
    <row r="141" spans="1:10" ht="15.75">
      <c r="A141" s="5" t="s">
        <v>121</v>
      </c>
      <c r="B141" s="6" t="s">
        <v>93</v>
      </c>
      <c r="C141" s="6" t="s">
        <v>19</v>
      </c>
      <c r="D141" s="6" t="s">
        <v>235</v>
      </c>
      <c r="E141" s="6" t="s">
        <v>293</v>
      </c>
      <c r="F141" s="68" t="s">
        <v>122</v>
      </c>
      <c r="G141" s="69"/>
      <c r="H141" s="36">
        <f>H142</f>
        <v>49</v>
      </c>
      <c r="I141" s="16"/>
      <c r="J141" s="26"/>
    </row>
    <row r="142" spans="1:10" ht="78.75">
      <c r="A142" s="5" t="s">
        <v>123</v>
      </c>
      <c r="B142" s="6" t="s">
        <v>93</v>
      </c>
      <c r="C142" s="6" t="s">
        <v>19</v>
      </c>
      <c r="D142" s="6" t="s">
        <v>235</v>
      </c>
      <c r="E142" s="6" t="s">
        <v>293</v>
      </c>
      <c r="F142" s="68" t="s">
        <v>124</v>
      </c>
      <c r="G142" s="69"/>
      <c r="H142" s="36">
        <f>'пр.6'!H452</f>
        <v>49</v>
      </c>
      <c r="I142" s="16"/>
      <c r="J142" s="26"/>
    </row>
    <row r="143" spans="1:16" s="20" customFormat="1" ht="31.5">
      <c r="A143" s="2" t="s">
        <v>75</v>
      </c>
      <c r="B143" s="3" t="s">
        <v>93</v>
      </c>
      <c r="C143" s="3" t="s">
        <v>68</v>
      </c>
      <c r="D143" s="22" t="s">
        <v>598</v>
      </c>
      <c r="E143" s="3"/>
      <c r="F143" s="70"/>
      <c r="G143" s="71"/>
      <c r="H143" s="35">
        <f>H144+H149</f>
        <v>21727.5</v>
      </c>
      <c r="I143" s="15"/>
      <c r="J143" s="25"/>
      <c r="K143" s="38"/>
      <c r="L143" s="38"/>
      <c r="M143" s="38"/>
      <c r="N143" s="38"/>
      <c r="O143" s="38"/>
      <c r="P143" s="38"/>
    </row>
    <row r="144" spans="1:10" ht="15.75">
      <c r="A144" s="5" t="s">
        <v>76</v>
      </c>
      <c r="B144" s="6" t="s">
        <v>93</v>
      </c>
      <c r="C144" s="6" t="s">
        <v>68</v>
      </c>
      <c r="D144" s="6" t="s">
        <v>37</v>
      </c>
      <c r="E144" s="6"/>
      <c r="F144" s="68"/>
      <c r="G144" s="69"/>
      <c r="H144" s="36">
        <f>H145</f>
        <v>18.5</v>
      </c>
      <c r="I144" s="16"/>
      <c r="J144" s="26"/>
    </row>
    <row r="145" spans="1:10" ht="15.75">
      <c r="A145" s="5" t="s">
        <v>450</v>
      </c>
      <c r="B145" s="6" t="s">
        <v>93</v>
      </c>
      <c r="C145" s="6" t="s">
        <v>68</v>
      </c>
      <c r="D145" s="6" t="s">
        <v>37</v>
      </c>
      <c r="E145" s="6" t="s">
        <v>451</v>
      </c>
      <c r="F145" s="68"/>
      <c r="G145" s="69"/>
      <c r="H145" s="36">
        <f>H146</f>
        <v>18.5</v>
      </c>
      <c r="I145" s="16"/>
      <c r="J145" s="26"/>
    </row>
    <row r="146" spans="1:10" ht="31.5">
      <c r="A146" s="5" t="s">
        <v>452</v>
      </c>
      <c r="B146" s="6" t="s">
        <v>93</v>
      </c>
      <c r="C146" s="6" t="s">
        <v>68</v>
      </c>
      <c r="D146" s="6" t="s">
        <v>37</v>
      </c>
      <c r="E146" s="6" t="s">
        <v>453</v>
      </c>
      <c r="F146" s="68"/>
      <c r="G146" s="69"/>
      <c r="H146" s="36">
        <f>H147</f>
        <v>18.5</v>
      </c>
      <c r="I146" s="16"/>
      <c r="J146" s="26"/>
    </row>
    <row r="147" spans="1:10" ht="47.25">
      <c r="A147" s="5" t="s">
        <v>22</v>
      </c>
      <c r="B147" s="6" t="s">
        <v>93</v>
      </c>
      <c r="C147" s="6" t="s">
        <v>68</v>
      </c>
      <c r="D147" s="6" t="s">
        <v>37</v>
      </c>
      <c r="E147" s="6" t="s">
        <v>453</v>
      </c>
      <c r="F147" s="68" t="s">
        <v>23</v>
      </c>
      <c r="G147" s="69"/>
      <c r="H147" s="36">
        <f>H148</f>
        <v>18.5</v>
      </c>
      <c r="I147" s="16"/>
      <c r="J147" s="26"/>
    </row>
    <row r="148" spans="1:10" ht="47.25">
      <c r="A148" s="5" t="s">
        <v>24</v>
      </c>
      <c r="B148" s="6" t="s">
        <v>93</v>
      </c>
      <c r="C148" s="6" t="s">
        <v>68</v>
      </c>
      <c r="D148" s="6" t="s">
        <v>37</v>
      </c>
      <c r="E148" s="6" t="s">
        <v>453</v>
      </c>
      <c r="F148" s="68" t="s">
        <v>25</v>
      </c>
      <c r="G148" s="69"/>
      <c r="H148" s="36">
        <v>18.5</v>
      </c>
      <c r="I148" s="16"/>
      <c r="J148" s="26"/>
    </row>
    <row r="149" spans="1:10" ht="31.5">
      <c r="A149" s="5" t="s">
        <v>454</v>
      </c>
      <c r="B149" s="6" t="s">
        <v>93</v>
      </c>
      <c r="C149" s="6" t="s">
        <v>68</v>
      </c>
      <c r="D149" s="6" t="s">
        <v>68</v>
      </c>
      <c r="E149" s="6"/>
      <c r="F149" s="68"/>
      <c r="G149" s="69"/>
      <c r="H149" s="36">
        <f>H150</f>
        <v>21709</v>
      </c>
      <c r="I149" s="16"/>
      <c r="J149" s="26"/>
    </row>
    <row r="150" spans="1:10" ht="15.75">
      <c r="A150" s="5" t="s">
        <v>455</v>
      </c>
      <c r="B150" s="6" t="s">
        <v>93</v>
      </c>
      <c r="C150" s="6" t="s">
        <v>68</v>
      </c>
      <c r="D150" s="6" t="s">
        <v>68</v>
      </c>
      <c r="E150" s="6" t="s">
        <v>456</v>
      </c>
      <c r="F150" s="68"/>
      <c r="G150" s="69"/>
      <c r="H150" s="36">
        <f>H151</f>
        <v>21709</v>
      </c>
      <c r="I150" s="16"/>
      <c r="J150" s="26"/>
    </row>
    <row r="151" spans="1:10" ht="47.25">
      <c r="A151" s="5" t="s">
        <v>457</v>
      </c>
      <c r="B151" s="6" t="s">
        <v>93</v>
      </c>
      <c r="C151" s="6" t="s">
        <v>68</v>
      </c>
      <c r="D151" s="6" t="s">
        <v>68</v>
      </c>
      <c r="E151" s="6" t="s">
        <v>458</v>
      </c>
      <c r="F151" s="68"/>
      <c r="G151" s="69"/>
      <c r="H151" s="36">
        <f>H152+H154</f>
        <v>21709</v>
      </c>
      <c r="I151" s="16"/>
      <c r="J151" s="26"/>
    </row>
    <row r="152" spans="1:10" ht="47.25">
      <c r="A152" s="5" t="s">
        <v>22</v>
      </c>
      <c r="B152" s="6" t="s">
        <v>93</v>
      </c>
      <c r="C152" s="6" t="s">
        <v>68</v>
      </c>
      <c r="D152" s="6" t="s">
        <v>68</v>
      </c>
      <c r="E152" s="6" t="s">
        <v>458</v>
      </c>
      <c r="F152" s="68" t="s">
        <v>23</v>
      </c>
      <c r="G152" s="69"/>
      <c r="H152" s="36">
        <f>H153</f>
        <v>213</v>
      </c>
      <c r="I152" s="16"/>
      <c r="J152" s="26"/>
    </row>
    <row r="153" spans="1:10" ht="47.25">
      <c r="A153" s="5" t="s">
        <v>24</v>
      </c>
      <c r="B153" s="6" t="s">
        <v>93</v>
      </c>
      <c r="C153" s="6" t="s">
        <v>68</v>
      </c>
      <c r="D153" s="6" t="s">
        <v>68</v>
      </c>
      <c r="E153" s="6" t="s">
        <v>458</v>
      </c>
      <c r="F153" s="68" t="s">
        <v>25</v>
      </c>
      <c r="G153" s="69"/>
      <c r="H153" s="36">
        <v>213</v>
      </c>
      <c r="I153" s="16"/>
      <c r="J153" s="26"/>
    </row>
    <row r="154" spans="1:10" ht="15.75">
      <c r="A154" s="5" t="s">
        <v>121</v>
      </c>
      <c r="B154" s="6" t="s">
        <v>93</v>
      </c>
      <c r="C154" s="6" t="s">
        <v>68</v>
      </c>
      <c r="D154" s="6" t="s">
        <v>68</v>
      </c>
      <c r="E154" s="6" t="s">
        <v>458</v>
      </c>
      <c r="F154" s="68" t="s">
        <v>122</v>
      </c>
      <c r="G154" s="69"/>
      <c r="H154" s="36">
        <f>H155</f>
        <v>21496</v>
      </c>
      <c r="I154" s="16"/>
      <c r="J154" s="26"/>
    </row>
    <row r="155" spans="1:10" ht="15.75">
      <c r="A155" s="5" t="s">
        <v>418</v>
      </c>
      <c r="B155" s="6" t="s">
        <v>93</v>
      </c>
      <c r="C155" s="6" t="s">
        <v>68</v>
      </c>
      <c r="D155" s="6" t="s">
        <v>68</v>
      </c>
      <c r="E155" s="6" t="s">
        <v>458</v>
      </c>
      <c r="F155" s="68" t="s">
        <v>419</v>
      </c>
      <c r="G155" s="69"/>
      <c r="H155" s="36">
        <v>21496</v>
      </c>
      <c r="I155" s="16"/>
      <c r="J155" s="26"/>
    </row>
    <row r="156" spans="1:16" s="20" customFormat="1" ht="15.75">
      <c r="A156" s="2" t="s">
        <v>135</v>
      </c>
      <c r="B156" s="3" t="s">
        <v>93</v>
      </c>
      <c r="C156" s="3" t="s">
        <v>136</v>
      </c>
      <c r="D156" s="22" t="s">
        <v>598</v>
      </c>
      <c r="E156" s="3"/>
      <c r="F156" s="70"/>
      <c r="G156" s="71"/>
      <c r="H156" s="35">
        <f>H157</f>
        <v>1578.4</v>
      </c>
      <c r="I156" s="15"/>
      <c r="J156" s="25"/>
      <c r="K156" s="38"/>
      <c r="L156" s="38"/>
      <c r="M156" s="38"/>
      <c r="N156" s="38"/>
      <c r="O156" s="38"/>
      <c r="P156" s="38"/>
    </row>
    <row r="157" spans="1:10" ht="15.75">
      <c r="A157" s="5" t="s">
        <v>160</v>
      </c>
      <c r="B157" s="6" t="s">
        <v>93</v>
      </c>
      <c r="C157" s="6" t="s">
        <v>136</v>
      </c>
      <c r="D157" s="6" t="s">
        <v>21</v>
      </c>
      <c r="E157" s="6"/>
      <c r="F157" s="68"/>
      <c r="G157" s="69"/>
      <c r="H157" s="36">
        <f>H158</f>
        <v>1578.4</v>
      </c>
      <c r="I157" s="16"/>
      <c r="J157" s="26"/>
    </row>
    <row r="158" spans="1:10" ht="47.25">
      <c r="A158" s="5" t="s">
        <v>129</v>
      </c>
      <c r="B158" s="6" t="s">
        <v>93</v>
      </c>
      <c r="C158" s="6" t="s">
        <v>136</v>
      </c>
      <c r="D158" s="6" t="s">
        <v>21</v>
      </c>
      <c r="E158" s="6" t="s">
        <v>130</v>
      </c>
      <c r="F158" s="68"/>
      <c r="G158" s="69"/>
      <c r="H158" s="36">
        <f>H159</f>
        <v>1578.4</v>
      </c>
      <c r="I158" s="18"/>
      <c r="J158" s="26"/>
    </row>
    <row r="159" spans="1:10" ht="47.25">
      <c r="A159" s="5" t="s">
        <v>163</v>
      </c>
      <c r="B159" s="6" t="s">
        <v>93</v>
      </c>
      <c r="C159" s="6" t="s">
        <v>136</v>
      </c>
      <c r="D159" s="6" t="s">
        <v>21</v>
      </c>
      <c r="E159" s="6" t="s">
        <v>164</v>
      </c>
      <c r="F159" s="68"/>
      <c r="G159" s="69"/>
      <c r="H159" s="36">
        <f>H160</f>
        <v>1578.4</v>
      </c>
      <c r="I159" s="16"/>
      <c r="J159" s="26"/>
    </row>
    <row r="160" spans="1:10" ht="15.75">
      <c r="A160" s="5" t="s">
        <v>165</v>
      </c>
      <c r="B160" s="6" t="s">
        <v>93</v>
      </c>
      <c r="C160" s="6" t="s">
        <v>136</v>
      </c>
      <c r="D160" s="6" t="s">
        <v>21</v>
      </c>
      <c r="E160" s="6" t="s">
        <v>166</v>
      </c>
      <c r="F160" s="68"/>
      <c r="G160" s="69"/>
      <c r="H160" s="36">
        <f>H161+H163</f>
        <v>1578.4</v>
      </c>
      <c r="I160" s="16"/>
      <c r="J160" s="26"/>
    </row>
    <row r="161" spans="1:10" ht="94.5">
      <c r="A161" s="5" t="s">
        <v>107</v>
      </c>
      <c r="B161" s="6" t="s">
        <v>93</v>
      </c>
      <c r="C161" s="6" t="s">
        <v>136</v>
      </c>
      <c r="D161" s="6" t="s">
        <v>21</v>
      </c>
      <c r="E161" s="6" t="s">
        <v>166</v>
      </c>
      <c r="F161" s="68" t="s">
        <v>108</v>
      </c>
      <c r="G161" s="69"/>
      <c r="H161" s="36">
        <f>H162</f>
        <v>1434.9</v>
      </c>
      <c r="I161" s="16"/>
      <c r="J161" s="26"/>
    </row>
    <row r="162" spans="1:10" ht="31.5">
      <c r="A162" s="5" t="s">
        <v>109</v>
      </c>
      <c r="B162" s="6" t="s">
        <v>93</v>
      </c>
      <c r="C162" s="6" t="s">
        <v>136</v>
      </c>
      <c r="D162" s="6" t="s">
        <v>21</v>
      </c>
      <c r="E162" s="6" t="s">
        <v>166</v>
      </c>
      <c r="F162" s="68" t="s">
        <v>110</v>
      </c>
      <c r="G162" s="69"/>
      <c r="H162" s="36">
        <f>'пр.6'!H216</f>
        <v>1434.9</v>
      </c>
      <c r="I162" s="16"/>
      <c r="J162" s="26"/>
    </row>
    <row r="163" spans="1:10" ht="47.25">
      <c r="A163" s="5" t="s">
        <v>22</v>
      </c>
      <c r="B163" s="6" t="s">
        <v>93</v>
      </c>
      <c r="C163" s="6" t="s">
        <v>136</v>
      </c>
      <c r="D163" s="6" t="s">
        <v>21</v>
      </c>
      <c r="E163" s="6" t="s">
        <v>166</v>
      </c>
      <c r="F163" s="68" t="s">
        <v>23</v>
      </c>
      <c r="G163" s="69"/>
      <c r="H163" s="36">
        <f>H164</f>
        <v>143.5</v>
      </c>
      <c r="I163" s="16"/>
      <c r="J163" s="26"/>
    </row>
    <row r="164" spans="1:10" ht="47.25">
      <c r="A164" s="5" t="s">
        <v>24</v>
      </c>
      <c r="B164" s="6" t="s">
        <v>93</v>
      </c>
      <c r="C164" s="6" t="s">
        <v>136</v>
      </c>
      <c r="D164" s="6" t="s">
        <v>21</v>
      </c>
      <c r="E164" s="6" t="s">
        <v>166</v>
      </c>
      <c r="F164" s="68" t="s">
        <v>25</v>
      </c>
      <c r="G164" s="69"/>
      <c r="H164" s="36">
        <f>'пр.6'!H219</f>
        <v>143.5</v>
      </c>
      <c r="I164" s="16"/>
      <c r="J164" s="26"/>
    </row>
    <row r="165" spans="1:16" s="20" customFormat="1" ht="15.75">
      <c r="A165" s="2" t="s">
        <v>87</v>
      </c>
      <c r="B165" s="3" t="s">
        <v>93</v>
      </c>
      <c r="C165" s="3" t="s">
        <v>88</v>
      </c>
      <c r="D165" s="22" t="s">
        <v>598</v>
      </c>
      <c r="E165" s="3"/>
      <c r="F165" s="70"/>
      <c r="G165" s="71"/>
      <c r="H165" s="35">
        <f>H166+H171</f>
        <v>14758</v>
      </c>
      <c r="I165" s="15"/>
      <c r="J165" s="25"/>
      <c r="K165" s="38"/>
      <c r="L165" s="38"/>
      <c r="M165" s="38"/>
      <c r="N165" s="38"/>
      <c r="O165" s="38"/>
      <c r="P165" s="38"/>
    </row>
    <row r="166" spans="1:10" ht="15.75">
      <c r="A166" s="5" t="s">
        <v>459</v>
      </c>
      <c r="B166" s="6" t="s">
        <v>93</v>
      </c>
      <c r="C166" s="6" t="s">
        <v>88</v>
      </c>
      <c r="D166" s="6" t="s">
        <v>37</v>
      </c>
      <c r="E166" s="6"/>
      <c r="F166" s="68"/>
      <c r="G166" s="69"/>
      <c r="H166" s="36">
        <f>H167</f>
        <v>10482.3</v>
      </c>
      <c r="I166" s="16"/>
      <c r="J166" s="26"/>
    </row>
    <row r="167" spans="1:10" ht="31.5">
      <c r="A167" s="5" t="s">
        <v>460</v>
      </c>
      <c r="B167" s="6" t="s">
        <v>93</v>
      </c>
      <c r="C167" s="6" t="s">
        <v>88</v>
      </c>
      <c r="D167" s="6" t="s">
        <v>37</v>
      </c>
      <c r="E167" s="6" t="s">
        <v>461</v>
      </c>
      <c r="F167" s="68"/>
      <c r="G167" s="69"/>
      <c r="H167" s="36">
        <f>H168</f>
        <v>10482.3</v>
      </c>
      <c r="I167" s="16"/>
      <c r="J167" s="26"/>
    </row>
    <row r="168" spans="1:10" ht="15.75">
      <c r="A168" s="5" t="s">
        <v>462</v>
      </c>
      <c r="B168" s="6" t="s">
        <v>93</v>
      </c>
      <c r="C168" s="6" t="s">
        <v>88</v>
      </c>
      <c r="D168" s="6" t="s">
        <v>37</v>
      </c>
      <c r="E168" s="6" t="s">
        <v>463</v>
      </c>
      <c r="F168" s="68"/>
      <c r="G168" s="69"/>
      <c r="H168" s="36">
        <f>H169</f>
        <v>10482.3</v>
      </c>
      <c r="I168" s="16"/>
      <c r="J168" s="26"/>
    </row>
    <row r="169" spans="1:10" ht="31.5">
      <c r="A169" s="5" t="s">
        <v>152</v>
      </c>
      <c r="B169" s="6" t="s">
        <v>93</v>
      </c>
      <c r="C169" s="6" t="s">
        <v>88</v>
      </c>
      <c r="D169" s="6" t="s">
        <v>37</v>
      </c>
      <c r="E169" s="6" t="s">
        <v>463</v>
      </c>
      <c r="F169" s="68" t="s">
        <v>153</v>
      </c>
      <c r="G169" s="69"/>
      <c r="H169" s="36">
        <f>H170</f>
        <v>10482.3</v>
      </c>
      <c r="I169" s="16"/>
      <c r="J169" s="26"/>
    </row>
    <row r="170" spans="1:10" ht="31.5">
      <c r="A170" s="5" t="s">
        <v>464</v>
      </c>
      <c r="B170" s="6" t="s">
        <v>93</v>
      </c>
      <c r="C170" s="6" t="s">
        <v>88</v>
      </c>
      <c r="D170" s="6" t="s">
        <v>37</v>
      </c>
      <c r="E170" s="6" t="s">
        <v>463</v>
      </c>
      <c r="F170" s="68" t="s">
        <v>465</v>
      </c>
      <c r="G170" s="69"/>
      <c r="H170" s="36">
        <v>10482.3</v>
      </c>
      <c r="I170" s="16"/>
      <c r="J170" s="26"/>
    </row>
    <row r="171" spans="1:10" ht="31.5">
      <c r="A171" s="5" t="s">
        <v>89</v>
      </c>
      <c r="B171" s="6" t="s">
        <v>93</v>
      </c>
      <c r="C171" s="6" t="s">
        <v>88</v>
      </c>
      <c r="D171" s="6" t="s">
        <v>66</v>
      </c>
      <c r="E171" s="6"/>
      <c r="F171" s="68"/>
      <c r="G171" s="69"/>
      <c r="H171" s="36">
        <f>H172+H180+H190+H198+H205</f>
        <v>4275.7</v>
      </c>
      <c r="I171" s="16"/>
      <c r="J171" s="26"/>
    </row>
    <row r="172" spans="1:10" ht="94.5">
      <c r="A172" s="5" t="s">
        <v>81</v>
      </c>
      <c r="B172" s="6" t="s">
        <v>93</v>
      </c>
      <c r="C172" s="6" t="s">
        <v>88</v>
      </c>
      <c r="D172" s="6" t="s">
        <v>66</v>
      </c>
      <c r="E172" s="6" t="s">
        <v>82</v>
      </c>
      <c r="F172" s="68"/>
      <c r="G172" s="69"/>
      <c r="H172" s="36">
        <f>H173</f>
        <v>89.7</v>
      </c>
      <c r="I172" s="16"/>
      <c r="J172" s="26"/>
    </row>
    <row r="173" spans="1:10" ht="63">
      <c r="A173" s="5" t="s">
        <v>83</v>
      </c>
      <c r="B173" s="6" t="s">
        <v>93</v>
      </c>
      <c r="C173" s="6" t="s">
        <v>88</v>
      </c>
      <c r="D173" s="6" t="s">
        <v>66</v>
      </c>
      <c r="E173" s="6" t="s">
        <v>84</v>
      </c>
      <c r="F173" s="68"/>
      <c r="G173" s="69"/>
      <c r="H173" s="36">
        <f>H174+H177</f>
        <v>89.7</v>
      </c>
      <c r="I173" s="16"/>
      <c r="J173" s="26"/>
    </row>
    <row r="174" spans="1:10" ht="63">
      <c r="A174" s="5" t="s">
        <v>85</v>
      </c>
      <c r="B174" s="6" t="s">
        <v>93</v>
      </c>
      <c r="C174" s="6" t="s">
        <v>88</v>
      </c>
      <c r="D174" s="6" t="s">
        <v>66</v>
      </c>
      <c r="E174" s="6" t="s">
        <v>86</v>
      </c>
      <c r="F174" s="68"/>
      <c r="G174" s="69"/>
      <c r="H174" s="36">
        <f>H175</f>
        <v>59.7</v>
      </c>
      <c r="I174" s="16"/>
      <c r="J174" s="26"/>
    </row>
    <row r="175" spans="1:10" ht="47.25">
      <c r="A175" s="5" t="s">
        <v>38</v>
      </c>
      <c r="B175" s="6" t="s">
        <v>93</v>
      </c>
      <c r="C175" s="6" t="s">
        <v>88</v>
      </c>
      <c r="D175" s="6" t="s">
        <v>66</v>
      </c>
      <c r="E175" s="6" t="s">
        <v>86</v>
      </c>
      <c r="F175" s="68" t="s">
        <v>39</v>
      </c>
      <c r="G175" s="69"/>
      <c r="H175" s="36">
        <f>H176</f>
        <v>59.7</v>
      </c>
      <c r="I175" s="16"/>
      <c r="J175" s="26"/>
    </row>
    <row r="176" spans="1:10" ht="78.75">
      <c r="A176" s="5" t="s">
        <v>90</v>
      </c>
      <c r="B176" s="6" t="s">
        <v>93</v>
      </c>
      <c r="C176" s="6" t="s">
        <v>88</v>
      </c>
      <c r="D176" s="6" t="s">
        <v>66</v>
      </c>
      <c r="E176" s="6" t="s">
        <v>86</v>
      </c>
      <c r="F176" s="68" t="s">
        <v>91</v>
      </c>
      <c r="G176" s="69"/>
      <c r="H176" s="36">
        <f>'пр.6'!H86</f>
        <v>59.7</v>
      </c>
      <c r="I176" s="16"/>
      <c r="J176" s="26"/>
    </row>
    <row r="177" spans="1:10" ht="48" customHeight="1">
      <c r="A177" s="5" t="s">
        <v>94</v>
      </c>
      <c r="B177" s="6" t="s">
        <v>93</v>
      </c>
      <c r="C177" s="6" t="s">
        <v>88</v>
      </c>
      <c r="D177" s="6" t="s">
        <v>66</v>
      </c>
      <c r="E177" s="6" t="s">
        <v>95</v>
      </c>
      <c r="F177" s="68"/>
      <c r="G177" s="69"/>
      <c r="H177" s="36">
        <f>H178</f>
        <v>30</v>
      </c>
      <c r="I177" s="16"/>
      <c r="J177" s="26"/>
    </row>
    <row r="178" spans="1:10" ht="47.25">
      <c r="A178" s="5" t="s">
        <v>38</v>
      </c>
      <c r="B178" s="6" t="s">
        <v>93</v>
      </c>
      <c r="C178" s="6" t="s">
        <v>88</v>
      </c>
      <c r="D178" s="6" t="s">
        <v>66</v>
      </c>
      <c r="E178" s="6" t="s">
        <v>95</v>
      </c>
      <c r="F178" s="68" t="s">
        <v>39</v>
      </c>
      <c r="G178" s="69"/>
      <c r="H178" s="36">
        <f>H179</f>
        <v>30</v>
      </c>
      <c r="I178" s="16"/>
      <c r="J178" s="26"/>
    </row>
    <row r="179" spans="1:10" ht="78.75">
      <c r="A179" s="5" t="s">
        <v>90</v>
      </c>
      <c r="B179" s="6" t="s">
        <v>93</v>
      </c>
      <c r="C179" s="6" t="s">
        <v>88</v>
      </c>
      <c r="D179" s="6" t="s">
        <v>66</v>
      </c>
      <c r="E179" s="6" t="s">
        <v>95</v>
      </c>
      <c r="F179" s="68" t="s">
        <v>91</v>
      </c>
      <c r="G179" s="69"/>
      <c r="H179" s="36">
        <f>'пр.6'!H92</f>
        <v>30</v>
      </c>
      <c r="I179" s="16"/>
      <c r="J179" s="26"/>
    </row>
    <row r="180" spans="1:10" ht="47.25">
      <c r="A180" s="5" t="s">
        <v>129</v>
      </c>
      <c r="B180" s="6" t="s">
        <v>93</v>
      </c>
      <c r="C180" s="6" t="s">
        <v>88</v>
      </c>
      <c r="D180" s="6" t="s">
        <v>66</v>
      </c>
      <c r="E180" s="6" t="s">
        <v>130</v>
      </c>
      <c r="F180" s="68"/>
      <c r="G180" s="69"/>
      <c r="H180" s="36">
        <f>H181</f>
        <v>3181.4</v>
      </c>
      <c r="I180" s="16"/>
      <c r="J180" s="26"/>
    </row>
    <row r="181" spans="1:10" ht="63">
      <c r="A181" s="5" t="s">
        <v>146</v>
      </c>
      <c r="B181" s="6" t="s">
        <v>93</v>
      </c>
      <c r="C181" s="6" t="s">
        <v>88</v>
      </c>
      <c r="D181" s="6" t="s">
        <v>66</v>
      </c>
      <c r="E181" s="6" t="s">
        <v>147</v>
      </c>
      <c r="F181" s="68"/>
      <c r="G181" s="69"/>
      <c r="H181" s="36">
        <f>H182+H187</f>
        <v>3181.4</v>
      </c>
      <c r="I181" s="16"/>
      <c r="J181" s="26"/>
    </row>
    <row r="182" spans="1:10" ht="63">
      <c r="A182" s="5" t="s">
        <v>148</v>
      </c>
      <c r="B182" s="6" t="s">
        <v>93</v>
      </c>
      <c r="C182" s="6" t="s">
        <v>88</v>
      </c>
      <c r="D182" s="6" t="s">
        <v>66</v>
      </c>
      <c r="E182" s="6" t="s">
        <v>149</v>
      </c>
      <c r="F182" s="68"/>
      <c r="G182" s="69"/>
      <c r="H182" s="36">
        <f>H183+H185</f>
        <v>3156.9</v>
      </c>
      <c r="I182" s="16"/>
      <c r="J182" s="26"/>
    </row>
    <row r="183" spans="1:10" ht="94.5">
      <c r="A183" s="5" t="s">
        <v>107</v>
      </c>
      <c r="B183" s="6" t="s">
        <v>93</v>
      </c>
      <c r="C183" s="6" t="s">
        <v>88</v>
      </c>
      <c r="D183" s="6" t="s">
        <v>66</v>
      </c>
      <c r="E183" s="6" t="s">
        <v>149</v>
      </c>
      <c r="F183" s="68" t="s">
        <v>108</v>
      </c>
      <c r="G183" s="69"/>
      <c r="H183" s="36">
        <f>H184</f>
        <v>2869.9</v>
      </c>
      <c r="I183" s="16"/>
      <c r="J183" s="26"/>
    </row>
    <row r="184" spans="1:10" ht="31.5">
      <c r="A184" s="5" t="s">
        <v>109</v>
      </c>
      <c r="B184" s="6" t="s">
        <v>93</v>
      </c>
      <c r="C184" s="6" t="s">
        <v>88</v>
      </c>
      <c r="D184" s="6" t="s">
        <v>66</v>
      </c>
      <c r="E184" s="6" t="s">
        <v>149</v>
      </c>
      <c r="F184" s="68" t="s">
        <v>110</v>
      </c>
      <c r="G184" s="69"/>
      <c r="H184" s="36">
        <f>'пр.6'!H178</f>
        <v>2869.9</v>
      </c>
      <c r="I184" s="16"/>
      <c r="J184" s="26"/>
    </row>
    <row r="185" spans="1:10" ht="47.25">
      <c r="A185" s="5" t="s">
        <v>22</v>
      </c>
      <c r="B185" s="6" t="s">
        <v>93</v>
      </c>
      <c r="C185" s="6" t="s">
        <v>88</v>
      </c>
      <c r="D185" s="6" t="s">
        <v>66</v>
      </c>
      <c r="E185" s="6" t="s">
        <v>149</v>
      </c>
      <c r="F185" s="68" t="s">
        <v>23</v>
      </c>
      <c r="G185" s="69"/>
      <c r="H185" s="36">
        <f>H186</f>
        <v>287</v>
      </c>
      <c r="I185" s="16"/>
      <c r="J185" s="26"/>
    </row>
    <row r="186" spans="1:10" ht="47.25">
      <c r="A186" s="5" t="s">
        <v>24</v>
      </c>
      <c r="B186" s="6" t="s">
        <v>93</v>
      </c>
      <c r="C186" s="6" t="s">
        <v>88</v>
      </c>
      <c r="D186" s="6" t="s">
        <v>66</v>
      </c>
      <c r="E186" s="6" t="s">
        <v>149</v>
      </c>
      <c r="F186" s="68" t="s">
        <v>25</v>
      </c>
      <c r="G186" s="69"/>
      <c r="H186" s="36">
        <f>'пр.6'!H181</f>
        <v>287</v>
      </c>
      <c r="I186" s="16"/>
      <c r="J186" s="26"/>
    </row>
    <row r="187" spans="1:10" ht="141.75">
      <c r="A187" s="5" t="s">
        <v>150</v>
      </c>
      <c r="B187" s="6" t="s">
        <v>93</v>
      </c>
      <c r="C187" s="6" t="s">
        <v>88</v>
      </c>
      <c r="D187" s="6" t="s">
        <v>66</v>
      </c>
      <c r="E187" s="6" t="s">
        <v>151</v>
      </c>
      <c r="F187" s="68"/>
      <c r="G187" s="69"/>
      <c r="H187" s="36">
        <f>H188</f>
        <v>24.5</v>
      </c>
      <c r="I187" s="16"/>
      <c r="J187" s="26"/>
    </row>
    <row r="188" spans="1:10" ht="31.5">
      <c r="A188" s="5" t="s">
        <v>152</v>
      </c>
      <c r="B188" s="6" t="s">
        <v>93</v>
      </c>
      <c r="C188" s="6" t="s">
        <v>88</v>
      </c>
      <c r="D188" s="6" t="s">
        <v>66</v>
      </c>
      <c r="E188" s="6" t="s">
        <v>151</v>
      </c>
      <c r="F188" s="68" t="s">
        <v>153</v>
      </c>
      <c r="G188" s="69"/>
      <c r="H188" s="36">
        <f>H189</f>
        <v>24.5</v>
      </c>
      <c r="I188" s="16"/>
      <c r="J188" s="26"/>
    </row>
    <row r="189" spans="1:10" ht="47.25">
      <c r="A189" s="5" t="s">
        <v>154</v>
      </c>
      <c r="B189" s="6" t="s">
        <v>93</v>
      </c>
      <c r="C189" s="6" t="s">
        <v>88</v>
      </c>
      <c r="D189" s="6" t="s">
        <v>66</v>
      </c>
      <c r="E189" s="6" t="s">
        <v>151</v>
      </c>
      <c r="F189" s="68" t="s">
        <v>155</v>
      </c>
      <c r="G189" s="69"/>
      <c r="H189" s="36">
        <f>'пр.6'!H187</f>
        <v>24.5</v>
      </c>
      <c r="I189" s="16"/>
      <c r="J189" s="26"/>
    </row>
    <row r="190" spans="1:10" ht="47.25">
      <c r="A190" s="5" t="s">
        <v>294</v>
      </c>
      <c r="B190" s="6" t="s">
        <v>93</v>
      </c>
      <c r="C190" s="6" t="s">
        <v>88</v>
      </c>
      <c r="D190" s="6" t="s">
        <v>66</v>
      </c>
      <c r="E190" s="6" t="s">
        <v>295</v>
      </c>
      <c r="F190" s="68"/>
      <c r="G190" s="69"/>
      <c r="H190" s="36">
        <f>H191</f>
        <v>180</v>
      </c>
      <c r="I190" s="16"/>
      <c r="J190" s="26"/>
    </row>
    <row r="191" spans="1:10" ht="63">
      <c r="A191" s="5" t="s">
        <v>296</v>
      </c>
      <c r="B191" s="6" t="s">
        <v>93</v>
      </c>
      <c r="C191" s="6" t="s">
        <v>88</v>
      </c>
      <c r="D191" s="6" t="s">
        <v>66</v>
      </c>
      <c r="E191" s="6" t="s">
        <v>297</v>
      </c>
      <c r="F191" s="68"/>
      <c r="G191" s="69"/>
      <c r="H191" s="36">
        <f>H192+H195</f>
        <v>180</v>
      </c>
      <c r="I191" s="16"/>
      <c r="J191" s="26"/>
    </row>
    <row r="192" spans="1:10" ht="63">
      <c r="A192" s="5" t="s">
        <v>298</v>
      </c>
      <c r="B192" s="6" t="s">
        <v>93</v>
      </c>
      <c r="C192" s="6" t="s">
        <v>88</v>
      </c>
      <c r="D192" s="6" t="s">
        <v>66</v>
      </c>
      <c r="E192" s="6" t="s">
        <v>299</v>
      </c>
      <c r="F192" s="68"/>
      <c r="G192" s="69"/>
      <c r="H192" s="36">
        <f>H193</f>
        <v>167.4</v>
      </c>
      <c r="I192" s="16"/>
      <c r="J192" s="26"/>
    </row>
    <row r="193" spans="1:10" ht="31.5">
      <c r="A193" s="5" t="s">
        <v>152</v>
      </c>
      <c r="B193" s="6" t="s">
        <v>93</v>
      </c>
      <c r="C193" s="6" t="s">
        <v>88</v>
      </c>
      <c r="D193" s="6" t="s">
        <v>66</v>
      </c>
      <c r="E193" s="6" t="s">
        <v>299</v>
      </c>
      <c r="F193" s="68" t="s">
        <v>153</v>
      </c>
      <c r="G193" s="69"/>
      <c r="H193" s="36">
        <f>H194</f>
        <v>167.4</v>
      </c>
      <c r="I193" s="16"/>
      <c r="J193" s="26"/>
    </row>
    <row r="194" spans="1:10" ht="47.25">
      <c r="A194" s="5" t="s">
        <v>154</v>
      </c>
      <c r="B194" s="6" t="s">
        <v>93</v>
      </c>
      <c r="C194" s="6" t="s">
        <v>88</v>
      </c>
      <c r="D194" s="6" t="s">
        <v>66</v>
      </c>
      <c r="E194" s="6" t="s">
        <v>299</v>
      </c>
      <c r="F194" s="68" t="s">
        <v>155</v>
      </c>
      <c r="G194" s="69"/>
      <c r="H194" s="36">
        <f>'пр.6'!H460</f>
        <v>167.4</v>
      </c>
      <c r="I194" s="16"/>
      <c r="J194" s="26"/>
    </row>
    <row r="195" spans="1:10" ht="78.75">
      <c r="A195" s="5" t="s">
        <v>317</v>
      </c>
      <c r="B195" s="6" t="s">
        <v>93</v>
      </c>
      <c r="C195" s="6" t="s">
        <v>88</v>
      </c>
      <c r="D195" s="6" t="s">
        <v>66</v>
      </c>
      <c r="E195" s="6" t="s">
        <v>318</v>
      </c>
      <c r="F195" s="68"/>
      <c r="G195" s="69"/>
      <c r="H195" s="36">
        <f>H196</f>
        <v>12.6</v>
      </c>
      <c r="I195" s="16"/>
      <c r="J195" s="26"/>
    </row>
    <row r="196" spans="1:10" ht="31.5">
      <c r="A196" s="5" t="s">
        <v>152</v>
      </c>
      <c r="B196" s="6" t="s">
        <v>93</v>
      </c>
      <c r="C196" s="6" t="s">
        <v>88</v>
      </c>
      <c r="D196" s="6" t="s">
        <v>66</v>
      </c>
      <c r="E196" s="6" t="s">
        <v>318</v>
      </c>
      <c r="F196" s="68" t="s">
        <v>153</v>
      </c>
      <c r="G196" s="69"/>
      <c r="H196" s="36">
        <f>H197</f>
        <v>12.6</v>
      </c>
      <c r="I196" s="16"/>
      <c r="J196" s="26"/>
    </row>
    <row r="197" spans="1:10" ht="47.25">
      <c r="A197" s="5" t="s">
        <v>154</v>
      </c>
      <c r="B197" s="6" t="s">
        <v>93</v>
      </c>
      <c r="C197" s="6" t="s">
        <v>88</v>
      </c>
      <c r="D197" s="6" t="s">
        <v>66</v>
      </c>
      <c r="E197" s="6" t="s">
        <v>318</v>
      </c>
      <c r="F197" s="68" t="s">
        <v>155</v>
      </c>
      <c r="G197" s="69"/>
      <c r="H197" s="36">
        <f>'пр.6'!H567</f>
        <v>12.6</v>
      </c>
      <c r="I197" s="16"/>
      <c r="J197" s="26"/>
    </row>
    <row r="198" spans="1:10" ht="94.5">
      <c r="A198" s="5" t="s">
        <v>404</v>
      </c>
      <c r="B198" s="6" t="s">
        <v>93</v>
      </c>
      <c r="C198" s="6" t="s">
        <v>88</v>
      </c>
      <c r="D198" s="6" t="s">
        <v>66</v>
      </c>
      <c r="E198" s="6" t="s">
        <v>405</v>
      </c>
      <c r="F198" s="68"/>
      <c r="G198" s="69"/>
      <c r="H198" s="36">
        <f>H199</f>
        <v>394.59999999999997</v>
      </c>
      <c r="I198" s="16"/>
      <c r="J198" s="26"/>
    </row>
    <row r="199" spans="1:10" ht="63">
      <c r="A199" s="5" t="s">
        <v>466</v>
      </c>
      <c r="B199" s="6" t="s">
        <v>93</v>
      </c>
      <c r="C199" s="6" t="s">
        <v>88</v>
      </c>
      <c r="D199" s="6" t="s">
        <v>66</v>
      </c>
      <c r="E199" s="6" t="s">
        <v>467</v>
      </c>
      <c r="F199" s="68"/>
      <c r="G199" s="69"/>
      <c r="H199" s="36">
        <f>H200</f>
        <v>394.59999999999997</v>
      </c>
      <c r="I199" s="16"/>
      <c r="J199" s="26"/>
    </row>
    <row r="200" spans="1:10" ht="63">
      <c r="A200" s="5" t="s">
        <v>148</v>
      </c>
      <c r="B200" s="6" t="s">
        <v>93</v>
      </c>
      <c r="C200" s="6" t="s">
        <v>88</v>
      </c>
      <c r="D200" s="6" t="s">
        <v>66</v>
      </c>
      <c r="E200" s="6" t="s">
        <v>468</v>
      </c>
      <c r="F200" s="68"/>
      <c r="G200" s="69"/>
      <c r="H200" s="36">
        <f>H201+H203</f>
        <v>394.59999999999997</v>
      </c>
      <c r="I200" s="16"/>
      <c r="J200" s="26"/>
    </row>
    <row r="201" spans="1:10" ht="94.5">
      <c r="A201" s="5" t="s">
        <v>107</v>
      </c>
      <c r="B201" s="6" t="s">
        <v>93</v>
      </c>
      <c r="C201" s="6" t="s">
        <v>88</v>
      </c>
      <c r="D201" s="6" t="s">
        <v>66</v>
      </c>
      <c r="E201" s="6" t="s">
        <v>468</v>
      </c>
      <c r="F201" s="68" t="s">
        <v>108</v>
      </c>
      <c r="G201" s="69"/>
      <c r="H201" s="36">
        <f>H202</f>
        <v>358.7</v>
      </c>
      <c r="I201" s="16"/>
      <c r="J201" s="26"/>
    </row>
    <row r="202" spans="1:10" ht="31.5">
      <c r="A202" s="5" t="s">
        <v>109</v>
      </c>
      <c r="B202" s="6" t="s">
        <v>93</v>
      </c>
      <c r="C202" s="6" t="s">
        <v>88</v>
      </c>
      <c r="D202" s="6" t="s">
        <v>66</v>
      </c>
      <c r="E202" s="6" t="s">
        <v>468</v>
      </c>
      <c r="F202" s="68" t="s">
        <v>110</v>
      </c>
      <c r="G202" s="69"/>
      <c r="H202" s="36">
        <v>358.7</v>
      </c>
      <c r="I202" s="16"/>
      <c r="J202" s="26"/>
    </row>
    <row r="203" spans="1:10" ht="47.25">
      <c r="A203" s="5" t="s">
        <v>22</v>
      </c>
      <c r="B203" s="6" t="s">
        <v>93</v>
      </c>
      <c r="C203" s="6" t="s">
        <v>88</v>
      </c>
      <c r="D203" s="6" t="s">
        <v>66</v>
      </c>
      <c r="E203" s="6" t="s">
        <v>468</v>
      </c>
      <c r="F203" s="68" t="s">
        <v>23</v>
      </c>
      <c r="G203" s="69"/>
      <c r="H203" s="36">
        <f>H204</f>
        <v>35.9</v>
      </c>
      <c r="I203" s="16"/>
      <c r="J203" s="26"/>
    </row>
    <row r="204" spans="1:10" ht="47.25">
      <c r="A204" s="5" t="s">
        <v>24</v>
      </c>
      <c r="B204" s="6" t="s">
        <v>93</v>
      </c>
      <c r="C204" s="6" t="s">
        <v>88</v>
      </c>
      <c r="D204" s="6" t="s">
        <v>66</v>
      </c>
      <c r="E204" s="6" t="s">
        <v>468</v>
      </c>
      <c r="F204" s="68" t="s">
        <v>25</v>
      </c>
      <c r="G204" s="69"/>
      <c r="H204" s="36">
        <v>35.9</v>
      </c>
      <c r="I204" s="16"/>
      <c r="J204" s="26"/>
    </row>
    <row r="205" spans="1:10" ht="47.25">
      <c r="A205" s="5" t="s">
        <v>469</v>
      </c>
      <c r="B205" s="6" t="s">
        <v>93</v>
      </c>
      <c r="C205" s="6" t="s">
        <v>88</v>
      </c>
      <c r="D205" s="6" t="s">
        <v>66</v>
      </c>
      <c r="E205" s="6" t="s">
        <v>470</v>
      </c>
      <c r="F205" s="68"/>
      <c r="G205" s="69"/>
      <c r="H205" s="36">
        <f>H206</f>
        <v>430</v>
      </c>
      <c r="I205" s="16"/>
      <c r="J205" s="26"/>
    </row>
    <row r="206" spans="1:10" ht="47.25">
      <c r="A206" s="5" t="s">
        <v>471</v>
      </c>
      <c r="B206" s="6" t="s">
        <v>93</v>
      </c>
      <c r="C206" s="6" t="s">
        <v>88</v>
      </c>
      <c r="D206" s="6" t="s">
        <v>66</v>
      </c>
      <c r="E206" s="6" t="s">
        <v>472</v>
      </c>
      <c r="F206" s="68"/>
      <c r="G206" s="69"/>
      <c r="H206" s="36">
        <f>H207</f>
        <v>430</v>
      </c>
      <c r="I206" s="16"/>
      <c r="J206" s="26"/>
    </row>
    <row r="207" spans="1:10" ht="31.5">
      <c r="A207" s="5" t="s">
        <v>152</v>
      </c>
      <c r="B207" s="6" t="s">
        <v>93</v>
      </c>
      <c r="C207" s="6" t="s">
        <v>88</v>
      </c>
      <c r="D207" s="6" t="s">
        <v>66</v>
      </c>
      <c r="E207" s="6" t="s">
        <v>472</v>
      </c>
      <c r="F207" s="68" t="s">
        <v>153</v>
      </c>
      <c r="G207" s="69"/>
      <c r="H207" s="36">
        <f>H208</f>
        <v>430</v>
      </c>
      <c r="I207" s="16"/>
      <c r="J207" s="26"/>
    </row>
    <row r="208" spans="1:10" ht="15.75">
      <c r="A208" s="5" t="s">
        <v>473</v>
      </c>
      <c r="B208" s="6" t="s">
        <v>93</v>
      </c>
      <c r="C208" s="6" t="s">
        <v>88</v>
      </c>
      <c r="D208" s="6" t="s">
        <v>66</v>
      </c>
      <c r="E208" s="6" t="s">
        <v>472</v>
      </c>
      <c r="F208" s="68" t="s">
        <v>474</v>
      </c>
      <c r="G208" s="69"/>
      <c r="H208" s="36">
        <v>430</v>
      </c>
      <c r="I208" s="16"/>
      <c r="J208" s="26"/>
    </row>
    <row r="209" spans="1:10" ht="47.25">
      <c r="A209" s="2" t="s">
        <v>475</v>
      </c>
      <c r="B209" s="3" t="s">
        <v>476</v>
      </c>
      <c r="C209" s="3"/>
      <c r="D209" s="3"/>
      <c r="E209" s="3"/>
      <c r="F209" s="70"/>
      <c r="G209" s="71"/>
      <c r="H209" s="35">
        <f>H210</f>
        <v>46469.2</v>
      </c>
      <c r="I209" s="15"/>
      <c r="J209" s="25"/>
    </row>
    <row r="210" spans="1:16" s="20" customFormat="1" ht="15.75">
      <c r="A210" s="2" t="s">
        <v>100</v>
      </c>
      <c r="B210" s="3" t="s">
        <v>476</v>
      </c>
      <c r="C210" s="3" t="s">
        <v>37</v>
      </c>
      <c r="D210" s="22" t="s">
        <v>598</v>
      </c>
      <c r="E210" s="3"/>
      <c r="F210" s="70"/>
      <c r="G210" s="71"/>
      <c r="H210" s="35">
        <f>H211+H226+H231</f>
        <v>46469.2</v>
      </c>
      <c r="I210" s="15"/>
      <c r="J210" s="25"/>
      <c r="K210" s="38"/>
      <c r="L210" s="38"/>
      <c r="M210" s="38"/>
      <c r="N210" s="38"/>
      <c r="O210" s="38"/>
      <c r="P210" s="38"/>
    </row>
    <row r="211" spans="1:10" ht="48" customHeight="1">
      <c r="A211" s="5" t="s">
        <v>477</v>
      </c>
      <c r="B211" s="6" t="s">
        <v>476</v>
      </c>
      <c r="C211" s="6" t="s">
        <v>37</v>
      </c>
      <c r="D211" s="6" t="s">
        <v>66</v>
      </c>
      <c r="E211" s="6"/>
      <c r="F211" s="68"/>
      <c r="G211" s="69"/>
      <c r="H211" s="36">
        <f>H212</f>
        <v>21215.6</v>
      </c>
      <c r="I211" s="16"/>
      <c r="J211" s="26"/>
    </row>
    <row r="212" spans="1:10" ht="63">
      <c r="A212" s="5" t="s">
        <v>397</v>
      </c>
      <c r="B212" s="6" t="s">
        <v>476</v>
      </c>
      <c r="C212" s="6" t="s">
        <v>37</v>
      </c>
      <c r="D212" s="6" t="s">
        <v>66</v>
      </c>
      <c r="E212" s="6" t="s">
        <v>398</v>
      </c>
      <c r="F212" s="68"/>
      <c r="G212" s="69"/>
      <c r="H212" s="36">
        <f>H213</f>
        <v>21215.6</v>
      </c>
      <c r="I212" s="16"/>
      <c r="J212" s="26"/>
    </row>
    <row r="213" spans="1:10" ht="15.75">
      <c r="A213" s="5" t="s">
        <v>414</v>
      </c>
      <c r="B213" s="6" t="s">
        <v>476</v>
      </c>
      <c r="C213" s="6" t="s">
        <v>37</v>
      </c>
      <c r="D213" s="6" t="s">
        <v>66</v>
      </c>
      <c r="E213" s="6" t="s">
        <v>415</v>
      </c>
      <c r="F213" s="68"/>
      <c r="G213" s="69"/>
      <c r="H213" s="36">
        <f>H214+H217+H223</f>
        <v>21215.6</v>
      </c>
      <c r="I213" s="16"/>
      <c r="J213" s="26"/>
    </row>
    <row r="214" spans="1:10" ht="31.5">
      <c r="A214" s="5" t="s">
        <v>401</v>
      </c>
      <c r="B214" s="6" t="s">
        <v>476</v>
      </c>
      <c r="C214" s="6" t="s">
        <v>37</v>
      </c>
      <c r="D214" s="6" t="s">
        <v>66</v>
      </c>
      <c r="E214" s="6" t="s">
        <v>416</v>
      </c>
      <c r="F214" s="68"/>
      <c r="G214" s="69"/>
      <c r="H214" s="36">
        <f>H215</f>
        <v>20114.6</v>
      </c>
      <c r="I214" s="16"/>
      <c r="J214" s="26"/>
    </row>
    <row r="215" spans="1:10" ht="94.5">
      <c r="A215" s="5" t="s">
        <v>107</v>
      </c>
      <c r="B215" s="6" t="s">
        <v>476</v>
      </c>
      <c r="C215" s="6" t="s">
        <v>37</v>
      </c>
      <c r="D215" s="6" t="s">
        <v>66</v>
      </c>
      <c r="E215" s="6" t="s">
        <v>416</v>
      </c>
      <c r="F215" s="68" t="s">
        <v>108</v>
      </c>
      <c r="G215" s="69"/>
      <c r="H215" s="36">
        <f>H216</f>
        <v>20114.6</v>
      </c>
      <c r="I215" s="16"/>
      <c r="J215" s="26"/>
    </row>
    <row r="216" spans="1:10" ht="31.5">
      <c r="A216" s="5" t="s">
        <v>109</v>
      </c>
      <c r="B216" s="6" t="s">
        <v>476</v>
      </c>
      <c r="C216" s="6" t="s">
        <v>37</v>
      </c>
      <c r="D216" s="6" t="s">
        <v>66</v>
      </c>
      <c r="E216" s="6" t="s">
        <v>416</v>
      </c>
      <c r="F216" s="68" t="s">
        <v>110</v>
      </c>
      <c r="G216" s="69"/>
      <c r="H216" s="36">
        <v>20114.6</v>
      </c>
      <c r="I216" s="16"/>
      <c r="J216" s="26"/>
    </row>
    <row r="217" spans="1:10" ht="31.5">
      <c r="A217" s="5" t="s">
        <v>409</v>
      </c>
      <c r="B217" s="6" t="s">
        <v>476</v>
      </c>
      <c r="C217" s="6" t="s">
        <v>37</v>
      </c>
      <c r="D217" s="6" t="s">
        <v>66</v>
      </c>
      <c r="E217" s="6" t="s">
        <v>417</v>
      </c>
      <c r="F217" s="68"/>
      <c r="G217" s="69"/>
      <c r="H217" s="36">
        <f>H218+H220</f>
        <v>887</v>
      </c>
      <c r="I217" s="16"/>
      <c r="J217" s="26"/>
    </row>
    <row r="218" spans="1:10" ht="47.25">
      <c r="A218" s="5" t="s">
        <v>22</v>
      </c>
      <c r="B218" s="6" t="s">
        <v>476</v>
      </c>
      <c r="C218" s="6" t="s">
        <v>37</v>
      </c>
      <c r="D218" s="6" t="s">
        <v>66</v>
      </c>
      <c r="E218" s="6" t="s">
        <v>417</v>
      </c>
      <c r="F218" s="68" t="s">
        <v>23</v>
      </c>
      <c r="G218" s="69"/>
      <c r="H218" s="36">
        <f>H219</f>
        <v>748</v>
      </c>
      <c r="I218" s="16"/>
      <c r="J218" s="26"/>
    </row>
    <row r="219" spans="1:10" ht="47.25">
      <c r="A219" s="5" t="s">
        <v>24</v>
      </c>
      <c r="B219" s="6" t="s">
        <v>476</v>
      </c>
      <c r="C219" s="6" t="s">
        <v>37</v>
      </c>
      <c r="D219" s="6" t="s">
        <v>66</v>
      </c>
      <c r="E219" s="6" t="s">
        <v>417</v>
      </c>
      <c r="F219" s="68" t="s">
        <v>25</v>
      </c>
      <c r="G219" s="69"/>
      <c r="H219" s="36">
        <v>748</v>
      </c>
      <c r="I219" s="16"/>
      <c r="J219" s="26"/>
    </row>
    <row r="220" spans="1:10" ht="15.75">
      <c r="A220" s="5" t="s">
        <v>121</v>
      </c>
      <c r="B220" s="6" t="s">
        <v>476</v>
      </c>
      <c r="C220" s="6" t="s">
        <v>37</v>
      </c>
      <c r="D220" s="6" t="s">
        <v>66</v>
      </c>
      <c r="E220" s="6" t="s">
        <v>417</v>
      </c>
      <c r="F220" s="68" t="s">
        <v>122</v>
      </c>
      <c r="G220" s="69"/>
      <c r="H220" s="36">
        <f>H221+H222</f>
        <v>139</v>
      </c>
      <c r="I220" s="16"/>
      <c r="J220" s="26"/>
    </row>
    <row r="221" spans="1:10" ht="15.75">
      <c r="A221" s="5" t="s">
        <v>418</v>
      </c>
      <c r="B221" s="6" t="s">
        <v>476</v>
      </c>
      <c r="C221" s="6" t="s">
        <v>37</v>
      </c>
      <c r="D221" s="6" t="s">
        <v>66</v>
      </c>
      <c r="E221" s="6" t="s">
        <v>417</v>
      </c>
      <c r="F221" s="68" t="s">
        <v>419</v>
      </c>
      <c r="G221" s="69"/>
      <c r="H221" s="36">
        <v>30</v>
      </c>
      <c r="I221" s="16"/>
      <c r="J221" s="26"/>
    </row>
    <row r="222" spans="1:10" ht="15.75">
      <c r="A222" s="5" t="s">
        <v>420</v>
      </c>
      <c r="B222" s="6" t="s">
        <v>476</v>
      </c>
      <c r="C222" s="6" t="s">
        <v>37</v>
      </c>
      <c r="D222" s="6" t="s">
        <v>66</v>
      </c>
      <c r="E222" s="6" t="s">
        <v>417</v>
      </c>
      <c r="F222" s="68" t="s">
        <v>421</v>
      </c>
      <c r="G222" s="69"/>
      <c r="H222" s="36">
        <v>109</v>
      </c>
      <c r="I222" s="16"/>
      <c r="J222" s="26"/>
    </row>
    <row r="223" spans="1:10" ht="110.25">
      <c r="A223" s="5" t="s">
        <v>411</v>
      </c>
      <c r="B223" s="6" t="s">
        <v>476</v>
      </c>
      <c r="C223" s="6" t="s">
        <v>37</v>
      </c>
      <c r="D223" s="6" t="s">
        <v>66</v>
      </c>
      <c r="E223" s="6" t="s">
        <v>422</v>
      </c>
      <c r="F223" s="68"/>
      <c r="G223" s="69"/>
      <c r="H223" s="36">
        <f>H224</f>
        <v>214</v>
      </c>
      <c r="I223" s="16"/>
      <c r="J223" s="26"/>
    </row>
    <row r="224" spans="1:10" ht="94.5">
      <c r="A224" s="5" t="s">
        <v>107</v>
      </c>
      <c r="B224" s="6" t="s">
        <v>476</v>
      </c>
      <c r="C224" s="6" t="s">
        <v>37</v>
      </c>
      <c r="D224" s="6" t="s">
        <v>66</v>
      </c>
      <c r="E224" s="6" t="s">
        <v>422</v>
      </c>
      <c r="F224" s="68" t="s">
        <v>108</v>
      </c>
      <c r="G224" s="69"/>
      <c r="H224" s="36">
        <f>H225</f>
        <v>214</v>
      </c>
      <c r="I224" s="16"/>
      <c r="J224" s="26"/>
    </row>
    <row r="225" spans="1:10" ht="31.5">
      <c r="A225" s="5" t="s">
        <v>109</v>
      </c>
      <c r="B225" s="6" t="s">
        <v>476</v>
      </c>
      <c r="C225" s="6" t="s">
        <v>37</v>
      </c>
      <c r="D225" s="6" t="s">
        <v>66</v>
      </c>
      <c r="E225" s="6" t="s">
        <v>422</v>
      </c>
      <c r="F225" s="68" t="s">
        <v>110</v>
      </c>
      <c r="G225" s="69"/>
      <c r="H225" s="36">
        <v>214</v>
      </c>
      <c r="I225" s="16"/>
      <c r="J225" s="26"/>
    </row>
    <row r="226" spans="1:10" ht="15.75">
      <c r="A226" s="5" t="s">
        <v>478</v>
      </c>
      <c r="B226" s="6" t="s">
        <v>476</v>
      </c>
      <c r="C226" s="6" t="s">
        <v>37</v>
      </c>
      <c r="D226" s="6" t="s">
        <v>303</v>
      </c>
      <c r="E226" s="6"/>
      <c r="F226" s="68"/>
      <c r="G226" s="69"/>
      <c r="H226" s="36">
        <f>H227</f>
        <v>500</v>
      </c>
      <c r="I226" s="16"/>
      <c r="J226" s="26"/>
    </row>
    <row r="227" spans="1:10" ht="15.75">
      <c r="A227" s="5" t="s">
        <v>478</v>
      </c>
      <c r="B227" s="6" t="s">
        <v>476</v>
      </c>
      <c r="C227" s="6" t="s">
        <v>37</v>
      </c>
      <c r="D227" s="6" t="s">
        <v>303</v>
      </c>
      <c r="E227" s="6" t="s">
        <v>479</v>
      </c>
      <c r="F227" s="68"/>
      <c r="G227" s="69"/>
      <c r="H227" s="36">
        <f>H228</f>
        <v>500</v>
      </c>
      <c r="I227" s="16"/>
      <c r="J227" s="26"/>
    </row>
    <row r="228" spans="1:10" ht="15.75">
      <c r="A228" s="5" t="s">
        <v>480</v>
      </c>
      <c r="B228" s="6" t="s">
        <v>476</v>
      </c>
      <c r="C228" s="6" t="s">
        <v>37</v>
      </c>
      <c r="D228" s="6" t="s">
        <v>303</v>
      </c>
      <c r="E228" s="6" t="s">
        <v>481</v>
      </c>
      <c r="F228" s="68"/>
      <c r="G228" s="69"/>
      <c r="H228" s="36">
        <f>H229</f>
        <v>500</v>
      </c>
      <c r="I228" s="16"/>
      <c r="J228" s="26"/>
    </row>
    <row r="229" spans="1:10" ht="15.75">
      <c r="A229" s="5" t="s">
        <v>121</v>
      </c>
      <c r="B229" s="6" t="s">
        <v>476</v>
      </c>
      <c r="C229" s="6" t="s">
        <v>37</v>
      </c>
      <c r="D229" s="6" t="s">
        <v>303</v>
      </c>
      <c r="E229" s="6" t="s">
        <v>481</v>
      </c>
      <c r="F229" s="68" t="s">
        <v>122</v>
      </c>
      <c r="G229" s="69"/>
      <c r="H229" s="36">
        <f>H230</f>
        <v>500</v>
      </c>
      <c r="I229" s="16"/>
      <c r="J229" s="26"/>
    </row>
    <row r="230" spans="1:10" ht="15.75">
      <c r="A230" s="5" t="s">
        <v>482</v>
      </c>
      <c r="B230" s="6" t="s">
        <v>476</v>
      </c>
      <c r="C230" s="6" t="s">
        <v>37</v>
      </c>
      <c r="D230" s="6" t="s">
        <v>303</v>
      </c>
      <c r="E230" s="6" t="s">
        <v>481</v>
      </c>
      <c r="F230" s="68" t="s">
        <v>483</v>
      </c>
      <c r="G230" s="69"/>
      <c r="H230" s="36">
        <v>500</v>
      </c>
      <c r="I230" s="16"/>
      <c r="J230" s="26"/>
    </row>
    <row r="231" spans="1:10" ht="15.75">
      <c r="A231" s="5" t="s">
        <v>101</v>
      </c>
      <c r="B231" s="6" t="s">
        <v>476</v>
      </c>
      <c r="C231" s="6" t="s">
        <v>37</v>
      </c>
      <c r="D231" s="6" t="s">
        <v>102</v>
      </c>
      <c r="E231" s="6"/>
      <c r="F231" s="68"/>
      <c r="G231" s="69"/>
      <c r="H231" s="36">
        <f>H232</f>
        <v>24753.6</v>
      </c>
      <c r="I231" s="18"/>
      <c r="J231" s="26"/>
    </row>
    <row r="232" spans="1:10" ht="15.75">
      <c r="A232" s="5" t="s">
        <v>484</v>
      </c>
      <c r="B232" s="6" t="s">
        <v>476</v>
      </c>
      <c r="C232" s="6" t="s">
        <v>37</v>
      </c>
      <c r="D232" s="6" t="s">
        <v>102</v>
      </c>
      <c r="E232" s="6" t="s">
        <v>485</v>
      </c>
      <c r="F232" s="68"/>
      <c r="G232" s="69"/>
      <c r="H232" s="36">
        <f>H233+H236+H239</f>
        <v>24753.6</v>
      </c>
      <c r="I232" s="16"/>
      <c r="J232" s="26"/>
    </row>
    <row r="233" spans="1:10" ht="110.25">
      <c r="A233" s="5" t="s">
        <v>411</v>
      </c>
      <c r="B233" s="6" t="s">
        <v>476</v>
      </c>
      <c r="C233" s="6" t="s">
        <v>37</v>
      </c>
      <c r="D233" s="6" t="s">
        <v>102</v>
      </c>
      <c r="E233" s="6" t="s">
        <v>486</v>
      </c>
      <c r="F233" s="68"/>
      <c r="G233" s="69"/>
      <c r="H233" s="36">
        <f>H234</f>
        <v>657.4</v>
      </c>
      <c r="I233" s="16"/>
      <c r="J233" s="26"/>
    </row>
    <row r="234" spans="1:10" ht="94.5">
      <c r="A234" s="5" t="s">
        <v>107</v>
      </c>
      <c r="B234" s="6" t="s">
        <v>476</v>
      </c>
      <c r="C234" s="6" t="s">
        <v>37</v>
      </c>
      <c r="D234" s="6" t="s">
        <v>102</v>
      </c>
      <c r="E234" s="6" t="s">
        <v>486</v>
      </c>
      <c r="F234" s="68" t="s">
        <v>108</v>
      </c>
      <c r="G234" s="69"/>
      <c r="H234" s="36">
        <f>H235</f>
        <v>657.4</v>
      </c>
      <c r="I234" s="16"/>
      <c r="J234" s="26"/>
    </row>
    <row r="235" spans="1:10" ht="31.5">
      <c r="A235" s="5" t="s">
        <v>274</v>
      </c>
      <c r="B235" s="6" t="s">
        <v>476</v>
      </c>
      <c r="C235" s="6" t="s">
        <v>37</v>
      </c>
      <c r="D235" s="6" t="s">
        <v>102</v>
      </c>
      <c r="E235" s="6" t="s">
        <v>486</v>
      </c>
      <c r="F235" s="68" t="s">
        <v>275</v>
      </c>
      <c r="G235" s="69"/>
      <c r="H235" s="36">
        <v>657.4</v>
      </c>
      <c r="I235" s="16"/>
      <c r="J235" s="26"/>
    </row>
    <row r="236" spans="1:10" ht="15.75">
      <c r="A236" s="5" t="s">
        <v>423</v>
      </c>
      <c r="B236" s="6" t="s">
        <v>476</v>
      </c>
      <c r="C236" s="6" t="s">
        <v>37</v>
      </c>
      <c r="D236" s="6" t="s">
        <v>102</v>
      </c>
      <c r="E236" s="6" t="s">
        <v>487</v>
      </c>
      <c r="F236" s="68"/>
      <c r="G236" s="69"/>
      <c r="H236" s="36">
        <f>H237</f>
        <v>27.1</v>
      </c>
      <c r="I236" s="16"/>
      <c r="J236" s="26"/>
    </row>
    <row r="237" spans="1:10" ht="94.5">
      <c r="A237" s="5" t="s">
        <v>107</v>
      </c>
      <c r="B237" s="6" t="s">
        <v>476</v>
      </c>
      <c r="C237" s="6" t="s">
        <v>37</v>
      </c>
      <c r="D237" s="6" t="s">
        <v>102</v>
      </c>
      <c r="E237" s="6" t="s">
        <v>487</v>
      </c>
      <c r="F237" s="68" t="s">
        <v>108</v>
      </c>
      <c r="G237" s="69"/>
      <c r="H237" s="36">
        <f>H238</f>
        <v>27.1</v>
      </c>
      <c r="I237" s="16"/>
      <c r="J237" s="26"/>
    </row>
    <row r="238" spans="1:10" ht="31.5">
      <c r="A238" s="5" t="s">
        <v>274</v>
      </c>
      <c r="B238" s="6" t="s">
        <v>476</v>
      </c>
      <c r="C238" s="6" t="s">
        <v>37</v>
      </c>
      <c r="D238" s="6" t="s">
        <v>102</v>
      </c>
      <c r="E238" s="6" t="s">
        <v>487</v>
      </c>
      <c r="F238" s="68" t="s">
        <v>275</v>
      </c>
      <c r="G238" s="69"/>
      <c r="H238" s="36">
        <v>27.1</v>
      </c>
      <c r="I238" s="16"/>
      <c r="J238" s="26"/>
    </row>
    <row r="239" spans="1:10" ht="47.25">
      <c r="A239" s="5" t="s">
        <v>488</v>
      </c>
      <c r="B239" s="6" t="s">
        <v>476</v>
      </c>
      <c r="C239" s="6" t="s">
        <v>37</v>
      </c>
      <c r="D239" s="6" t="s">
        <v>102</v>
      </c>
      <c r="E239" s="6" t="s">
        <v>489</v>
      </c>
      <c r="F239" s="68"/>
      <c r="G239" s="69"/>
      <c r="H239" s="36">
        <f>H240+H242+H244</f>
        <v>24069.1</v>
      </c>
      <c r="I239" s="16"/>
      <c r="J239" s="26"/>
    </row>
    <row r="240" spans="1:10" ht="94.5">
      <c r="A240" s="5" t="s">
        <v>107</v>
      </c>
      <c r="B240" s="6" t="s">
        <v>476</v>
      </c>
      <c r="C240" s="6" t="s">
        <v>37</v>
      </c>
      <c r="D240" s="6" t="s">
        <v>102</v>
      </c>
      <c r="E240" s="6" t="s">
        <v>489</v>
      </c>
      <c r="F240" s="68" t="s">
        <v>108</v>
      </c>
      <c r="G240" s="69"/>
      <c r="H240" s="36">
        <f>H241</f>
        <v>22438</v>
      </c>
      <c r="I240" s="16"/>
      <c r="J240" s="26"/>
    </row>
    <row r="241" spans="1:10" ht="31.5">
      <c r="A241" s="5" t="s">
        <v>274</v>
      </c>
      <c r="B241" s="6" t="s">
        <v>476</v>
      </c>
      <c r="C241" s="6" t="s">
        <v>37</v>
      </c>
      <c r="D241" s="6" t="s">
        <v>102</v>
      </c>
      <c r="E241" s="6" t="s">
        <v>489</v>
      </c>
      <c r="F241" s="68" t="s">
        <v>275</v>
      </c>
      <c r="G241" s="69"/>
      <c r="H241" s="36">
        <v>22438</v>
      </c>
      <c r="I241" s="16"/>
      <c r="J241" s="26"/>
    </row>
    <row r="242" spans="1:10" ht="47.25">
      <c r="A242" s="5" t="s">
        <v>22</v>
      </c>
      <c r="B242" s="6" t="s">
        <v>476</v>
      </c>
      <c r="C242" s="6" t="s">
        <v>37</v>
      </c>
      <c r="D242" s="6" t="s">
        <v>102</v>
      </c>
      <c r="E242" s="6" t="s">
        <v>489</v>
      </c>
      <c r="F242" s="68" t="s">
        <v>23</v>
      </c>
      <c r="G242" s="69"/>
      <c r="H242" s="36">
        <f>H243</f>
        <v>1629.6</v>
      </c>
      <c r="I242" s="16"/>
      <c r="J242" s="26"/>
    </row>
    <row r="243" spans="1:10" ht="47.25">
      <c r="A243" s="5" t="s">
        <v>24</v>
      </c>
      <c r="B243" s="6" t="s">
        <v>476</v>
      </c>
      <c r="C243" s="6" t="s">
        <v>37</v>
      </c>
      <c r="D243" s="6" t="s">
        <v>102</v>
      </c>
      <c r="E243" s="6" t="s">
        <v>489</v>
      </c>
      <c r="F243" s="68" t="s">
        <v>25</v>
      </c>
      <c r="G243" s="69"/>
      <c r="H243" s="36">
        <v>1629.6</v>
      </c>
      <c r="I243" s="16"/>
      <c r="J243" s="26"/>
    </row>
    <row r="244" spans="1:10" ht="15.75">
      <c r="A244" s="5" t="s">
        <v>121</v>
      </c>
      <c r="B244" s="6" t="s">
        <v>476</v>
      </c>
      <c r="C244" s="6" t="s">
        <v>37</v>
      </c>
      <c r="D244" s="6" t="s">
        <v>102</v>
      </c>
      <c r="E244" s="6" t="s">
        <v>489</v>
      </c>
      <c r="F244" s="68" t="s">
        <v>122</v>
      </c>
      <c r="G244" s="69"/>
      <c r="H244" s="36">
        <f>H245</f>
        <v>1.5</v>
      </c>
      <c r="I244" s="16"/>
      <c r="J244" s="26"/>
    </row>
    <row r="245" spans="1:10" ht="15.75">
      <c r="A245" s="5" t="s">
        <v>420</v>
      </c>
      <c r="B245" s="6" t="s">
        <v>476</v>
      </c>
      <c r="C245" s="6" t="s">
        <v>37</v>
      </c>
      <c r="D245" s="6" t="s">
        <v>102</v>
      </c>
      <c r="E245" s="6" t="s">
        <v>489</v>
      </c>
      <c r="F245" s="68" t="s">
        <v>421</v>
      </c>
      <c r="G245" s="69"/>
      <c r="H245" s="36">
        <v>1.5</v>
      </c>
      <c r="I245" s="16"/>
      <c r="J245" s="26"/>
    </row>
    <row r="246" spans="1:10" ht="31.5">
      <c r="A246" s="2" t="s">
        <v>490</v>
      </c>
      <c r="B246" s="3" t="s">
        <v>491</v>
      </c>
      <c r="C246" s="3"/>
      <c r="D246" s="3"/>
      <c r="E246" s="3"/>
      <c r="F246" s="70"/>
      <c r="G246" s="71"/>
      <c r="H246" s="35">
        <f>H247</f>
        <v>5639.1</v>
      </c>
      <c r="I246" s="15"/>
      <c r="J246" s="25"/>
    </row>
    <row r="247" spans="1:16" s="20" customFormat="1" ht="15.75">
      <c r="A247" s="2" t="s">
        <v>100</v>
      </c>
      <c r="B247" s="3" t="s">
        <v>491</v>
      </c>
      <c r="C247" s="3" t="s">
        <v>37</v>
      </c>
      <c r="D247" s="22" t="s">
        <v>598</v>
      </c>
      <c r="E247" s="3"/>
      <c r="F247" s="70"/>
      <c r="G247" s="71"/>
      <c r="H247" s="35">
        <f>H248</f>
        <v>5639.1</v>
      </c>
      <c r="I247" s="15"/>
      <c r="J247" s="25"/>
      <c r="K247" s="38"/>
      <c r="L247" s="38"/>
      <c r="M247" s="38"/>
      <c r="N247" s="38"/>
      <c r="O247" s="38"/>
      <c r="P247" s="38"/>
    </row>
    <row r="248" spans="1:10" ht="78.75">
      <c r="A248" s="5" t="s">
        <v>492</v>
      </c>
      <c r="B248" s="6" t="s">
        <v>491</v>
      </c>
      <c r="C248" s="6" t="s">
        <v>37</v>
      </c>
      <c r="D248" s="6" t="s">
        <v>143</v>
      </c>
      <c r="E248" s="6"/>
      <c r="F248" s="68"/>
      <c r="G248" s="69"/>
      <c r="H248" s="36">
        <f>H249</f>
        <v>5639.1</v>
      </c>
      <c r="I248" s="16"/>
      <c r="J248" s="26"/>
    </row>
    <row r="249" spans="1:10" ht="63">
      <c r="A249" s="5" t="s">
        <v>397</v>
      </c>
      <c r="B249" s="6" t="s">
        <v>491</v>
      </c>
      <c r="C249" s="6" t="s">
        <v>37</v>
      </c>
      <c r="D249" s="6" t="s">
        <v>143</v>
      </c>
      <c r="E249" s="6" t="s">
        <v>398</v>
      </c>
      <c r="F249" s="68"/>
      <c r="G249" s="69"/>
      <c r="H249" s="36">
        <f>H250</f>
        <v>5639.1</v>
      </c>
      <c r="I249" s="16"/>
      <c r="J249" s="26"/>
    </row>
    <row r="250" spans="1:10" ht="15.75">
      <c r="A250" s="5" t="s">
        <v>414</v>
      </c>
      <c r="B250" s="6" t="s">
        <v>491</v>
      </c>
      <c r="C250" s="6" t="s">
        <v>37</v>
      </c>
      <c r="D250" s="6" t="s">
        <v>143</v>
      </c>
      <c r="E250" s="6" t="s">
        <v>415</v>
      </c>
      <c r="F250" s="68"/>
      <c r="G250" s="69"/>
      <c r="H250" s="36">
        <f>H251+H254+H258+H260</f>
        <v>5639.1</v>
      </c>
      <c r="I250" s="16"/>
      <c r="J250" s="26"/>
    </row>
    <row r="251" spans="1:10" ht="31.5">
      <c r="A251" s="5" t="s">
        <v>401</v>
      </c>
      <c r="B251" s="6" t="s">
        <v>491</v>
      </c>
      <c r="C251" s="6" t="s">
        <v>37</v>
      </c>
      <c r="D251" s="6" t="s">
        <v>143</v>
      </c>
      <c r="E251" s="6" t="s">
        <v>416</v>
      </c>
      <c r="F251" s="68"/>
      <c r="G251" s="69"/>
      <c r="H251" s="36">
        <f>H252</f>
        <v>4478.8</v>
      </c>
      <c r="I251" s="16"/>
      <c r="J251" s="26"/>
    </row>
    <row r="252" spans="1:10" ht="94.5">
      <c r="A252" s="5" t="s">
        <v>107</v>
      </c>
      <c r="B252" s="6" t="s">
        <v>491</v>
      </c>
      <c r="C252" s="6" t="s">
        <v>37</v>
      </c>
      <c r="D252" s="6" t="s">
        <v>143</v>
      </c>
      <c r="E252" s="6" t="s">
        <v>416</v>
      </c>
      <c r="F252" s="68" t="s">
        <v>108</v>
      </c>
      <c r="G252" s="69"/>
      <c r="H252" s="36">
        <f>H253</f>
        <v>4478.8</v>
      </c>
      <c r="I252" s="16"/>
      <c r="J252" s="26"/>
    </row>
    <row r="253" spans="1:10" ht="31.5">
      <c r="A253" s="5" t="s">
        <v>109</v>
      </c>
      <c r="B253" s="6" t="s">
        <v>491</v>
      </c>
      <c r="C253" s="6" t="s">
        <v>37</v>
      </c>
      <c r="D253" s="6" t="s">
        <v>143</v>
      </c>
      <c r="E253" s="6" t="s">
        <v>416</v>
      </c>
      <c r="F253" s="68" t="s">
        <v>110</v>
      </c>
      <c r="G253" s="69"/>
      <c r="H253" s="36">
        <v>4478.8</v>
      </c>
      <c r="I253" s="16"/>
      <c r="J253" s="26"/>
    </row>
    <row r="254" spans="1:10" ht="31.5">
      <c r="A254" s="5" t="s">
        <v>409</v>
      </c>
      <c r="B254" s="6" t="s">
        <v>491</v>
      </c>
      <c r="C254" s="6" t="s">
        <v>37</v>
      </c>
      <c r="D254" s="6" t="s">
        <v>143</v>
      </c>
      <c r="E254" s="6" t="s">
        <v>417</v>
      </c>
      <c r="F254" s="68"/>
      <c r="G254" s="69"/>
      <c r="H254" s="36">
        <f>H255</f>
        <v>209.8</v>
      </c>
      <c r="I254" s="16"/>
      <c r="J254" s="26"/>
    </row>
    <row r="255" spans="1:10" ht="47.25">
      <c r="A255" s="5" t="s">
        <v>22</v>
      </c>
      <c r="B255" s="6" t="s">
        <v>491</v>
      </c>
      <c r="C255" s="6" t="s">
        <v>37</v>
      </c>
      <c r="D255" s="6" t="s">
        <v>143</v>
      </c>
      <c r="E255" s="6" t="s">
        <v>417</v>
      </c>
      <c r="F255" s="68" t="s">
        <v>23</v>
      </c>
      <c r="G255" s="69"/>
      <c r="H255" s="36">
        <f>H256</f>
        <v>209.8</v>
      </c>
      <c r="I255" s="16"/>
      <c r="J255" s="26"/>
    </row>
    <row r="256" spans="1:10" ht="47.25">
      <c r="A256" s="5" t="s">
        <v>24</v>
      </c>
      <c r="B256" s="6" t="s">
        <v>491</v>
      </c>
      <c r="C256" s="6" t="s">
        <v>37</v>
      </c>
      <c r="D256" s="6" t="s">
        <v>143</v>
      </c>
      <c r="E256" s="6" t="s">
        <v>417</v>
      </c>
      <c r="F256" s="68" t="s">
        <v>25</v>
      </c>
      <c r="G256" s="69"/>
      <c r="H256" s="36">
        <v>209.8</v>
      </c>
      <c r="I256" s="16"/>
      <c r="J256" s="26"/>
    </row>
    <row r="257" spans="1:10" ht="110.25">
      <c r="A257" s="5" t="s">
        <v>411</v>
      </c>
      <c r="B257" s="6" t="s">
        <v>491</v>
      </c>
      <c r="C257" s="6" t="s">
        <v>37</v>
      </c>
      <c r="D257" s="6" t="s">
        <v>143</v>
      </c>
      <c r="E257" s="6" t="s">
        <v>422</v>
      </c>
      <c r="F257" s="68"/>
      <c r="G257" s="69"/>
      <c r="H257" s="36">
        <f>H258</f>
        <v>44.7</v>
      </c>
      <c r="I257" s="16"/>
      <c r="J257" s="26"/>
    </row>
    <row r="258" spans="1:10" ht="94.5">
      <c r="A258" s="5" t="s">
        <v>107</v>
      </c>
      <c r="B258" s="6" t="s">
        <v>491</v>
      </c>
      <c r="C258" s="6" t="s">
        <v>37</v>
      </c>
      <c r="D258" s="6" t="s">
        <v>143</v>
      </c>
      <c r="E258" s="6" t="s">
        <v>422</v>
      </c>
      <c r="F258" s="68" t="s">
        <v>108</v>
      </c>
      <c r="G258" s="69"/>
      <c r="H258" s="36">
        <f>H259</f>
        <v>44.7</v>
      </c>
      <c r="I258" s="16"/>
      <c r="J258" s="26"/>
    </row>
    <row r="259" spans="1:10" ht="31.5">
      <c r="A259" s="5" t="s">
        <v>109</v>
      </c>
      <c r="B259" s="6" t="s">
        <v>491</v>
      </c>
      <c r="C259" s="6" t="s">
        <v>37</v>
      </c>
      <c r="D259" s="6" t="s">
        <v>143</v>
      </c>
      <c r="E259" s="6" t="s">
        <v>422</v>
      </c>
      <c r="F259" s="68" t="s">
        <v>110</v>
      </c>
      <c r="G259" s="69"/>
      <c r="H259" s="36">
        <v>44.7</v>
      </c>
      <c r="I259" s="16"/>
      <c r="J259" s="26"/>
    </row>
    <row r="260" spans="1:10" ht="15.75">
      <c r="A260" s="5" t="s">
        <v>423</v>
      </c>
      <c r="B260" s="6" t="s">
        <v>491</v>
      </c>
      <c r="C260" s="6" t="s">
        <v>37</v>
      </c>
      <c r="D260" s="6" t="s">
        <v>143</v>
      </c>
      <c r="E260" s="6" t="s">
        <v>424</v>
      </c>
      <c r="F260" s="68"/>
      <c r="G260" s="69"/>
      <c r="H260" s="36">
        <f>H261+H263</f>
        <v>905.8</v>
      </c>
      <c r="I260" s="16"/>
      <c r="J260" s="26"/>
    </row>
    <row r="261" spans="1:10" ht="94.5">
      <c r="A261" s="5" t="s">
        <v>107</v>
      </c>
      <c r="B261" s="6" t="s">
        <v>491</v>
      </c>
      <c r="C261" s="6" t="s">
        <v>37</v>
      </c>
      <c r="D261" s="6" t="s">
        <v>143</v>
      </c>
      <c r="E261" s="6" t="s">
        <v>424</v>
      </c>
      <c r="F261" s="68" t="s">
        <v>108</v>
      </c>
      <c r="G261" s="69"/>
      <c r="H261" s="36">
        <f>H262</f>
        <v>25.8</v>
      </c>
      <c r="I261" s="16"/>
      <c r="J261" s="26"/>
    </row>
    <row r="262" spans="1:10" ht="31.5">
      <c r="A262" s="5" t="s">
        <v>109</v>
      </c>
      <c r="B262" s="6" t="s">
        <v>491</v>
      </c>
      <c r="C262" s="6" t="s">
        <v>37</v>
      </c>
      <c r="D262" s="6" t="s">
        <v>143</v>
      </c>
      <c r="E262" s="6" t="s">
        <v>424</v>
      </c>
      <c r="F262" s="68" t="s">
        <v>110</v>
      </c>
      <c r="G262" s="69"/>
      <c r="H262" s="36">
        <v>25.8</v>
      </c>
      <c r="I262" s="16"/>
      <c r="J262" s="26"/>
    </row>
    <row r="263" spans="1:10" ht="31.5">
      <c r="A263" s="5" t="s">
        <v>152</v>
      </c>
      <c r="B263" s="6" t="s">
        <v>491</v>
      </c>
      <c r="C263" s="6" t="s">
        <v>37</v>
      </c>
      <c r="D263" s="6" t="s">
        <v>143</v>
      </c>
      <c r="E263" s="6" t="s">
        <v>424</v>
      </c>
      <c r="F263" s="68" t="s">
        <v>153</v>
      </c>
      <c r="G263" s="69"/>
      <c r="H263" s="36">
        <f>H264</f>
        <v>880</v>
      </c>
      <c r="I263" s="16"/>
      <c r="J263" s="26"/>
    </row>
    <row r="264" spans="1:10" ht="47.25">
      <c r="A264" s="5" t="s">
        <v>154</v>
      </c>
      <c r="B264" s="6" t="s">
        <v>491</v>
      </c>
      <c r="C264" s="6" t="s">
        <v>37</v>
      </c>
      <c r="D264" s="6" t="s">
        <v>143</v>
      </c>
      <c r="E264" s="6" t="s">
        <v>424</v>
      </c>
      <c r="F264" s="68" t="s">
        <v>155</v>
      </c>
      <c r="G264" s="69"/>
      <c r="H264" s="36">
        <v>880</v>
      </c>
      <c r="I264" s="16"/>
      <c r="J264" s="26"/>
    </row>
    <row r="265" spans="1:10" ht="47.25">
      <c r="A265" s="2" t="s">
        <v>373</v>
      </c>
      <c r="B265" s="3" t="s">
        <v>374</v>
      </c>
      <c r="C265" s="3"/>
      <c r="D265" s="3"/>
      <c r="E265" s="3"/>
      <c r="F265" s="70"/>
      <c r="G265" s="71"/>
      <c r="H265" s="35">
        <f>H266+H300+H306+H312</f>
        <v>101181.6</v>
      </c>
      <c r="I265" s="18"/>
      <c r="J265" s="25"/>
    </row>
    <row r="266" spans="1:16" s="20" customFormat="1" ht="15.75">
      <c r="A266" s="2" t="s">
        <v>100</v>
      </c>
      <c r="B266" s="3" t="s">
        <v>374</v>
      </c>
      <c r="C266" s="3" t="s">
        <v>37</v>
      </c>
      <c r="D266" s="22" t="s">
        <v>598</v>
      </c>
      <c r="E266" s="3"/>
      <c r="F266" s="70"/>
      <c r="G266" s="71"/>
      <c r="H266" s="35">
        <f>H267</f>
        <v>91502.9</v>
      </c>
      <c r="I266" s="19"/>
      <c r="J266" s="25"/>
      <c r="K266" s="38"/>
      <c r="L266" s="38"/>
      <c r="M266" s="38"/>
      <c r="N266" s="38"/>
      <c r="O266" s="38"/>
      <c r="P266" s="38"/>
    </row>
    <row r="267" spans="1:10" ht="15.75">
      <c r="A267" s="5" t="s">
        <v>101</v>
      </c>
      <c r="B267" s="6" t="s">
        <v>374</v>
      </c>
      <c r="C267" s="6" t="s">
        <v>37</v>
      </c>
      <c r="D267" s="6" t="s">
        <v>102</v>
      </c>
      <c r="E267" s="6"/>
      <c r="F267" s="68"/>
      <c r="G267" s="69"/>
      <c r="H267" s="36">
        <f>H268+H273+H287</f>
        <v>91502.9</v>
      </c>
      <c r="I267" s="18"/>
      <c r="J267" s="26"/>
    </row>
    <row r="268" spans="1:10" ht="47.25">
      <c r="A268" s="5" t="s">
        <v>367</v>
      </c>
      <c r="B268" s="6" t="s">
        <v>374</v>
      </c>
      <c r="C268" s="6" t="s">
        <v>37</v>
      </c>
      <c r="D268" s="6" t="s">
        <v>102</v>
      </c>
      <c r="E268" s="6" t="s">
        <v>368</v>
      </c>
      <c r="F268" s="68"/>
      <c r="G268" s="69"/>
      <c r="H268" s="36">
        <f>H269</f>
        <v>1464.5</v>
      </c>
      <c r="I268" s="16"/>
      <c r="J268" s="26"/>
    </row>
    <row r="269" spans="1:10" ht="47.25">
      <c r="A269" s="5" t="s">
        <v>369</v>
      </c>
      <c r="B269" s="6" t="s">
        <v>374</v>
      </c>
      <c r="C269" s="6" t="s">
        <v>37</v>
      </c>
      <c r="D269" s="6" t="s">
        <v>102</v>
      </c>
      <c r="E269" s="6" t="s">
        <v>370</v>
      </c>
      <c r="F269" s="68"/>
      <c r="G269" s="69"/>
      <c r="H269" s="36">
        <f>H270</f>
        <v>1464.5</v>
      </c>
      <c r="I269" s="16"/>
      <c r="J269" s="26"/>
    </row>
    <row r="270" spans="1:10" ht="15.75">
      <c r="A270" s="5" t="s">
        <v>371</v>
      </c>
      <c r="B270" s="6" t="s">
        <v>374</v>
      </c>
      <c r="C270" s="6" t="s">
        <v>37</v>
      </c>
      <c r="D270" s="6" t="s">
        <v>102</v>
      </c>
      <c r="E270" s="6" t="s">
        <v>372</v>
      </c>
      <c r="F270" s="68"/>
      <c r="G270" s="69"/>
      <c r="H270" s="36">
        <f>H271</f>
        <v>1464.5</v>
      </c>
      <c r="I270" s="16"/>
      <c r="J270" s="26"/>
    </row>
    <row r="271" spans="1:10" ht="47.25">
      <c r="A271" s="5" t="s">
        <v>22</v>
      </c>
      <c r="B271" s="6" t="s">
        <v>374</v>
      </c>
      <c r="C271" s="6" t="s">
        <v>37</v>
      </c>
      <c r="D271" s="6" t="s">
        <v>102</v>
      </c>
      <c r="E271" s="6" t="s">
        <v>372</v>
      </c>
      <c r="F271" s="68" t="s">
        <v>23</v>
      </c>
      <c r="G271" s="69"/>
      <c r="H271" s="36">
        <f>H272</f>
        <v>1464.5</v>
      </c>
      <c r="I271" s="16"/>
      <c r="J271" s="26"/>
    </row>
    <row r="272" spans="1:10" ht="47.25">
      <c r="A272" s="5" t="s">
        <v>24</v>
      </c>
      <c r="B272" s="6" t="s">
        <v>374</v>
      </c>
      <c r="C272" s="6" t="s">
        <v>37</v>
      </c>
      <c r="D272" s="6" t="s">
        <v>102</v>
      </c>
      <c r="E272" s="6" t="s">
        <v>372</v>
      </c>
      <c r="F272" s="68" t="s">
        <v>25</v>
      </c>
      <c r="G272" s="69"/>
      <c r="H272" s="36">
        <f>'пр.6'!H674</f>
        <v>1464.5</v>
      </c>
      <c r="I272" s="16"/>
      <c r="J272" s="26"/>
    </row>
    <row r="273" spans="1:10" ht="31.5">
      <c r="A273" s="5" t="s">
        <v>493</v>
      </c>
      <c r="B273" s="6" t="s">
        <v>374</v>
      </c>
      <c r="C273" s="6" t="s">
        <v>37</v>
      </c>
      <c r="D273" s="6" t="s">
        <v>102</v>
      </c>
      <c r="E273" s="6" t="s">
        <v>494</v>
      </c>
      <c r="F273" s="68"/>
      <c r="G273" s="69"/>
      <c r="H273" s="36">
        <f>H274+H277+H280</f>
        <v>85883.09999999999</v>
      </c>
      <c r="I273" s="16"/>
      <c r="J273" s="26"/>
    </row>
    <row r="274" spans="1:10" ht="110.25">
      <c r="A274" s="5" t="s">
        <v>411</v>
      </c>
      <c r="B274" s="6" t="s">
        <v>374</v>
      </c>
      <c r="C274" s="6" t="s">
        <v>37</v>
      </c>
      <c r="D274" s="6" t="s">
        <v>102</v>
      </c>
      <c r="E274" s="6" t="s">
        <v>495</v>
      </c>
      <c r="F274" s="68"/>
      <c r="G274" s="69"/>
      <c r="H274" s="36">
        <f>H275</f>
        <v>725.4</v>
      </c>
      <c r="I274" s="16"/>
      <c r="J274" s="26"/>
    </row>
    <row r="275" spans="1:10" ht="94.5">
      <c r="A275" s="5" t="s">
        <v>107</v>
      </c>
      <c r="B275" s="6" t="s">
        <v>374</v>
      </c>
      <c r="C275" s="6" t="s">
        <v>37</v>
      </c>
      <c r="D275" s="6" t="s">
        <v>102</v>
      </c>
      <c r="E275" s="6" t="s">
        <v>495</v>
      </c>
      <c r="F275" s="68" t="s">
        <v>108</v>
      </c>
      <c r="G275" s="69"/>
      <c r="H275" s="36">
        <f>H276</f>
        <v>725.4</v>
      </c>
      <c r="I275" s="16"/>
      <c r="J275" s="26"/>
    </row>
    <row r="276" spans="1:10" ht="31.5">
      <c r="A276" s="5" t="s">
        <v>274</v>
      </c>
      <c r="B276" s="6" t="s">
        <v>374</v>
      </c>
      <c r="C276" s="6" t="s">
        <v>37</v>
      </c>
      <c r="D276" s="6" t="s">
        <v>102</v>
      </c>
      <c r="E276" s="6" t="s">
        <v>495</v>
      </c>
      <c r="F276" s="68" t="s">
        <v>275</v>
      </c>
      <c r="G276" s="69"/>
      <c r="H276" s="36">
        <v>725.4</v>
      </c>
      <c r="I276" s="16"/>
      <c r="J276" s="26"/>
    </row>
    <row r="277" spans="1:10" ht="15.75">
      <c r="A277" s="5" t="s">
        <v>423</v>
      </c>
      <c r="B277" s="6" t="s">
        <v>374</v>
      </c>
      <c r="C277" s="6" t="s">
        <v>37</v>
      </c>
      <c r="D277" s="6" t="s">
        <v>102</v>
      </c>
      <c r="E277" s="6" t="s">
        <v>496</v>
      </c>
      <c r="F277" s="68"/>
      <c r="G277" s="69"/>
      <c r="H277" s="36">
        <f>H278</f>
        <v>9.8</v>
      </c>
      <c r="I277" s="16"/>
      <c r="J277" s="26"/>
    </row>
    <row r="278" spans="1:10" ht="94.5">
      <c r="A278" s="5" t="s">
        <v>107</v>
      </c>
      <c r="B278" s="6" t="s">
        <v>374</v>
      </c>
      <c r="C278" s="6" t="s">
        <v>37</v>
      </c>
      <c r="D278" s="6" t="s">
        <v>102</v>
      </c>
      <c r="E278" s="6" t="s">
        <v>496</v>
      </c>
      <c r="F278" s="68" t="s">
        <v>108</v>
      </c>
      <c r="G278" s="69"/>
      <c r="H278" s="36">
        <f>H279</f>
        <v>9.8</v>
      </c>
      <c r="I278" s="16"/>
      <c r="J278" s="26"/>
    </row>
    <row r="279" spans="1:10" ht="31.5">
      <c r="A279" s="5" t="s">
        <v>274</v>
      </c>
      <c r="B279" s="6" t="s">
        <v>374</v>
      </c>
      <c r="C279" s="6" t="s">
        <v>37</v>
      </c>
      <c r="D279" s="6" t="s">
        <v>102</v>
      </c>
      <c r="E279" s="6" t="s">
        <v>496</v>
      </c>
      <c r="F279" s="68" t="s">
        <v>275</v>
      </c>
      <c r="G279" s="69"/>
      <c r="H279" s="36">
        <v>9.8</v>
      </c>
      <c r="I279" s="16"/>
      <c r="J279" s="26"/>
    </row>
    <row r="280" spans="1:10" ht="31.5">
      <c r="A280" s="5" t="s">
        <v>497</v>
      </c>
      <c r="B280" s="6" t="s">
        <v>374</v>
      </c>
      <c r="C280" s="6" t="s">
        <v>37</v>
      </c>
      <c r="D280" s="6" t="s">
        <v>102</v>
      </c>
      <c r="E280" s="6" t="s">
        <v>498</v>
      </c>
      <c r="F280" s="68"/>
      <c r="G280" s="69"/>
      <c r="H280" s="36">
        <f>H281+H283+H285</f>
        <v>85147.9</v>
      </c>
      <c r="I280" s="16"/>
      <c r="J280" s="26"/>
    </row>
    <row r="281" spans="1:10" ht="94.5">
      <c r="A281" s="5" t="s">
        <v>107</v>
      </c>
      <c r="B281" s="6" t="s">
        <v>374</v>
      </c>
      <c r="C281" s="6" t="s">
        <v>37</v>
      </c>
      <c r="D281" s="6" t="s">
        <v>102</v>
      </c>
      <c r="E281" s="6" t="s">
        <v>498</v>
      </c>
      <c r="F281" s="68" t="s">
        <v>108</v>
      </c>
      <c r="G281" s="69"/>
      <c r="H281" s="36">
        <f>H282</f>
        <v>55764.5</v>
      </c>
      <c r="I281" s="16"/>
      <c r="J281" s="26"/>
    </row>
    <row r="282" spans="1:10" ht="31.5">
      <c r="A282" s="5" t="s">
        <v>274</v>
      </c>
      <c r="B282" s="6" t="s">
        <v>374</v>
      </c>
      <c r="C282" s="6" t="s">
        <v>37</v>
      </c>
      <c r="D282" s="6" t="s">
        <v>102</v>
      </c>
      <c r="E282" s="6" t="s">
        <v>498</v>
      </c>
      <c r="F282" s="68" t="s">
        <v>275</v>
      </c>
      <c r="G282" s="69"/>
      <c r="H282" s="36">
        <v>55764.5</v>
      </c>
      <c r="I282" s="16"/>
      <c r="J282" s="26"/>
    </row>
    <row r="283" spans="1:10" ht="47.25">
      <c r="A283" s="5" t="s">
        <v>22</v>
      </c>
      <c r="B283" s="6" t="s">
        <v>374</v>
      </c>
      <c r="C283" s="6" t="s">
        <v>37</v>
      </c>
      <c r="D283" s="6" t="s">
        <v>102</v>
      </c>
      <c r="E283" s="6" t="s">
        <v>498</v>
      </c>
      <c r="F283" s="68" t="s">
        <v>23</v>
      </c>
      <c r="G283" s="69"/>
      <c r="H283" s="36">
        <f>H284</f>
        <v>28789.4</v>
      </c>
      <c r="I283" s="16"/>
      <c r="J283" s="26"/>
    </row>
    <row r="284" spans="1:10" ht="47.25">
      <c r="A284" s="5" t="s">
        <v>24</v>
      </c>
      <c r="B284" s="6" t="s">
        <v>374</v>
      </c>
      <c r="C284" s="6" t="s">
        <v>37</v>
      </c>
      <c r="D284" s="6" t="s">
        <v>102</v>
      </c>
      <c r="E284" s="6" t="s">
        <v>498</v>
      </c>
      <c r="F284" s="68" t="s">
        <v>25</v>
      </c>
      <c r="G284" s="69"/>
      <c r="H284" s="36">
        <v>28789.4</v>
      </c>
      <c r="I284" s="16"/>
      <c r="J284" s="26"/>
    </row>
    <row r="285" spans="1:10" ht="15.75">
      <c r="A285" s="5" t="s">
        <v>121</v>
      </c>
      <c r="B285" s="6" t="s">
        <v>374</v>
      </c>
      <c r="C285" s="6" t="s">
        <v>37</v>
      </c>
      <c r="D285" s="6" t="s">
        <v>102</v>
      </c>
      <c r="E285" s="6" t="s">
        <v>498</v>
      </c>
      <c r="F285" s="68" t="s">
        <v>122</v>
      </c>
      <c r="G285" s="69"/>
      <c r="H285" s="36">
        <f>H286</f>
        <v>594</v>
      </c>
      <c r="I285" s="16"/>
      <c r="J285" s="26"/>
    </row>
    <row r="286" spans="1:10" ht="15.75">
      <c r="A286" s="5" t="s">
        <v>420</v>
      </c>
      <c r="B286" s="6" t="s">
        <v>374</v>
      </c>
      <c r="C286" s="6" t="s">
        <v>37</v>
      </c>
      <c r="D286" s="6" t="s">
        <v>102</v>
      </c>
      <c r="E286" s="6" t="s">
        <v>498</v>
      </c>
      <c r="F286" s="68" t="s">
        <v>421</v>
      </c>
      <c r="G286" s="69"/>
      <c r="H286" s="36">
        <v>594</v>
      </c>
      <c r="I286" s="16"/>
      <c r="J286" s="26"/>
    </row>
    <row r="287" spans="1:10" ht="47.25">
      <c r="A287" s="5" t="s">
        <v>499</v>
      </c>
      <c r="B287" s="6" t="s">
        <v>374</v>
      </c>
      <c r="C287" s="6" t="s">
        <v>37</v>
      </c>
      <c r="D287" s="6" t="s">
        <v>102</v>
      </c>
      <c r="E287" s="6" t="s">
        <v>500</v>
      </c>
      <c r="F287" s="68"/>
      <c r="G287" s="69"/>
      <c r="H287" s="36">
        <f>H288+H291+H294</f>
        <v>4155.3</v>
      </c>
      <c r="I287" s="18"/>
      <c r="J287" s="26"/>
    </row>
    <row r="288" spans="1:10" ht="31.5">
      <c r="A288" s="5" t="s">
        <v>501</v>
      </c>
      <c r="B288" s="6" t="s">
        <v>374</v>
      </c>
      <c r="C288" s="6" t="s">
        <v>37</v>
      </c>
      <c r="D288" s="6" t="s">
        <v>102</v>
      </c>
      <c r="E288" s="6" t="s">
        <v>502</v>
      </c>
      <c r="F288" s="68"/>
      <c r="G288" s="69"/>
      <c r="H288" s="36">
        <f>H289</f>
        <v>2210.4</v>
      </c>
      <c r="I288" s="16"/>
      <c r="J288" s="26"/>
    </row>
    <row r="289" spans="1:10" ht="47.25">
      <c r="A289" s="5" t="s">
        <v>22</v>
      </c>
      <c r="B289" s="6" t="s">
        <v>374</v>
      </c>
      <c r="C289" s="6" t="s">
        <v>37</v>
      </c>
      <c r="D289" s="6" t="s">
        <v>102</v>
      </c>
      <c r="E289" s="6" t="s">
        <v>502</v>
      </c>
      <c r="F289" s="68" t="s">
        <v>23</v>
      </c>
      <c r="G289" s="69"/>
      <c r="H289" s="36">
        <f>H290</f>
        <v>2210.4</v>
      </c>
      <c r="I289" s="16"/>
      <c r="J289" s="26"/>
    </row>
    <row r="290" spans="1:10" ht="47.25">
      <c r="A290" s="5" t="s">
        <v>24</v>
      </c>
      <c r="B290" s="6" t="s">
        <v>374</v>
      </c>
      <c r="C290" s="6" t="s">
        <v>37</v>
      </c>
      <c r="D290" s="6" t="s">
        <v>102</v>
      </c>
      <c r="E290" s="6" t="s">
        <v>502</v>
      </c>
      <c r="F290" s="68" t="s">
        <v>25</v>
      </c>
      <c r="G290" s="69"/>
      <c r="H290" s="36">
        <v>2210.4</v>
      </c>
      <c r="I290" s="16"/>
      <c r="J290" s="26"/>
    </row>
    <row r="291" spans="1:10" ht="63">
      <c r="A291" s="5" t="s">
        <v>503</v>
      </c>
      <c r="B291" s="6" t="s">
        <v>374</v>
      </c>
      <c r="C291" s="6" t="s">
        <v>37</v>
      </c>
      <c r="D291" s="6" t="s">
        <v>102</v>
      </c>
      <c r="E291" s="6" t="s">
        <v>504</v>
      </c>
      <c r="F291" s="68"/>
      <c r="G291" s="69"/>
      <c r="H291" s="36">
        <f>H292</f>
        <v>366</v>
      </c>
      <c r="I291" s="16"/>
      <c r="J291" s="26"/>
    </row>
    <row r="292" spans="1:10" ht="47.25">
      <c r="A292" s="5" t="s">
        <v>22</v>
      </c>
      <c r="B292" s="6" t="s">
        <v>374</v>
      </c>
      <c r="C292" s="6" t="s">
        <v>37</v>
      </c>
      <c r="D292" s="6" t="s">
        <v>102</v>
      </c>
      <c r="E292" s="6" t="s">
        <v>504</v>
      </c>
      <c r="F292" s="68" t="s">
        <v>23</v>
      </c>
      <c r="G292" s="69"/>
      <c r="H292" s="36">
        <f>H293</f>
        <v>366</v>
      </c>
      <c r="I292" s="16"/>
      <c r="J292" s="26"/>
    </row>
    <row r="293" spans="1:10" ht="47.25">
      <c r="A293" s="5" t="s">
        <v>24</v>
      </c>
      <c r="B293" s="6" t="s">
        <v>374</v>
      </c>
      <c r="C293" s="6" t="s">
        <v>37</v>
      </c>
      <c r="D293" s="6" t="s">
        <v>102</v>
      </c>
      <c r="E293" s="6" t="s">
        <v>504</v>
      </c>
      <c r="F293" s="68" t="s">
        <v>25</v>
      </c>
      <c r="G293" s="69"/>
      <c r="H293" s="36">
        <v>366</v>
      </c>
      <c r="I293" s="16"/>
      <c r="J293" s="26"/>
    </row>
    <row r="294" spans="1:10" ht="31.5">
      <c r="A294" s="5" t="s">
        <v>497</v>
      </c>
      <c r="B294" s="6" t="s">
        <v>374</v>
      </c>
      <c r="C294" s="6" t="s">
        <v>37</v>
      </c>
      <c r="D294" s="6" t="s">
        <v>102</v>
      </c>
      <c r="E294" s="6" t="s">
        <v>505</v>
      </c>
      <c r="F294" s="68"/>
      <c r="G294" s="69"/>
      <c r="H294" s="36">
        <f>H295+H297</f>
        <v>1578.9</v>
      </c>
      <c r="I294" s="18"/>
      <c r="J294" s="26"/>
    </row>
    <row r="295" spans="1:10" ht="47.25">
      <c r="A295" s="5" t="s">
        <v>22</v>
      </c>
      <c r="B295" s="6" t="s">
        <v>374</v>
      </c>
      <c r="C295" s="6" t="s">
        <v>37</v>
      </c>
      <c r="D295" s="6" t="s">
        <v>102</v>
      </c>
      <c r="E295" s="6" t="s">
        <v>505</v>
      </c>
      <c r="F295" s="68" t="s">
        <v>23</v>
      </c>
      <c r="G295" s="69"/>
      <c r="H295" s="36">
        <f>H296</f>
        <v>1007.9</v>
      </c>
      <c r="I295" s="16"/>
      <c r="J295" s="26"/>
    </row>
    <row r="296" spans="1:10" ht="47.25">
      <c r="A296" s="5" t="s">
        <v>24</v>
      </c>
      <c r="B296" s="6" t="s">
        <v>374</v>
      </c>
      <c r="C296" s="6" t="s">
        <v>37</v>
      </c>
      <c r="D296" s="6" t="s">
        <v>102</v>
      </c>
      <c r="E296" s="6" t="s">
        <v>505</v>
      </c>
      <c r="F296" s="68" t="s">
        <v>25</v>
      </c>
      <c r="G296" s="69"/>
      <c r="H296" s="36">
        <v>1007.9</v>
      </c>
      <c r="I296" s="16"/>
      <c r="J296" s="26"/>
    </row>
    <row r="297" spans="1:10" ht="15.75">
      <c r="A297" s="5" t="s">
        <v>121</v>
      </c>
      <c r="B297" s="6" t="s">
        <v>374</v>
      </c>
      <c r="C297" s="6" t="s">
        <v>37</v>
      </c>
      <c r="D297" s="6" t="s">
        <v>102</v>
      </c>
      <c r="E297" s="6" t="s">
        <v>505</v>
      </c>
      <c r="F297" s="68" t="s">
        <v>122</v>
      </c>
      <c r="G297" s="69"/>
      <c r="H297" s="36">
        <f>H298+H299</f>
        <v>571</v>
      </c>
      <c r="I297" s="16"/>
      <c r="J297" s="26"/>
    </row>
    <row r="298" spans="1:10" ht="15.75">
      <c r="A298" s="5" t="s">
        <v>418</v>
      </c>
      <c r="B298" s="6" t="s">
        <v>374</v>
      </c>
      <c r="C298" s="6" t="s">
        <v>37</v>
      </c>
      <c r="D298" s="6" t="s">
        <v>102</v>
      </c>
      <c r="E298" s="6" t="s">
        <v>505</v>
      </c>
      <c r="F298" s="68" t="s">
        <v>419</v>
      </c>
      <c r="G298" s="69"/>
      <c r="H298" s="36">
        <v>474</v>
      </c>
      <c r="I298" s="16"/>
      <c r="J298" s="26"/>
    </row>
    <row r="299" spans="1:10" ht="15.75">
      <c r="A299" s="5" t="s">
        <v>420</v>
      </c>
      <c r="B299" s="6" t="s">
        <v>374</v>
      </c>
      <c r="C299" s="6" t="s">
        <v>37</v>
      </c>
      <c r="D299" s="6" t="s">
        <v>102</v>
      </c>
      <c r="E299" s="6" t="s">
        <v>505</v>
      </c>
      <c r="F299" s="68" t="s">
        <v>421</v>
      </c>
      <c r="G299" s="69"/>
      <c r="H299" s="36">
        <v>97</v>
      </c>
      <c r="I299" s="16"/>
      <c r="J299" s="26"/>
    </row>
    <row r="300" spans="1:16" s="20" customFormat="1" ht="15.75">
      <c r="A300" s="2" t="s">
        <v>18</v>
      </c>
      <c r="B300" s="3" t="s">
        <v>374</v>
      </c>
      <c r="C300" s="3" t="s">
        <v>19</v>
      </c>
      <c r="D300" s="22" t="s">
        <v>598</v>
      </c>
      <c r="E300" s="3"/>
      <c r="F300" s="70"/>
      <c r="G300" s="71"/>
      <c r="H300" s="35">
        <f>H301</f>
        <v>2822.1</v>
      </c>
      <c r="I300" s="15"/>
      <c r="J300" s="25"/>
      <c r="K300" s="38"/>
      <c r="L300" s="38"/>
      <c r="M300" s="38"/>
      <c r="N300" s="38"/>
      <c r="O300" s="38"/>
      <c r="P300" s="38"/>
    </row>
    <row r="301" spans="1:10" ht="31.5">
      <c r="A301" s="5" t="s">
        <v>234</v>
      </c>
      <c r="B301" s="6" t="s">
        <v>374</v>
      </c>
      <c r="C301" s="6" t="s">
        <v>19</v>
      </c>
      <c r="D301" s="6" t="s">
        <v>235</v>
      </c>
      <c r="E301" s="6"/>
      <c r="F301" s="68"/>
      <c r="G301" s="69"/>
      <c r="H301" s="36">
        <f>H302</f>
        <v>2822.1</v>
      </c>
      <c r="I301" s="16"/>
      <c r="J301" s="26"/>
    </row>
    <row r="302" spans="1:10" ht="63">
      <c r="A302" s="5" t="s">
        <v>506</v>
      </c>
      <c r="B302" s="6" t="s">
        <v>374</v>
      </c>
      <c r="C302" s="6" t="s">
        <v>19</v>
      </c>
      <c r="D302" s="6" t="s">
        <v>235</v>
      </c>
      <c r="E302" s="6" t="s">
        <v>507</v>
      </c>
      <c r="F302" s="68"/>
      <c r="G302" s="69"/>
      <c r="H302" s="36">
        <f>H303</f>
        <v>2822.1</v>
      </c>
      <c r="I302" s="16"/>
      <c r="J302" s="26"/>
    </row>
    <row r="303" spans="1:10" ht="111" customHeight="1">
      <c r="A303" s="5" t="s">
        <v>508</v>
      </c>
      <c r="B303" s="6" t="s">
        <v>374</v>
      </c>
      <c r="C303" s="6" t="s">
        <v>19</v>
      </c>
      <c r="D303" s="6" t="s">
        <v>235</v>
      </c>
      <c r="E303" s="6" t="s">
        <v>509</v>
      </c>
      <c r="F303" s="68"/>
      <c r="G303" s="69"/>
      <c r="H303" s="36">
        <f>H304</f>
        <v>2822.1</v>
      </c>
      <c r="I303" s="16"/>
      <c r="J303" s="26"/>
    </row>
    <row r="304" spans="1:10" ht="15.75">
      <c r="A304" s="5" t="s">
        <v>121</v>
      </c>
      <c r="B304" s="6" t="s">
        <v>374</v>
      </c>
      <c r="C304" s="6" t="s">
        <v>19</v>
      </c>
      <c r="D304" s="6" t="s">
        <v>235</v>
      </c>
      <c r="E304" s="6" t="s">
        <v>509</v>
      </c>
      <c r="F304" s="68" t="s">
        <v>122</v>
      </c>
      <c r="G304" s="69"/>
      <c r="H304" s="36">
        <f>H305</f>
        <v>2822.1</v>
      </c>
      <c r="I304" s="16"/>
      <c r="J304" s="26"/>
    </row>
    <row r="305" spans="1:10" ht="78.75">
      <c r="A305" s="5" t="s">
        <v>123</v>
      </c>
      <c r="B305" s="6" t="s">
        <v>374</v>
      </c>
      <c r="C305" s="6" t="s">
        <v>19</v>
      </c>
      <c r="D305" s="6" t="s">
        <v>235</v>
      </c>
      <c r="E305" s="6" t="s">
        <v>509</v>
      </c>
      <c r="F305" s="68" t="s">
        <v>124</v>
      </c>
      <c r="G305" s="69"/>
      <c r="H305" s="36">
        <v>2822.1</v>
      </c>
      <c r="I305" s="16"/>
      <c r="J305" s="26"/>
    </row>
    <row r="306" spans="1:16" s="20" customFormat="1" ht="31.5">
      <c r="A306" s="2" t="s">
        <v>75</v>
      </c>
      <c r="B306" s="3" t="s">
        <v>374</v>
      </c>
      <c r="C306" s="3" t="s">
        <v>68</v>
      </c>
      <c r="D306" s="22" t="s">
        <v>598</v>
      </c>
      <c r="E306" s="3"/>
      <c r="F306" s="70"/>
      <c r="G306" s="71"/>
      <c r="H306" s="35">
        <f>H307</f>
        <v>555</v>
      </c>
      <c r="I306" s="15"/>
      <c r="J306" s="25"/>
      <c r="K306" s="38"/>
      <c r="L306" s="38"/>
      <c r="M306" s="38"/>
      <c r="N306" s="38"/>
      <c r="O306" s="38"/>
      <c r="P306" s="38"/>
    </row>
    <row r="307" spans="1:10" ht="15.75">
      <c r="A307" s="5" t="s">
        <v>76</v>
      </c>
      <c r="B307" s="6" t="s">
        <v>374</v>
      </c>
      <c r="C307" s="6" t="s">
        <v>68</v>
      </c>
      <c r="D307" s="6" t="s">
        <v>37</v>
      </c>
      <c r="E307" s="6"/>
      <c r="F307" s="68"/>
      <c r="G307" s="69"/>
      <c r="H307" s="36">
        <f>H308</f>
        <v>555</v>
      </c>
      <c r="I307" s="16"/>
      <c r="J307" s="26"/>
    </row>
    <row r="308" spans="1:10" ht="15.75">
      <c r="A308" s="5" t="s">
        <v>450</v>
      </c>
      <c r="B308" s="6" t="s">
        <v>374</v>
      </c>
      <c r="C308" s="6" t="s">
        <v>68</v>
      </c>
      <c r="D308" s="6" t="s">
        <v>37</v>
      </c>
      <c r="E308" s="6" t="s">
        <v>451</v>
      </c>
      <c r="F308" s="68"/>
      <c r="G308" s="69"/>
      <c r="H308" s="36">
        <f>H309</f>
        <v>555</v>
      </c>
      <c r="I308" s="16"/>
      <c r="J308" s="26"/>
    </row>
    <row r="309" spans="1:10" ht="31.5">
      <c r="A309" s="5" t="s">
        <v>452</v>
      </c>
      <c r="B309" s="6" t="s">
        <v>374</v>
      </c>
      <c r="C309" s="6" t="s">
        <v>68</v>
      </c>
      <c r="D309" s="6" t="s">
        <v>37</v>
      </c>
      <c r="E309" s="6" t="s">
        <v>453</v>
      </c>
      <c r="F309" s="68"/>
      <c r="G309" s="69"/>
      <c r="H309" s="36">
        <f>H310</f>
        <v>555</v>
      </c>
      <c r="I309" s="16"/>
      <c r="J309" s="26"/>
    </row>
    <row r="310" spans="1:10" ht="47.25">
      <c r="A310" s="5" t="s">
        <v>22</v>
      </c>
      <c r="B310" s="6" t="s">
        <v>374</v>
      </c>
      <c r="C310" s="6" t="s">
        <v>68</v>
      </c>
      <c r="D310" s="6" t="s">
        <v>37</v>
      </c>
      <c r="E310" s="6" t="s">
        <v>453</v>
      </c>
      <c r="F310" s="68" t="s">
        <v>23</v>
      </c>
      <c r="G310" s="69"/>
      <c r="H310" s="36">
        <f>H311</f>
        <v>555</v>
      </c>
      <c r="I310" s="16"/>
      <c r="J310" s="26"/>
    </row>
    <row r="311" spans="1:10" ht="47.25">
      <c r="A311" s="5" t="s">
        <v>24</v>
      </c>
      <c r="B311" s="6" t="s">
        <v>374</v>
      </c>
      <c r="C311" s="6" t="s">
        <v>68</v>
      </c>
      <c r="D311" s="6" t="s">
        <v>37</v>
      </c>
      <c r="E311" s="6" t="s">
        <v>453</v>
      </c>
      <c r="F311" s="68" t="s">
        <v>25</v>
      </c>
      <c r="G311" s="69"/>
      <c r="H311" s="36">
        <v>555</v>
      </c>
      <c r="I311" s="16"/>
      <c r="J311" s="26"/>
    </row>
    <row r="312" spans="1:16" s="20" customFormat="1" ht="15.75">
      <c r="A312" s="2" t="s">
        <v>510</v>
      </c>
      <c r="B312" s="3" t="s">
        <v>374</v>
      </c>
      <c r="C312" s="3" t="s">
        <v>235</v>
      </c>
      <c r="D312" s="22" t="s">
        <v>598</v>
      </c>
      <c r="E312" s="3"/>
      <c r="F312" s="70"/>
      <c r="G312" s="71"/>
      <c r="H312" s="35">
        <f>H313</f>
        <v>6301.6</v>
      </c>
      <c r="I312" s="15"/>
      <c r="J312" s="25"/>
      <c r="K312" s="38"/>
      <c r="L312" s="38"/>
      <c r="M312" s="38"/>
      <c r="N312" s="38"/>
      <c r="O312" s="38"/>
      <c r="P312" s="38"/>
    </row>
    <row r="313" spans="1:10" ht="15.75">
      <c r="A313" s="5" t="s">
        <v>511</v>
      </c>
      <c r="B313" s="6" t="s">
        <v>374</v>
      </c>
      <c r="C313" s="6" t="s">
        <v>235</v>
      </c>
      <c r="D313" s="6" t="s">
        <v>120</v>
      </c>
      <c r="E313" s="6"/>
      <c r="F313" s="68"/>
      <c r="G313" s="69"/>
      <c r="H313" s="36">
        <f>H314</f>
        <v>6301.6</v>
      </c>
      <c r="I313" s="16"/>
      <c r="J313" s="26"/>
    </row>
    <row r="314" spans="1:10" ht="31.5">
      <c r="A314" s="5" t="s">
        <v>512</v>
      </c>
      <c r="B314" s="6" t="s">
        <v>374</v>
      </c>
      <c r="C314" s="6" t="s">
        <v>235</v>
      </c>
      <c r="D314" s="6" t="s">
        <v>120</v>
      </c>
      <c r="E314" s="6" t="s">
        <v>513</v>
      </c>
      <c r="F314" s="68"/>
      <c r="G314" s="69"/>
      <c r="H314" s="36">
        <f>H315</f>
        <v>6301.6</v>
      </c>
      <c r="I314" s="16"/>
      <c r="J314" s="26"/>
    </row>
    <row r="315" spans="1:10" ht="31.5">
      <c r="A315" s="5" t="s">
        <v>497</v>
      </c>
      <c r="B315" s="6" t="s">
        <v>374</v>
      </c>
      <c r="C315" s="6" t="s">
        <v>235</v>
      </c>
      <c r="D315" s="6" t="s">
        <v>120</v>
      </c>
      <c r="E315" s="6" t="s">
        <v>514</v>
      </c>
      <c r="F315" s="68"/>
      <c r="G315" s="69"/>
      <c r="H315" s="36">
        <f>H316</f>
        <v>6301.6</v>
      </c>
      <c r="I315" s="16"/>
      <c r="J315" s="26"/>
    </row>
    <row r="316" spans="1:10" ht="47.25">
      <c r="A316" s="5" t="s">
        <v>38</v>
      </c>
      <c r="B316" s="6" t="s">
        <v>374</v>
      </c>
      <c r="C316" s="6" t="s">
        <v>235</v>
      </c>
      <c r="D316" s="6" t="s">
        <v>120</v>
      </c>
      <c r="E316" s="6" t="s">
        <v>514</v>
      </c>
      <c r="F316" s="68" t="s">
        <v>39</v>
      </c>
      <c r="G316" s="69"/>
      <c r="H316" s="36">
        <f>H317</f>
        <v>6301.6</v>
      </c>
      <c r="I316" s="16"/>
      <c r="J316" s="26"/>
    </row>
    <row r="317" spans="1:10" ht="15.75">
      <c r="A317" s="5" t="s">
        <v>515</v>
      </c>
      <c r="B317" s="6" t="s">
        <v>374</v>
      </c>
      <c r="C317" s="6" t="s">
        <v>235</v>
      </c>
      <c r="D317" s="6" t="s">
        <v>120</v>
      </c>
      <c r="E317" s="6" t="s">
        <v>514</v>
      </c>
      <c r="F317" s="68" t="s">
        <v>516</v>
      </c>
      <c r="G317" s="69"/>
      <c r="H317" s="36">
        <v>6301.6</v>
      </c>
      <c r="I317" s="16"/>
      <c r="J317" s="26"/>
    </row>
    <row r="318" spans="1:10" ht="31.5">
      <c r="A318" s="2" t="s">
        <v>138</v>
      </c>
      <c r="B318" s="3" t="s">
        <v>139</v>
      </c>
      <c r="C318" s="3"/>
      <c r="D318" s="3"/>
      <c r="E318" s="3"/>
      <c r="F318" s="70"/>
      <c r="G318" s="71"/>
      <c r="H318" s="35">
        <f>H319</f>
        <v>381356.50000000006</v>
      </c>
      <c r="I318" s="18"/>
      <c r="J318" s="25"/>
    </row>
    <row r="319" spans="1:16" s="20" customFormat="1" ht="15.75">
      <c r="A319" s="2" t="s">
        <v>135</v>
      </c>
      <c r="B319" s="3" t="s">
        <v>139</v>
      </c>
      <c r="C319" s="3" t="s">
        <v>136</v>
      </c>
      <c r="D319" s="22" t="s">
        <v>598</v>
      </c>
      <c r="E319" s="3"/>
      <c r="F319" s="70"/>
      <c r="G319" s="71"/>
      <c r="H319" s="35">
        <f>H320+H370+H439+H478+H508</f>
        <v>381356.50000000006</v>
      </c>
      <c r="I319" s="19"/>
      <c r="J319" s="25"/>
      <c r="K319" s="38"/>
      <c r="L319" s="38"/>
      <c r="M319" s="38"/>
      <c r="N319" s="38"/>
      <c r="O319" s="38"/>
      <c r="P319" s="38"/>
    </row>
    <row r="320" spans="1:10" ht="15.75">
      <c r="A320" s="5" t="s">
        <v>141</v>
      </c>
      <c r="B320" s="6" t="s">
        <v>139</v>
      </c>
      <c r="C320" s="6" t="s">
        <v>136</v>
      </c>
      <c r="D320" s="6" t="s">
        <v>37</v>
      </c>
      <c r="E320" s="6"/>
      <c r="F320" s="68"/>
      <c r="G320" s="69"/>
      <c r="H320" s="36">
        <f>H321+H330+H341+H352+H360</f>
        <v>71557.40000000001</v>
      </c>
      <c r="I320" s="18"/>
      <c r="J320" s="26"/>
    </row>
    <row r="321" spans="1:10" ht="47.25">
      <c r="A321" s="5" t="s">
        <v>129</v>
      </c>
      <c r="B321" s="6" t="s">
        <v>139</v>
      </c>
      <c r="C321" s="6" t="s">
        <v>136</v>
      </c>
      <c r="D321" s="6" t="s">
        <v>37</v>
      </c>
      <c r="E321" s="6" t="s">
        <v>130</v>
      </c>
      <c r="F321" s="68"/>
      <c r="G321" s="69"/>
      <c r="H321" s="36">
        <f>H322+H326</f>
        <v>55190.5</v>
      </c>
      <c r="I321" s="16"/>
      <c r="J321" s="26"/>
    </row>
    <row r="322" spans="1:10" ht="31.5">
      <c r="A322" s="5" t="s">
        <v>131</v>
      </c>
      <c r="B322" s="6" t="s">
        <v>139</v>
      </c>
      <c r="C322" s="6" t="s">
        <v>136</v>
      </c>
      <c r="D322" s="6" t="s">
        <v>37</v>
      </c>
      <c r="E322" s="6" t="s">
        <v>132</v>
      </c>
      <c r="F322" s="68"/>
      <c r="G322" s="69"/>
      <c r="H322" s="36">
        <f>H323</f>
        <v>1753.5</v>
      </c>
      <c r="I322" s="16"/>
      <c r="J322" s="26"/>
    </row>
    <row r="323" spans="1:10" ht="94.5">
      <c r="A323" s="5" t="s">
        <v>53</v>
      </c>
      <c r="B323" s="6" t="s">
        <v>139</v>
      </c>
      <c r="C323" s="6" t="s">
        <v>136</v>
      </c>
      <c r="D323" s="6" t="s">
        <v>37</v>
      </c>
      <c r="E323" s="6" t="s">
        <v>140</v>
      </c>
      <c r="F323" s="68"/>
      <c r="G323" s="69"/>
      <c r="H323" s="36">
        <f>H324</f>
        <v>1753.5</v>
      </c>
      <c r="I323" s="16"/>
      <c r="J323" s="26"/>
    </row>
    <row r="324" spans="1:10" ht="47.25">
      <c r="A324" s="5" t="s">
        <v>38</v>
      </c>
      <c r="B324" s="6" t="s">
        <v>139</v>
      </c>
      <c r="C324" s="6" t="s">
        <v>136</v>
      </c>
      <c r="D324" s="6" t="s">
        <v>37</v>
      </c>
      <c r="E324" s="6" t="s">
        <v>140</v>
      </c>
      <c r="F324" s="68" t="s">
        <v>39</v>
      </c>
      <c r="G324" s="69"/>
      <c r="H324" s="36">
        <f>H325</f>
        <v>1753.5</v>
      </c>
      <c r="I324" s="16"/>
      <c r="J324" s="26"/>
    </row>
    <row r="325" spans="1:10" ht="15.75">
      <c r="A325" s="5" t="s">
        <v>40</v>
      </c>
      <c r="B325" s="6" t="s">
        <v>139</v>
      </c>
      <c r="C325" s="6" t="s">
        <v>136</v>
      </c>
      <c r="D325" s="6" t="s">
        <v>37</v>
      </c>
      <c r="E325" s="6" t="s">
        <v>140</v>
      </c>
      <c r="F325" s="68" t="s">
        <v>41</v>
      </c>
      <c r="G325" s="69"/>
      <c r="H325" s="36">
        <f>'пр.6'!H157</f>
        <v>1753.5</v>
      </c>
      <c r="I325" s="16"/>
      <c r="J325" s="26"/>
    </row>
    <row r="326" spans="1:10" ht="47.25">
      <c r="A326" s="5" t="s">
        <v>163</v>
      </c>
      <c r="B326" s="6" t="s">
        <v>139</v>
      </c>
      <c r="C326" s="6" t="s">
        <v>136</v>
      </c>
      <c r="D326" s="6" t="s">
        <v>37</v>
      </c>
      <c r="E326" s="6" t="s">
        <v>164</v>
      </c>
      <c r="F326" s="68"/>
      <c r="G326" s="69"/>
      <c r="H326" s="36">
        <f>H327</f>
        <v>53437</v>
      </c>
      <c r="I326" s="16"/>
      <c r="J326" s="26"/>
    </row>
    <row r="327" spans="1:10" ht="15.75">
      <c r="A327" s="5" t="s">
        <v>165</v>
      </c>
      <c r="B327" s="6" t="s">
        <v>139</v>
      </c>
      <c r="C327" s="6" t="s">
        <v>136</v>
      </c>
      <c r="D327" s="6" t="s">
        <v>37</v>
      </c>
      <c r="E327" s="6" t="s">
        <v>166</v>
      </c>
      <c r="F327" s="68"/>
      <c r="G327" s="69"/>
      <c r="H327" s="36">
        <f>H328</f>
        <v>53437</v>
      </c>
      <c r="I327" s="16"/>
      <c r="J327" s="26"/>
    </row>
    <row r="328" spans="1:10" ht="47.25">
      <c r="A328" s="5" t="s">
        <v>38</v>
      </c>
      <c r="B328" s="6" t="s">
        <v>139</v>
      </c>
      <c r="C328" s="6" t="s">
        <v>136</v>
      </c>
      <c r="D328" s="6" t="s">
        <v>37</v>
      </c>
      <c r="E328" s="6" t="s">
        <v>166</v>
      </c>
      <c r="F328" s="68" t="s">
        <v>39</v>
      </c>
      <c r="G328" s="69"/>
      <c r="H328" s="36">
        <f>H329</f>
        <v>53437</v>
      </c>
      <c r="I328" s="16"/>
      <c r="J328" s="26"/>
    </row>
    <row r="329" spans="1:10" ht="15.75">
      <c r="A329" s="5" t="s">
        <v>40</v>
      </c>
      <c r="B329" s="6" t="s">
        <v>139</v>
      </c>
      <c r="C329" s="6" t="s">
        <v>136</v>
      </c>
      <c r="D329" s="6" t="s">
        <v>37</v>
      </c>
      <c r="E329" s="6" t="s">
        <v>166</v>
      </c>
      <c r="F329" s="68" t="s">
        <v>41</v>
      </c>
      <c r="G329" s="69"/>
      <c r="H329" s="36">
        <f>'пр.6'!H204</f>
        <v>53437</v>
      </c>
      <c r="I329" s="16"/>
      <c r="J329" s="26"/>
    </row>
    <row r="330" spans="1:10" ht="63">
      <c r="A330" s="5" t="s">
        <v>193</v>
      </c>
      <c r="B330" s="6" t="s">
        <v>139</v>
      </c>
      <c r="C330" s="6" t="s">
        <v>136</v>
      </c>
      <c r="D330" s="6" t="s">
        <v>37</v>
      </c>
      <c r="E330" s="6" t="s">
        <v>194</v>
      </c>
      <c r="F330" s="68"/>
      <c r="G330" s="69"/>
      <c r="H330" s="36">
        <f>H331</f>
        <v>1998.4</v>
      </c>
      <c r="I330" s="16"/>
      <c r="J330" s="26"/>
    </row>
    <row r="331" spans="1:10" ht="63">
      <c r="A331" s="5" t="s">
        <v>195</v>
      </c>
      <c r="B331" s="6" t="s">
        <v>139</v>
      </c>
      <c r="C331" s="6" t="s">
        <v>136</v>
      </c>
      <c r="D331" s="6" t="s">
        <v>37</v>
      </c>
      <c r="E331" s="6" t="s">
        <v>196</v>
      </c>
      <c r="F331" s="68"/>
      <c r="G331" s="69"/>
      <c r="H331" s="36">
        <f>H332+H335+H338</f>
        <v>1998.4</v>
      </c>
      <c r="I331" s="16"/>
      <c r="J331" s="26"/>
    </row>
    <row r="332" spans="1:10" ht="31.5">
      <c r="A332" s="5" t="s">
        <v>197</v>
      </c>
      <c r="B332" s="6" t="s">
        <v>139</v>
      </c>
      <c r="C332" s="6" t="s">
        <v>136</v>
      </c>
      <c r="D332" s="6" t="s">
        <v>37</v>
      </c>
      <c r="E332" s="6" t="s">
        <v>198</v>
      </c>
      <c r="F332" s="68"/>
      <c r="G332" s="69"/>
      <c r="H332" s="36">
        <f>H333</f>
        <v>166.4</v>
      </c>
      <c r="I332" s="16"/>
      <c r="J332" s="26"/>
    </row>
    <row r="333" spans="1:10" ht="47.25">
      <c r="A333" s="5" t="s">
        <v>38</v>
      </c>
      <c r="B333" s="6" t="s">
        <v>139</v>
      </c>
      <c r="C333" s="6" t="s">
        <v>136</v>
      </c>
      <c r="D333" s="6" t="s">
        <v>37</v>
      </c>
      <c r="E333" s="6" t="s">
        <v>198</v>
      </c>
      <c r="F333" s="68" t="s">
        <v>39</v>
      </c>
      <c r="G333" s="69"/>
      <c r="H333" s="36">
        <f>H334</f>
        <v>166.4</v>
      </c>
      <c r="I333" s="16"/>
      <c r="J333" s="26"/>
    </row>
    <row r="334" spans="1:10" ht="15.75">
      <c r="A334" s="5" t="s">
        <v>40</v>
      </c>
      <c r="B334" s="6" t="s">
        <v>139</v>
      </c>
      <c r="C334" s="6" t="s">
        <v>136</v>
      </c>
      <c r="D334" s="6" t="s">
        <v>37</v>
      </c>
      <c r="E334" s="6" t="s">
        <v>198</v>
      </c>
      <c r="F334" s="68" t="s">
        <v>41</v>
      </c>
      <c r="G334" s="69"/>
      <c r="H334" s="36">
        <f>'пр.6'!H265</f>
        <v>166.4</v>
      </c>
      <c r="I334" s="16"/>
      <c r="J334" s="26"/>
    </row>
    <row r="335" spans="1:10" ht="15.75">
      <c r="A335" s="5" t="s">
        <v>199</v>
      </c>
      <c r="B335" s="6" t="s">
        <v>139</v>
      </c>
      <c r="C335" s="6" t="s">
        <v>136</v>
      </c>
      <c r="D335" s="6" t="s">
        <v>37</v>
      </c>
      <c r="E335" s="6" t="s">
        <v>200</v>
      </c>
      <c r="F335" s="68"/>
      <c r="G335" s="69"/>
      <c r="H335" s="36">
        <f>H336</f>
        <v>1632</v>
      </c>
      <c r="I335" s="16"/>
      <c r="J335" s="26"/>
    </row>
    <row r="336" spans="1:10" ht="47.25">
      <c r="A336" s="5" t="s">
        <v>38</v>
      </c>
      <c r="B336" s="6" t="s">
        <v>139</v>
      </c>
      <c r="C336" s="6" t="s">
        <v>136</v>
      </c>
      <c r="D336" s="6" t="s">
        <v>37</v>
      </c>
      <c r="E336" s="6" t="s">
        <v>200</v>
      </c>
      <c r="F336" s="68" t="s">
        <v>39</v>
      </c>
      <c r="G336" s="69"/>
      <c r="H336" s="36">
        <f>H337</f>
        <v>1632</v>
      </c>
      <c r="I336" s="16"/>
      <c r="J336" s="26"/>
    </row>
    <row r="337" spans="1:10" ht="15.75">
      <c r="A337" s="5" t="s">
        <v>40</v>
      </c>
      <c r="B337" s="6" t="s">
        <v>139</v>
      </c>
      <c r="C337" s="6" t="s">
        <v>136</v>
      </c>
      <c r="D337" s="6" t="s">
        <v>37</v>
      </c>
      <c r="E337" s="6" t="s">
        <v>200</v>
      </c>
      <c r="F337" s="68" t="s">
        <v>41</v>
      </c>
      <c r="G337" s="69"/>
      <c r="H337" s="36">
        <f>'пр.6'!H279</f>
        <v>1632</v>
      </c>
      <c r="I337" s="16"/>
      <c r="J337" s="26"/>
    </row>
    <row r="338" spans="1:10" ht="15.75">
      <c r="A338" s="5" t="s">
        <v>201</v>
      </c>
      <c r="B338" s="6" t="s">
        <v>139</v>
      </c>
      <c r="C338" s="6" t="s">
        <v>136</v>
      </c>
      <c r="D338" s="6" t="s">
        <v>37</v>
      </c>
      <c r="E338" s="6" t="s">
        <v>202</v>
      </c>
      <c r="F338" s="68"/>
      <c r="G338" s="69"/>
      <c r="H338" s="36">
        <f>H339</f>
        <v>200</v>
      </c>
      <c r="I338" s="16"/>
      <c r="J338" s="26"/>
    </row>
    <row r="339" spans="1:10" ht="47.25">
      <c r="A339" s="5" t="s">
        <v>38</v>
      </c>
      <c r="B339" s="6" t="s">
        <v>139</v>
      </c>
      <c r="C339" s="6" t="s">
        <v>136</v>
      </c>
      <c r="D339" s="6" t="s">
        <v>37</v>
      </c>
      <c r="E339" s="6" t="s">
        <v>202</v>
      </c>
      <c r="F339" s="68" t="s">
        <v>39</v>
      </c>
      <c r="G339" s="69"/>
      <c r="H339" s="36">
        <f>H340</f>
        <v>200</v>
      </c>
      <c r="I339" s="16"/>
      <c r="J339" s="26"/>
    </row>
    <row r="340" spans="1:10" ht="15.75">
      <c r="A340" s="5" t="s">
        <v>40</v>
      </c>
      <c r="B340" s="6" t="s">
        <v>139</v>
      </c>
      <c r="C340" s="6" t="s">
        <v>136</v>
      </c>
      <c r="D340" s="6" t="s">
        <v>37</v>
      </c>
      <c r="E340" s="6" t="s">
        <v>202</v>
      </c>
      <c r="F340" s="68" t="s">
        <v>41</v>
      </c>
      <c r="G340" s="69"/>
      <c r="H340" s="36">
        <f>'пр.6'!H289</f>
        <v>200</v>
      </c>
      <c r="I340" s="16"/>
      <c r="J340" s="26"/>
    </row>
    <row r="341" spans="1:10" ht="47.25">
      <c r="A341" s="5" t="s">
        <v>294</v>
      </c>
      <c r="B341" s="6" t="s">
        <v>139</v>
      </c>
      <c r="C341" s="6" t="s">
        <v>136</v>
      </c>
      <c r="D341" s="6" t="s">
        <v>37</v>
      </c>
      <c r="E341" s="6" t="s">
        <v>295</v>
      </c>
      <c r="F341" s="68"/>
      <c r="G341" s="69"/>
      <c r="H341" s="36">
        <f>H342</f>
        <v>333.3</v>
      </c>
      <c r="I341" s="16"/>
      <c r="J341" s="26"/>
    </row>
    <row r="342" spans="1:10" ht="63">
      <c r="A342" s="5" t="s">
        <v>296</v>
      </c>
      <c r="B342" s="6" t="s">
        <v>139</v>
      </c>
      <c r="C342" s="6" t="s">
        <v>136</v>
      </c>
      <c r="D342" s="6" t="s">
        <v>37</v>
      </c>
      <c r="E342" s="6" t="s">
        <v>297</v>
      </c>
      <c r="F342" s="68"/>
      <c r="G342" s="69"/>
      <c r="H342" s="36">
        <f>H343+H346+H349</f>
        <v>333.3</v>
      </c>
      <c r="I342" s="18"/>
      <c r="J342" s="26"/>
    </row>
    <row r="343" spans="1:10" ht="78.75">
      <c r="A343" s="5" t="s">
        <v>300</v>
      </c>
      <c r="B343" s="6" t="s">
        <v>139</v>
      </c>
      <c r="C343" s="6" t="s">
        <v>136</v>
      </c>
      <c r="D343" s="6" t="s">
        <v>37</v>
      </c>
      <c r="E343" s="6" t="s">
        <v>301</v>
      </c>
      <c r="F343" s="68"/>
      <c r="G343" s="69"/>
      <c r="H343" s="36">
        <f>H344</f>
        <v>220.8</v>
      </c>
      <c r="I343" s="16"/>
      <c r="J343" s="26"/>
    </row>
    <row r="344" spans="1:10" ht="47.25">
      <c r="A344" s="5" t="s">
        <v>38</v>
      </c>
      <c r="B344" s="6" t="s">
        <v>139</v>
      </c>
      <c r="C344" s="6" t="s">
        <v>136</v>
      </c>
      <c r="D344" s="6" t="s">
        <v>37</v>
      </c>
      <c r="E344" s="6" t="s">
        <v>301</v>
      </c>
      <c r="F344" s="68" t="s">
        <v>39</v>
      </c>
      <c r="G344" s="69"/>
      <c r="H344" s="36">
        <f>H345</f>
        <v>220.8</v>
      </c>
      <c r="I344" s="16"/>
      <c r="J344" s="26"/>
    </row>
    <row r="345" spans="1:10" ht="15.75">
      <c r="A345" s="5" t="s">
        <v>40</v>
      </c>
      <c r="B345" s="6" t="s">
        <v>139</v>
      </c>
      <c r="C345" s="6" t="s">
        <v>136</v>
      </c>
      <c r="D345" s="6" t="s">
        <v>37</v>
      </c>
      <c r="E345" s="6" t="s">
        <v>301</v>
      </c>
      <c r="F345" s="68" t="s">
        <v>41</v>
      </c>
      <c r="G345" s="69"/>
      <c r="H345" s="36">
        <f>'пр.6'!H466</f>
        <v>220.8</v>
      </c>
      <c r="I345" s="16"/>
      <c r="J345" s="26"/>
    </row>
    <row r="346" spans="1:10" ht="47.25">
      <c r="A346" s="5" t="s">
        <v>309</v>
      </c>
      <c r="B346" s="6" t="s">
        <v>139</v>
      </c>
      <c r="C346" s="6" t="s">
        <v>136</v>
      </c>
      <c r="D346" s="6" t="s">
        <v>37</v>
      </c>
      <c r="E346" s="6" t="s">
        <v>310</v>
      </c>
      <c r="F346" s="68"/>
      <c r="G346" s="69"/>
      <c r="H346" s="36">
        <f>H347</f>
        <v>90</v>
      </c>
      <c r="I346" s="16"/>
      <c r="J346" s="26"/>
    </row>
    <row r="347" spans="1:10" ht="47.25">
      <c r="A347" s="5" t="s">
        <v>38</v>
      </c>
      <c r="B347" s="6" t="s">
        <v>139</v>
      </c>
      <c r="C347" s="6" t="s">
        <v>136</v>
      </c>
      <c r="D347" s="6" t="s">
        <v>37</v>
      </c>
      <c r="E347" s="6" t="s">
        <v>310</v>
      </c>
      <c r="F347" s="68" t="s">
        <v>39</v>
      </c>
      <c r="G347" s="69"/>
      <c r="H347" s="36">
        <f>H348</f>
        <v>90</v>
      </c>
      <c r="I347" s="16"/>
      <c r="J347" s="26"/>
    </row>
    <row r="348" spans="1:10" ht="15.75">
      <c r="A348" s="5" t="s">
        <v>40</v>
      </c>
      <c r="B348" s="6" t="s">
        <v>139</v>
      </c>
      <c r="C348" s="6" t="s">
        <v>136</v>
      </c>
      <c r="D348" s="6" t="s">
        <v>37</v>
      </c>
      <c r="E348" s="6" t="s">
        <v>310</v>
      </c>
      <c r="F348" s="68" t="s">
        <v>41</v>
      </c>
      <c r="G348" s="69"/>
      <c r="H348" s="36">
        <f>'пр.6'!H512</f>
        <v>90</v>
      </c>
      <c r="I348" s="16"/>
      <c r="J348" s="26"/>
    </row>
    <row r="349" spans="1:10" ht="47.25">
      <c r="A349" s="5" t="s">
        <v>311</v>
      </c>
      <c r="B349" s="6" t="s">
        <v>139</v>
      </c>
      <c r="C349" s="6" t="s">
        <v>136</v>
      </c>
      <c r="D349" s="6" t="s">
        <v>37</v>
      </c>
      <c r="E349" s="6" t="s">
        <v>312</v>
      </c>
      <c r="F349" s="68"/>
      <c r="G349" s="69"/>
      <c r="H349" s="36">
        <f>H350</f>
        <v>22.5</v>
      </c>
      <c r="I349" s="16"/>
      <c r="J349" s="26"/>
    </row>
    <row r="350" spans="1:10" ht="47.25">
      <c r="A350" s="5" t="s">
        <v>38</v>
      </c>
      <c r="B350" s="6" t="s">
        <v>139</v>
      </c>
      <c r="C350" s="6" t="s">
        <v>136</v>
      </c>
      <c r="D350" s="6" t="s">
        <v>37</v>
      </c>
      <c r="E350" s="6" t="s">
        <v>312</v>
      </c>
      <c r="F350" s="68" t="s">
        <v>39</v>
      </c>
      <c r="G350" s="69"/>
      <c r="H350" s="36">
        <f>H351</f>
        <v>22.5</v>
      </c>
      <c r="I350" s="16"/>
      <c r="J350" s="26"/>
    </row>
    <row r="351" spans="1:10" ht="15.75">
      <c r="A351" s="5" t="s">
        <v>40</v>
      </c>
      <c r="B351" s="6" t="s">
        <v>139</v>
      </c>
      <c r="C351" s="6" t="s">
        <v>136</v>
      </c>
      <c r="D351" s="6" t="s">
        <v>37</v>
      </c>
      <c r="E351" s="6" t="s">
        <v>312</v>
      </c>
      <c r="F351" s="68" t="s">
        <v>41</v>
      </c>
      <c r="G351" s="69"/>
      <c r="H351" s="36">
        <f>'пр.6'!H531</f>
        <v>22.5</v>
      </c>
      <c r="I351" s="16"/>
      <c r="J351" s="26"/>
    </row>
    <row r="352" spans="1:10" ht="50.25" customHeight="1">
      <c r="A352" s="5" t="s">
        <v>375</v>
      </c>
      <c r="B352" s="6" t="s">
        <v>139</v>
      </c>
      <c r="C352" s="6" t="s">
        <v>136</v>
      </c>
      <c r="D352" s="6" t="s">
        <v>37</v>
      </c>
      <c r="E352" s="6" t="s">
        <v>376</v>
      </c>
      <c r="F352" s="68"/>
      <c r="G352" s="69"/>
      <c r="H352" s="36">
        <f>H353</f>
        <v>257</v>
      </c>
      <c r="I352" s="16"/>
      <c r="J352" s="26"/>
    </row>
    <row r="353" spans="1:10" ht="63">
      <c r="A353" s="5" t="s">
        <v>377</v>
      </c>
      <c r="B353" s="6" t="s">
        <v>139</v>
      </c>
      <c r="C353" s="6" t="s">
        <v>136</v>
      </c>
      <c r="D353" s="6" t="s">
        <v>37</v>
      </c>
      <c r="E353" s="6" t="s">
        <v>378</v>
      </c>
      <c r="F353" s="68"/>
      <c r="G353" s="69"/>
      <c r="H353" s="36">
        <f>H354+H357</f>
        <v>257</v>
      </c>
      <c r="I353" s="16"/>
      <c r="J353" s="26"/>
    </row>
    <row r="354" spans="1:10" ht="31.5">
      <c r="A354" s="5" t="s">
        <v>379</v>
      </c>
      <c r="B354" s="6" t="s">
        <v>139</v>
      </c>
      <c r="C354" s="6" t="s">
        <v>136</v>
      </c>
      <c r="D354" s="6" t="s">
        <v>37</v>
      </c>
      <c r="E354" s="6" t="s">
        <v>380</v>
      </c>
      <c r="F354" s="68"/>
      <c r="G354" s="69"/>
      <c r="H354" s="36">
        <f>H355</f>
        <v>88</v>
      </c>
      <c r="I354" s="16"/>
      <c r="J354" s="26"/>
    </row>
    <row r="355" spans="1:10" ht="47.25">
      <c r="A355" s="5" t="s">
        <v>38</v>
      </c>
      <c r="B355" s="6" t="s">
        <v>139</v>
      </c>
      <c r="C355" s="6" t="s">
        <v>136</v>
      </c>
      <c r="D355" s="6" t="s">
        <v>37</v>
      </c>
      <c r="E355" s="6" t="s">
        <v>380</v>
      </c>
      <c r="F355" s="68" t="s">
        <v>39</v>
      </c>
      <c r="G355" s="69"/>
      <c r="H355" s="36">
        <f>H356</f>
        <v>88</v>
      </c>
      <c r="I355" s="16"/>
      <c r="J355" s="26"/>
    </row>
    <row r="356" spans="1:10" ht="15.75">
      <c r="A356" s="5" t="s">
        <v>40</v>
      </c>
      <c r="B356" s="6" t="s">
        <v>139</v>
      </c>
      <c r="C356" s="6" t="s">
        <v>136</v>
      </c>
      <c r="D356" s="6" t="s">
        <v>37</v>
      </c>
      <c r="E356" s="6" t="s">
        <v>380</v>
      </c>
      <c r="F356" s="68" t="s">
        <v>41</v>
      </c>
      <c r="G356" s="69"/>
      <c r="H356" s="36">
        <f>'пр.6'!H682</f>
        <v>88</v>
      </c>
      <c r="I356" s="16"/>
      <c r="J356" s="26"/>
    </row>
    <row r="357" spans="1:10" ht="31.5">
      <c r="A357" s="5" t="s">
        <v>385</v>
      </c>
      <c r="B357" s="6" t="s">
        <v>139</v>
      </c>
      <c r="C357" s="6" t="s">
        <v>136</v>
      </c>
      <c r="D357" s="6" t="s">
        <v>37</v>
      </c>
      <c r="E357" s="6" t="s">
        <v>386</v>
      </c>
      <c r="F357" s="68"/>
      <c r="G357" s="69"/>
      <c r="H357" s="36">
        <f>H358</f>
        <v>169</v>
      </c>
      <c r="I357" s="16"/>
      <c r="J357" s="26"/>
    </row>
    <row r="358" spans="1:10" ht="47.25">
      <c r="A358" s="5" t="s">
        <v>38</v>
      </c>
      <c r="B358" s="6" t="s">
        <v>139</v>
      </c>
      <c r="C358" s="6" t="s">
        <v>136</v>
      </c>
      <c r="D358" s="6" t="s">
        <v>37</v>
      </c>
      <c r="E358" s="6" t="s">
        <v>386</v>
      </c>
      <c r="F358" s="68" t="s">
        <v>39</v>
      </c>
      <c r="G358" s="69"/>
      <c r="H358" s="36">
        <f>H359</f>
        <v>169</v>
      </c>
      <c r="I358" s="16"/>
      <c r="J358" s="26"/>
    </row>
    <row r="359" spans="1:10" ht="15.75">
      <c r="A359" s="5" t="s">
        <v>40</v>
      </c>
      <c r="B359" s="6" t="s">
        <v>139</v>
      </c>
      <c r="C359" s="6" t="s">
        <v>136</v>
      </c>
      <c r="D359" s="6" t="s">
        <v>37</v>
      </c>
      <c r="E359" s="6" t="s">
        <v>386</v>
      </c>
      <c r="F359" s="68" t="s">
        <v>41</v>
      </c>
      <c r="G359" s="69"/>
      <c r="H359" s="36">
        <f>'пр.6'!H704</f>
        <v>169</v>
      </c>
      <c r="I359" s="16"/>
      <c r="J359" s="26"/>
    </row>
    <row r="360" spans="1:10" ht="15.75">
      <c r="A360" s="5" t="s">
        <v>517</v>
      </c>
      <c r="B360" s="6" t="s">
        <v>139</v>
      </c>
      <c r="C360" s="6" t="s">
        <v>136</v>
      </c>
      <c r="D360" s="6" t="s">
        <v>37</v>
      </c>
      <c r="E360" s="6" t="s">
        <v>518</v>
      </c>
      <c r="F360" s="68"/>
      <c r="G360" s="69"/>
      <c r="H360" s="36">
        <f>H361+H364+H367</f>
        <v>13778.2</v>
      </c>
      <c r="I360" s="16"/>
      <c r="J360" s="26"/>
    </row>
    <row r="361" spans="1:10" ht="110.25">
      <c r="A361" s="5" t="s">
        <v>411</v>
      </c>
      <c r="B361" s="6" t="s">
        <v>139</v>
      </c>
      <c r="C361" s="6" t="s">
        <v>136</v>
      </c>
      <c r="D361" s="6" t="s">
        <v>37</v>
      </c>
      <c r="E361" s="6" t="s">
        <v>519</v>
      </c>
      <c r="F361" s="68"/>
      <c r="G361" s="69"/>
      <c r="H361" s="36">
        <f>H362</f>
        <v>482.6</v>
      </c>
      <c r="I361" s="16"/>
      <c r="J361" s="26"/>
    </row>
    <row r="362" spans="1:10" ht="47.25">
      <c r="A362" s="5" t="s">
        <v>38</v>
      </c>
      <c r="B362" s="6" t="s">
        <v>139</v>
      </c>
      <c r="C362" s="6" t="s">
        <v>136</v>
      </c>
      <c r="D362" s="6" t="s">
        <v>37</v>
      </c>
      <c r="E362" s="6" t="s">
        <v>519</v>
      </c>
      <c r="F362" s="68" t="s">
        <v>39</v>
      </c>
      <c r="G362" s="69"/>
      <c r="H362" s="36">
        <f>H363</f>
        <v>482.6</v>
      </c>
      <c r="I362" s="16"/>
      <c r="J362" s="26"/>
    </row>
    <row r="363" spans="1:10" ht="15.75">
      <c r="A363" s="5" t="s">
        <v>40</v>
      </c>
      <c r="B363" s="6" t="s">
        <v>139</v>
      </c>
      <c r="C363" s="6" t="s">
        <v>136</v>
      </c>
      <c r="D363" s="6" t="s">
        <v>37</v>
      </c>
      <c r="E363" s="6" t="s">
        <v>519</v>
      </c>
      <c r="F363" s="68" t="s">
        <v>41</v>
      </c>
      <c r="G363" s="69"/>
      <c r="H363" s="36">
        <v>482.6</v>
      </c>
      <c r="I363" s="16"/>
      <c r="J363" s="26"/>
    </row>
    <row r="364" spans="1:10" ht="15.75">
      <c r="A364" s="5" t="s">
        <v>423</v>
      </c>
      <c r="B364" s="6" t="s">
        <v>139</v>
      </c>
      <c r="C364" s="6" t="s">
        <v>136</v>
      </c>
      <c r="D364" s="6" t="s">
        <v>37</v>
      </c>
      <c r="E364" s="6" t="s">
        <v>520</v>
      </c>
      <c r="F364" s="68"/>
      <c r="G364" s="69"/>
      <c r="H364" s="36">
        <f>H365</f>
        <v>36</v>
      </c>
      <c r="I364" s="16"/>
      <c r="J364" s="26"/>
    </row>
    <row r="365" spans="1:10" ht="47.25">
      <c r="A365" s="5" t="s">
        <v>38</v>
      </c>
      <c r="B365" s="6" t="s">
        <v>139</v>
      </c>
      <c r="C365" s="6" t="s">
        <v>136</v>
      </c>
      <c r="D365" s="6" t="s">
        <v>37</v>
      </c>
      <c r="E365" s="6" t="s">
        <v>520</v>
      </c>
      <c r="F365" s="68" t="s">
        <v>39</v>
      </c>
      <c r="G365" s="69"/>
      <c r="H365" s="36">
        <f>H366</f>
        <v>36</v>
      </c>
      <c r="I365" s="16"/>
      <c r="J365" s="26"/>
    </row>
    <row r="366" spans="1:10" ht="15.75">
      <c r="A366" s="5" t="s">
        <v>40</v>
      </c>
      <c r="B366" s="6" t="s">
        <v>139</v>
      </c>
      <c r="C366" s="6" t="s">
        <v>136</v>
      </c>
      <c r="D366" s="6" t="s">
        <v>37</v>
      </c>
      <c r="E366" s="6" t="s">
        <v>520</v>
      </c>
      <c r="F366" s="68" t="s">
        <v>41</v>
      </c>
      <c r="G366" s="69"/>
      <c r="H366" s="36">
        <v>36</v>
      </c>
      <c r="I366" s="16"/>
      <c r="J366" s="26"/>
    </row>
    <row r="367" spans="1:10" ht="31.5">
      <c r="A367" s="5" t="s">
        <v>497</v>
      </c>
      <c r="B367" s="6" t="s">
        <v>139</v>
      </c>
      <c r="C367" s="6" t="s">
        <v>136</v>
      </c>
      <c r="D367" s="6" t="s">
        <v>37</v>
      </c>
      <c r="E367" s="6" t="s">
        <v>521</v>
      </c>
      <c r="F367" s="68"/>
      <c r="G367" s="69"/>
      <c r="H367" s="36">
        <f>H368</f>
        <v>13259.6</v>
      </c>
      <c r="I367" s="16"/>
      <c r="J367" s="26"/>
    </row>
    <row r="368" spans="1:10" ht="47.25">
      <c r="A368" s="5" t="s">
        <v>38</v>
      </c>
      <c r="B368" s="6" t="s">
        <v>139</v>
      </c>
      <c r="C368" s="6" t="s">
        <v>136</v>
      </c>
      <c r="D368" s="6" t="s">
        <v>37</v>
      </c>
      <c r="E368" s="6" t="s">
        <v>521</v>
      </c>
      <c r="F368" s="68" t="s">
        <v>39</v>
      </c>
      <c r="G368" s="69"/>
      <c r="H368" s="36">
        <f>H369</f>
        <v>13259.6</v>
      </c>
      <c r="I368" s="16"/>
      <c r="J368" s="26"/>
    </row>
    <row r="369" spans="1:10" ht="15.75">
      <c r="A369" s="5" t="s">
        <v>40</v>
      </c>
      <c r="B369" s="6" t="s">
        <v>139</v>
      </c>
      <c r="C369" s="6" t="s">
        <v>136</v>
      </c>
      <c r="D369" s="6" t="s">
        <v>37</v>
      </c>
      <c r="E369" s="6" t="s">
        <v>521</v>
      </c>
      <c r="F369" s="68" t="s">
        <v>41</v>
      </c>
      <c r="G369" s="69"/>
      <c r="H369" s="36">
        <v>13259.6</v>
      </c>
      <c r="I369" s="16"/>
      <c r="J369" s="26"/>
    </row>
    <row r="370" spans="1:10" ht="15.75">
      <c r="A370" s="5" t="s">
        <v>137</v>
      </c>
      <c r="B370" s="6" t="s">
        <v>139</v>
      </c>
      <c r="C370" s="6" t="s">
        <v>136</v>
      </c>
      <c r="D370" s="6" t="s">
        <v>120</v>
      </c>
      <c r="E370" s="6"/>
      <c r="F370" s="68"/>
      <c r="G370" s="69"/>
      <c r="H370" s="36">
        <f>H371+H390+H398+H412+H426</f>
        <v>235733.59999999998</v>
      </c>
      <c r="I370" s="18"/>
      <c r="J370" s="26"/>
    </row>
    <row r="371" spans="1:10" ht="47.25">
      <c r="A371" s="5" t="s">
        <v>129</v>
      </c>
      <c r="B371" s="6" t="s">
        <v>139</v>
      </c>
      <c r="C371" s="6" t="s">
        <v>136</v>
      </c>
      <c r="D371" s="6" t="s">
        <v>120</v>
      </c>
      <c r="E371" s="6" t="s">
        <v>130</v>
      </c>
      <c r="F371" s="68"/>
      <c r="G371" s="69"/>
      <c r="H371" s="36">
        <f>H372+H382+H386</f>
        <v>175043.5</v>
      </c>
      <c r="I371" s="16"/>
      <c r="J371" s="26"/>
    </row>
    <row r="372" spans="1:10" ht="31.5">
      <c r="A372" s="5" t="s">
        <v>131</v>
      </c>
      <c r="B372" s="6" t="s">
        <v>139</v>
      </c>
      <c r="C372" s="6" t="s">
        <v>136</v>
      </c>
      <c r="D372" s="6" t="s">
        <v>120</v>
      </c>
      <c r="E372" s="6" t="s">
        <v>132</v>
      </c>
      <c r="F372" s="68"/>
      <c r="G372" s="69"/>
      <c r="H372" s="36">
        <f>H373+H376+H379</f>
        <v>13402.7</v>
      </c>
      <c r="I372" s="16"/>
      <c r="J372" s="26"/>
    </row>
    <row r="373" spans="1:10" ht="47.25">
      <c r="A373" s="5" t="s">
        <v>133</v>
      </c>
      <c r="B373" s="6" t="s">
        <v>139</v>
      </c>
      <c r="C373" s="6" t="s">
        <v>136</v>
      </c>
      <c r="D373" s="6" t="s">
        <v>120</v>
      </c>
      <c r="E373" s="6" t="s">
        <v>134</v>
      </c>
      <c r="F373" s="68"/>
      <c r="G373" s="69"/>
      <c r="H373" s="36">
        <f>H374</f>
        <v>8007.3</v>
      </c>
      <c r="I373" s="16"/>
      <c r="J373" s="26"/>
    </row>
    <row r="374" spans="1:10" ht="47.25">
      <c r="A374" s="5" t="s">
        <v>38</v>
      </c>
      <c r="B374" s="6" t="s">
        <v>139</v>
      </c>
      <c r="C374" s="6" t="s">
        <v>136</v>
      </c>
      <c r="D374" s="6" t="s">
        <v>120</v>
      </c>
      <c r="E374" s="6" t="s">
        <v>134</v>
      </c>
      <c r="F374" s="68" t="s">
        <v>39</v>
      </c>
      <c r="G374" s="69"/>
      <c r="H374" s="36">
        <f>H375</f>
        <v>8007.3</v>
      </c>
      <c r="I374" s="16"/>
      <c r="J374" s="26"/>
    </row>
    <row r="375" spans="1:10" ht="15.75">
      <c r="A375" s="5" t="s">
        <v>40</v>
      </c>
      <c r="B375" s="6" t="s">
        <v>139</v>
      </c>
      <c r="C375" s="6" t="s">
        <v>136</v>
      </c>
      <c r="D375" s="6" t="s">
        <v>120</v>
      </c>
      <c r="E375" s="6" t="s">
        <v>134</v>
      </c>
      <c r="F375" s="68" t="s">
        <v>41</v>
      </c>
      <c r="G375" s="69"/>
      <c r="H375" s="36">
        <f>'пр.6'!H151</f>
        <v>8007.3</v>
      </c>
      <c r="I375" s="16"/>
      <c r="J375" s="26"/>
    </row>
    <row r="376" spans="1:10" ht="94.5">
      <c r="A376" s="5" t="s">
        <v>53</v>
      </c>
      <c r="B376" s="6" t="s">
        <v>139</v>
      </c>
      <c r="C376" s="6" t="s">
        <v>136</v>
      </c>
      <c r="D376" s="6" t="s">
        <v>120</v>
      </c>
      <c r="E376" s="6" t="s">
        <v>140</v>
      </c>
      <c r="F376" s="68"/>
      <c r="G376" s="69"/>
      <c r="H376" s="36">
        <f>H377</f>
        <v>4405.3</v>
      </c>
      <c r="I376" s="16"/>
      <c r="J376" s="26"/>
    </row>
    <row r="377" spans="1:10" ht="47.25">
      <c r="A377" s="5" t="s">
        <v>38</v>
      </c>
      <c r="B377" s="6" t="s">
        <v>139</v>
      </c>
      <c r="C377" s="6" t="s">
        <v>136</v>
      </c>
      <c r="D377" s="6" t="s">
        <v>120</v>
      </c>
      <c r="E377" s="6" t="s">
        <v>140</v>
      </c>
      <c r="F377" s="68" t="s">
        <v>39</v>
      </c>
      <c r="G377" s="69"/>
      <c r="H377" s="36">
        <f>H378</f>
        <v>4405.3</v>
      </c>
      <c r="I377" s="16"/>
      <c r="J377" s="26"/>
    </row>
    <row r="378" spans="1:10" ht="15.75">
      <c r="A378" s="5" t="s">
        <v>40</v>
      </c>
      <c r="B378" s="6" t="s">
        <v>139</v>
      </c>
      <c r="C378" s="6" t="s">
        <v>136</v>
      </c>
      <c r="D378" s="6" t="s">
        <v>120</v>
      </c>
      <c r="E378" s="6" t="s">
        <v>140</v>
      </c>
      <c r="F378" s="68" t="s">
        <v>41</v>
      </c>
      <c r="G378" s="69"/>
      <c r="H378" s="36">
        <f>'пр.6'!H161</f>
        <v>4405.3</v>
      </c>
      <c r="I378" s="16"/>
      <c r="J378" s="26"/>
    </row>
    <row r="379" spans="1:10" ht="31.5">
      <c r="A379" s="5" t="s">
        <v>144</v>
      </c>
      <c r="B379" s="6" t="s">
        <v>139</v>
      </c>
      <c r="C379" s="6" t="s">
        <v>136</v>
      </c>
      <c r="D379" s="6" t="s">
        <v>120</v>
      </c>
      <c r="E379" s="6" t="s">
        <v>145</v>
      </c>
      <c r="F379" s="68"/>
      <c r="G379" s="69"/>
      <c r="H379" s="36">
        <f>H380</f>
        <v>990.1</v>
      </c>
      <c r="I379" s="16"/>
      <c r="J379" s="26"/>
    </row>
    <row r="380" spans="1:10" ht="47.25">
      <c r="A380" s="5" t="s">
        <v>38</v>
      </c>
      <c r="B380" s="6" t="s">
        <v>139</v>
      </c>
      <c r="C380" s="6" t="s">
        <v>136</v>
      </c>
      <c r="D380" s="6" t="s">
        <v>120</v>
      </c>
      <c r="E380" s="6" t="s">
        <v>145</v>
      </c>
      <c r="F380" s="68" t="s">
        <v>39</v>
      </c>
      <c r="G380" s="69"/>
      <c r="H380" s="36">
        <f>H381</f>
        <v>990.1</v>
      </c>
      <c r="I380" s="16"/>
      <c r="J380" s="26"/>
    </row>
    <row r="381" spans="1:10" ht="15.75">
      <c r="A381" s="5" t="s">
        <v>40</v>
      </c>
      <c r="B381" s="6" t="s">
        <v>139</v>
      </c>
      <c r="C381" s="6" t="s">
        <v>136</v>
      </c>
      <c r="D381" s="6" t="s">
        <v>120</v>
      </c>
      <c r="E381" s="6" t="s">
        <v>145</v>
      </c>
      <c r="F381" s="68" t="s">
        <v>41</v>
      </c>
      <c r="G381" s="69"/>
      <c r="H381" s="36">
        <f>'пр.6'!H171</f>
        <v>990.1</v>
      </c>
      <c r="I381" s="16"/>
      <c r="J381" s="26"/>
    </row>
    <row r="382" spans="1:10" ht="47.25">
      <c r="A382" s="5" t="s">
        <v>163</v>
      </c>
      <c r="B382" s="6" t="s">
        <v>139</v>
      </c>
      <c r="C382" s="6" t="s">
        <v>136</v>
      </c>
      <c r="D382" s="6" t="s">
        <v>120</v>
      </c>
      <c r="E382" s="6" t="s">
        <v>164</v>
      </c>
      <c r="F382" s="68"/>
      <c r="G382" s="69"/>
      <c r="H382" s="36">
        <f>H383</f>
        <v>159837.8</v>
      </c>
      <c r="I382" s="16"/>
      <c r="J382" s="26"/>
    </row>
    <row r="383" spans="1:10" ht="15.75">
      <c r="A383" s="5" t="s">
        <v>165</v>
      </c>
      <c r="B383" s="6" t="s">
        <v>139</v>
      </c>
      <c r="C383" s="6" t="s">
        <v>136</v>
      </c>
      <c r="D383" s="6" t="s">
        <v>120</v>
      </c>
      <c r="E383" s="6" t="s">
        <v>166</v>
      </c>
      <c r="F383" s="68"/>
      <c r="G383" s="69"/>
      <c r="H383" s="36">
        <f>H384</f>
        <v>159837.8</v>
      </c>
      <c r="I383" s="16"/>
      <c r="J383" s="26"/>
    </row>
    <row r="384" spans="1:10" ht="47.25">
      <c r="A384" s="5" t="s">
        <v>38</v>
      </c>
      <c r="B384" s="6" t="s">
        <v>139</v>
      </c>
      <c r="C384" s="6" t="s">
        <v>136</v>
      </c>
      <c r="D384" s="6" t="s">
        <v>120</v>
      </c>
      <c r="E384" s="6" t="s">
        <v>166</v>
      </c>
      <c r="F384" s="68" t="s">
        <v>39</v>
      </c>
      <c r="G384" s="69"/>
      <c r="H384" s="36">
        <f>H385</f>
        <v>159837.8</v>
      </c>
      <c r="I384" s="16"/>
      <c r="J384" s="26"/>
    </row>
    <row r="385" spans="1:10" ht="15.75">
      <c r="A385" s="5" t="s">
        <v>40</v>
      </c>
      <c r="B385" s="6" t="s">
        <v>139</v>
      </c>
      <c r="C385" s="6" t="s">
        <v>136</v>
      </c>
      <c r="D385" s="6" t="s">
        <v>120</v>
      </c>
      <c r="E385" s="6" t="s">
        <v>166</v>
      </c>
      <c r="F385" s="68" t="s">
        <v>41</v>
      </c>
      <c r="G385" s="69"/>
      <c r="H385" s="36">
        <f>'пр.6'!H208</f>
        <v>159837.8</v>
      </c>
      <c r="I385" s="16"/>
      <c r="J385" s="26"/>
    </row>
    <row r="386" spans="1:10" ht="78.75">
      <c r="A386" s="5" t="s">
        <v>167</v>
      </c>
      <c r="B386" s="6" t="s">
        <v>139</v>
      </c>
      <c r="C386" s="6" t="s">
        <v>136</v>
      </c>
      <c r="D386" s="6" t="s">
        <v>120</v>
      </c>
      <c r="E386" s="6" t="s">
        <v>168</v>
      </c>
      <c r="F386" s="68"/>
      <c r="G386" s="69"/>
      <c r="H386" s="36">
        <f>H387</f>
        <v>1803</v>
      </c>
      <c r="I386" s="18"/>
      <c r="J386" s="26"/>
    </row>
    <row r="387" spans="1:10" ht="47.25">
      <c r="A387" s="5" t="s">
        <v>169</v>
      </c>
      <c r="B387" s="6" t="s">
        <v>139</v>
      </c>
      <c r="C387" s="6" t="s">
        <v>136</v>
      </c>
      <c r="D387" s="6" t="s">
        <v>120</v>
      </c>
      <c r="E387" s="6" t="s">
        <v>170</v>
      </c>
      <c r="F387" s="68"/>
      <c r="G387" s="69"/>
      <c r="H387" s="36">
        <f>H388</f>
        <v>1803</v>
      </c>
      <c r="I387" s="16"/>
      <c r="J387" s="26"/>
    </row>
    <row r="388" spans="1:10" ht="47.25">
      <c r="A388" s="5" t="s">
        <v>38</v>
      </c>
      <c r="B388" s="6" t="s">
        <v>139</v>
      </c>
      <c r="C388" s="6" t="s">
        <v>136</v>
      </c>
      <c r="D388" s="6" t="s">
        <v>120</v>
      </c>
      <c r="E388" s="6" t="s">
        <v>170</v>
      </c>
      <c r="F388" s="68" t="s">
        <v>39</v>
      </c>
      <c r="G388" s="69"/>
      <c r="H388" s="36">
        <f>H389</f>
        <v>1803</v>
      </c>
      <c r="I388" s="16"/>
      <c r="J388" s="26"/>
    </row>
    <row r="389" spans="1:10" ht="15.75">
      <c r="A389" s="5" t="s">
        <v>40</v>
      </c>
      <c r="B389" s="6" t="s">
        <v>139</v>
      </c>
      <c r="C389" s="6" t="s">
        <v>136</v>
      </c>
      <c r="D389" s="6" t="s">
        <v>120</v>
      </c>
      <c r="E389" s="6" t="s">
        <v>170</v>
      </c>
      <c r="F389" s="68" t="s">
        <v>41</v>
      </c>
      <c r="G389" s="69"/>
      <c r="H389" s="36">
        <f>'пр.6'!H226</f>
        <v>1803</v>
      </c>
      <c r="I389" s="16"/>
      <c r="J389" s="26"/>
    </row>
    <row r="390" spans="1:10" ht="63">
      <c r="A390" s="5" t="s">
        <v>193</v>
      </c>
      <c r="B390" s="6" t="s">
        <v>139</v>
      </c>
      <c r="C390" s="6" t="s">
        <v>136</v>
      </c>
      <c r="D390" s="6" t="s">
        <v>120</v>
      </c>
      <c r="E390" s="6" t="s">
        <v>194</v>
      </c>
      <c r="F390" s="68"/>
      <c r="G390" s="69"/>
      <c r="H390" s="36">
        <f>H391</f>
        <v>2775.4</v>
      </c>
      <c r="I390" s="16"/>
      <c r="J390" s="26"/>
    </row>
    <row r="391" spans="1:10" ht="63">
      <c r="A391" s="5" t="s">
        <v>195</v>
      </c>
      <c r="B391" s="6" t="s">
        <v>139</v>
      </c>
      <c r="C391" s="6" t="s">
        <v>136</v>
      </c>
      <c r="D391" s="6" t="s">
        <v>120</v>
      </c>
      <c r="E391" s="6" t="s">
        <v>196</v>
      </c>
      <c r="F391" s="68"/>
      <c r="G391" s="69"/>
      <c r="H391" s="36">
        <f>H392+H395</f>
        <v>2775.4</v>
      </c>
      <c r="I391" s="16"/>
      <c r="J391" s="26"/>
    </row>
    <row r="392" spans="1:10" ht="31.5">
      <c r="A392" s="5" t="s">
        <v>197</v>
      </c>
      <c r="B392" s="6" t="s">
        <v>139</v>
      </c>
      <c r="C392" s="6" t="s">
        <v>136</v>
      </c>
      <c r="D392" s="6" t="s">
        <v>120</v>
      </c>
      <c r="E392" s="6" t="s">
        <v>198</v>
      </c>
      <c r="F392" s="68"/>
      <c r="G392" s="69"/>
      <c r="H392" s="36">
        <f>H393</f>
        <v>384.5</v>
      </c>
      <c r="I392" s="16"/>
      <c r="J392" s="26"/>
    </row>
    <row r="393" spans="1:10" ht="47.25">
      <c r="A393" s="5" t="s">
        <v>38</v>
      </c>
      <c r="B393" s="6" t="s">
        <v>139</v>
      </c>
      <c r="C393" s="6" t="s">
        <v>136</v>
      </c>
      <c r="D393" s="6" t="s">
        <v>120</v>
      </c>
      <c r="E393" s="6" t="s">
        <v>198</v>
      </c>
      <c r="F393" s="68" t="s">
        <v>39</v>
      </c>
      <c r="G393" s="69"/>
      <c r="H393" s="36">
        <f>H394</f>
        <v>384.5</v>
      </c>
      <c r="I393" s="16"/>
      <c r="J393" s="26"/>
    </row>
    <row r="394" spans="1:10" ht="15.75">
      <c r="A394" s="5" t="s">
        <v>40</v>
      </c>
      <c r="B394" s="6" t="s">
        <v>139</v>
      </c>
      <c r="C394" s="6" t="s">
        <v>136</v>
      </c>
      <c r="D394" s="6" t="s">
        <v>120</v>
      </c>
      <c r="E394" s="6" t="s">
        <v>198</v>
      </c>
      <c r="F394" s="68" t="s">
        <v>41</v>
      </c>
      <c r="G394" s="69"/>
      <c r="H394" s="36">
        <f>'пр.6'!H269</f>
        <v>384.5</v>
      </c>
      <c r="I394" s="16"/>
      <c r="J394" s="26"/>
    </row>
    <row r="395" spans="1:10" ht="15.75">
      <c r="A395" s="5" t="s">
        <v>199</v>
      </c>
      <c r="B395" s="6" t="s">
        <v>139</v>
      </c>
      <c r="C395" s="6" t="s">
        <v>136</v>
      </c>
      <c r="D395" s="6" t="s">
        <v>120</v>
      </c>
      <c r="E395" s="6" t="s">
        <v>200</v>
      </c>
      <c r="F395" s="68"/>
      <c r="G395" s="69"/>
      <c r="H395" s="36">
        <f>H396</f>
        <v>2390.9</v>
      </c>
      <c r="I395" s="18"/>
      <c r="J395" s="26"/>
    </row>
    <row r="396" spans="1:10" ht="47.25">
      <c r="A396" s="5" t="s">
        <v>38</v>
      </c>
      <c r="B396" s="6" t="s">
        <v>139</v>
      </c>
      <c r="C396" s="6" t="s">
        <v>136</v>
      </c>
      <c r="D396" s="6" t="s">
        <v>120</v>
      </c>
      <c r="E396" s="6" t="s">
        <v>200</v>
      </c>
      <c r="F396" s="68" t="s">
        <v>39</v>
      </c>
      <c r="G396" s="69"/>
      <c r="H396" s="36">
        <f>H397</f>
        <v>2390.9</v>
      </c>
      <c r="I396" s="16"/>
      <c r="J396" s="26"/>
    </row>
    <row r="397" spans="1:10" ht="15.75">
      <c r="A397" s="5" t="s">
        <v>40</v>
      </c>
      <c r="B397" s="6" t="s">
        <v>139</v>
      </c>
      <c r="C397" s="6" t="s">
        <v>136</v>
      </c>
      <c r="D397" s="6" t="s">
        <v>120</v>
      </c>
      <c r="E397" s="6" t="s">
        <v>200</v>
      </c>
      <c r="F397" s="68" t="s">
        <v>41</v>
      </c>
      <c r="G397" s="69"/>
      <c r="H397" s="36">
        <f>'пр.6'!H283</f>
        <v>2390.9</v>
      </c>
      <c r="I397" s="16"/>
      <c r="J397" s="26"/>
    </row>
    <row r="398" spans="1:10" ht="47.25">
      <c r="A398" s="5" t="s">
        <v>294</v>
      </c>
      <c r="B398" s="6" t="s">
        <v>139</v>
      </c>
      <c r="C398" s="6" t="s">
        <v>136</v>
      </c>
      <c r="D398" s="6" t="s">
        <v>120</v>
      </c>
      <c r="E398" s="6" t="s">
        <v>295</v>
      </c>
      <c r="F398" s="68"/>
      <c r="G398" s="69"/>
      <c r="H398" s="36">
        <f>H399</f>
        <v>1113.3</v>
      </c>
      <c r="I398" s="18"/>
      <c r="J398" s="26"/>
    </row>
    <row r="399" spans="1:10" ht="63">
      <c r="A399" s="5" t="s">
        <v>296</v>
      </c>
      <c r="B399" s="6" t="s">
        <v>139</v>
      </c>
      <c r="C399" s="6" t="s">
        <v>136</v>
      </c>
      <c r="D399" s="6" t="s">
        <v>120</v>
      </c>
      <c r="E399" s="6" t="s">
        <v>297</v>
      </c>
      <c r="F399" s="68"/>
      <c r="G399" s="69"/>
      <c r="H399" s="36">
        <f>H400+H403+H406+H409</f>
        <v>1113.3</v>
      </c>
      <c r="I399" s="16"/>
      <c r="J399" s="26"/>
    </row>
    <row r="400" spans="1:10" ht="78.75">
      <c r="A400" s="5" t="s">
        <v>300</v>
      </c>
      <c r="B400" s="6" t="s">
        <v>139</v>
      </c>
      <c r="C400" s="6" t="s">
        <v>136</v>
      </c>
      <c r="D400" s="6" t="s">
        <v>120</v>
      </c>
      <c r="E400" s="6" t="s">
        <v>301</v>
      </c>
      <c r="F400" s="68"/>
      <c r="G400" s="69"/>
      <c r="H400" s="36">
        <f>H401</f>
        <v>713.6</v>
      </c>
      <c r="I400" s="16"/>
      <c r="J400" s="26"/>
    </row>
    <row r="401" spans="1:10" ht="47.25">
      <c r="A401" s="5" t="s">
        <v>38</v>
      </c>
      <c r="B401" s="6" t="s">
        <v>139</v>
      </c>
      <c r="C401" s="6" t="s">
        <v>136</v>
      </c>
      <c r="D401" s="6" t="s">
        <v>120</v>
      </c>
      <c r="E401" s="6" t="s">
        <v>301</v>
      </c>
      <c r="F401" s="68" t="s">
        <v>39</v>
      </c>
      <c r="G401" s="69"/>
      <c r="H401" s="36">
        <f>H402</f>
        <v>713.6</v>
      </c>
      <c r="I401" s="16"/>
      <c r="J401" s="26"/>
    </row>
    <row r="402" spans="1:10" ht="15.75">
      <c r="A402" s="5" t="s">
        <v>40</v>
      </c>
      <c r="B402" s="6" t="s">
        <v>139</v>
      </c>
      <c r="C402" s="6" t="s">
        <v>136</v>
      </c>
      <c r="D402" s="6" t="s">
        <v>120</v>
      </c>
      <c r="E402" s="6" t="s">
        <v>301</v>
      </c>
      <c r="F402" s="68" t="s">
        <v>41</v>
      </c>
      <c r="G402" s="69"/>
      <c r="H402" s="36">
        <f>'пр.6'!H470</f>
        <v>713.6</v>
      </c>
      <c r="I402" s="16"/>
      <c r="J402" s="26"/>
    </row>
    <row r="403" spans="1:10" ht="31.5">
      <c r="A403" s="5" t="s">
        <v>305</v>
      </c>
      <c r="B403" s="6" t="s">
        <v>139</v>
      </c>
      <c r="C403" s="6" t="s">
        <v>136</v>
      </c>
      <c r="D403" s="6" t="s">
        <v>120</v>
      </c>
      <c r="E403" s="6" t="s">
        <v>306</v>
      </c>
      <c r="F403" s="68"/>
      <c r="G403" s="69"/>
      <c r="H403" s="36">
        <f>H404</f>
        <v>158.9</v>
      </c>
      <c r="I403" s="16"/>
      <c r="J403" s="26"/>
    </row>
    <row r="404" spans="1:10" ht="47.25">
      <c r="A404" s="5" t="s">
        <v>38</v>
      </c>
      <c r="B404" s="6" t="s">
        <v>139</v>
      </c>
      <c r="C404" s="6" t="s">
        <v>136</v>
      </c>
      <c r="D404" s="6" t="s">
        <v>120</v>
      </c>
      <c r="E404" s="6" t="s">
        <v>306</v>
      </c>
      <c r="F404" s="68" t="s">
        <v>39</v>
      </c>
      <c r="G404" s="69"/>
      <c r="H404" s="36">
        <f>H405</f>
        <v>158.9</v>
      </c>
      <c r="I404" s="16"/>
      <c r="J404" s="26"/>
    </row>
    <row r="405" spans="1:10" ht="15.75">
      <c r="A405" s="5" t="s">
        <v>40</v>
      </c>
      <c r="B405" s="6" t="s">
        <v>139</v>
      </c>
      <c r="C405" s="6" t="s">
        <v>136</v>
      </c>
      <c r="D405" s="6" t="s">
        <v>120</v>
      </c>
      <c r="E405" s="6" t="s">
        <v>306</v>
      </c>
      <c r="F405" s="68" t="s">
        <v>41</v>
      </c>
      <c r="G405" s="69"/>
      <c r="H405" s="36">
        <f>'пр.6'!H490</f>
        <v>158.9</v>
      </c>
      <c r="I405" s="16"/>
      <c r="J405" s="26"/>
    </row>
    <row r="406" spans="1:10" ht="47.25">
      <c r="A406" s="5" t="s">
        <v>309</v>
      </c>
      <c r="B406" s="6" t="s">
        <v>139</v>
      </c>
      <c r="C406" s="6" t="s">
        <v>136</v>
      </c>
      <c r="D406" s="6" t="s">
        <v>120</v>
      </c>
      <c r="E406" s="6" t="s">
        <v>310</v>
      </c>
      <c r="F406" s="68"/>
      <c r="G406" s="69"/>
      <c r="H406" s="36">
        <f>H407</f>
        <v>198.8</v>
      </c>
      <c r="I406" s="18"/>
      <c r="J406" s="26"/>
    </row>
    <row r="407" spans="1:10" ht="47.25">
      <c r="A407" s="5" t="s">
        <v>38</v>
      </c>
      <c r="B407" s="6" t="s">
        <v>139</v>
      </c>
      <c r="C407" s="6" t="s">
        <v>136</v>
      </c>
      <c r="D407" s="6" t="s">
        <v>120</v>
      </c>
      <c r="E407" s="6" t="s">
        <v>310</v>
      </c>
      <c r="F407" s="68" t="s">
        <v>39</v>
      </c>
      <c r="G407" s="69"/>
      <c r="H407" s="36">
        <f>H408</f>
        <v>198.8</v>
      </c>
      <c r="I407" s="16"/>
      <c r="J407" s="26"/>
    </row>
    <row r="408" spans="1:10" ht="15.75">
      <c r="A408" s="5" t="s">
        <v>40</v>
      </c>
      <c r="B408" s="6" t="s">
        <v>139</v>
      </c>
      <c r="C408" s="6" t="s">
        <v>136</v>
      </c>
      <c r="D408" s="6" t="s">
        <v>120</v>
      </c>
      <c r="E408" s="6" t="s">
        <v>310</v>
      </c>
      <c r="F408" s="68" t="s">
        <v>41</v>
      </c>
      <c r="G408" s="69"/>
      <c r="H408" s="36">
        <f>'пр.6'!H516</f>
        <v>198.8</v>
      </c>
      <c r="I408" s="16"/>
      <c r="J408" s="26"/>
    </row>
    <row r="409" spans="1:10" ht="47.25">
      <c r="A409" s="5" t="s">
        <v>311</v>
      </c>
      <c r="B409" s="6" t="s">
        <v>139</v>
      </c>
      <c r="C409" s="6" t="s">
        <v>136</v>
      </c>
      <c r="D409" s="6" t="s">
        <v>120</v>
      </c>
      <c r="E409" s="6" t="s">
        <v>312</v>
      </c>
      <c r="F409" s="68"/>
      <c r="G409" s="69"/>
      <c r="H409" s="36">
        <f>H410</f>
        <v>42</v>
      </c>
      <c r="I409" s="16"/>
      <c r="J409" s="26"/>
    </row>
    <row r="410" spans="1:10" ht="47.25">
      <c r="A410" s="5" t="s">
        <v>38</v>
      </c>
      <c r="B410" s="6" t="s">
        <v>139</v>
      </c>
      <c r="C410" s="6" t="s">
        <v>136</v>
      </c>
      <c r="D410" s="6" t="s">
        <v>120</v>
      </c>
      <c r="E410" s="6" t="s">
        <v>312</v>
      </c>
      <c r="F410" s="68" t="s">
        <v>39</v>
      </c>
      <c r="G410" s="69"/>
      <c r="H410" s="36">
        <f>H411</f>
        <v>42</v>
      </c>
      <c r="I410" s="16"/>
      <c r="J410" s="26"/>
    </row>
    <row r="411" spans="1:10" ht="15.75">
      <c r="A411" s="5" t="s">
        <v>40</v>
      </c>
      <c r="B411" s="6" t="s">
        <v>139</v>
      </c>
      <c r="C411" s="6" t="s">
        <v>136</v>
      </c>
      <c r="D411" s="6" t="s">
        <v>120</v>
      </c>
      <c r="E411" s="6" t="s">
        <v>312</v>
      </c>
      <c r="F411" s="68" t="s">
        <v>41</v>
      </c>
      <c r="G411" s="69"/>
      <c r="H411" s="36">
        <f>'пр.6'!H535</f>
        <v>42</v>
      </c>
      <c r="I411" s="16"/>
      <c r="J411" s="26"/>
    </row>
    <row r="412" spans="1:10" ht="63">
      <c r="A412" s="5" t="s">
        <v>375</v>
      </c>
      <c r="B412" s="6" t="s">
        <v>139</v>
      </c>
      <c r="C412" s="6" t="s">
        <v>136</v>
      </c>
      <c r="D412" s="6" t="s">
        <v>120</v>
      </c>
      <c r="E412" s="6" t="s">
        <v>376</v>
      </c>
      <c r="F412" s="68"/>
      <c r="G412" s="69"/>
      <c r="H412" s="36">
        <f>H413</f>
        <v>9904.599999999999</v>
      </c>
      <c r="I412" s="18"/>
      <c r="J412" s="26"/>
    </row>
    <row r="413" spans="1:10" ht="63">
      <c r="A413" s="5" t="s">
        <v>377</v>
      </c>
      <c r="B413" s="6" t="s">
        <v>139</v>
      </c>
      <c r="C413" s="6" t="s">
        <v>136</v>
      </c>
      <c r="D413" s="6" t="s">
        <v>120</v>
      </c>
      <c r="E413" s="6" t="s">
        <v>378</v>
      </c>
      <c r="F413" s="68"/>
      <c r="G413" s="69"/>
      <c r="H413" s="36">
        <f>H414+H417+H420+H423</f>
        <v>9904.599999999999</v>
      </c>
      <c r="I413" s="18"/>
      <c r="J413" s="26"/>
    </row>
    <row r="414" spans="1:10" ht="31.5">
      <c r="A414" s="5" t="s">
        <v>379</v>
      </c>
      <c r="B414" s="6" t="s">
        <v>139</v>
      </c>
      <c r="C414" s="6" t="s">
        <v>136</v>
      </c>
      <c r="D414" s="6" t="s">
        <v>120</v>
      </c>
      <c r="E414" s="6" t="s">
        <v>380</v>
      </c>
      <c r="F414" s="68"/>
      <c r="G414" s="69"/>
      <c r="H414" s="36">
        <f>H415</f>
        <v>76</v>
      </c>
      <c r="I414" s="16"/>
      <c r="J414" s="26"/>
    </row>
    <row r="415" spans="1:10" ht="47.25">
      <c r="A415" s="5" t="s">
        <v>38</v>
      </c>
      <c r="B415" s="6" t="s">
        <v>139</v>
      </c>
      <c r="C415" s="6" t="s">
        <v>136</v>
      </c>
      <c r="D415" s="6" t="s">
        <v>120</v>
      </c>
      <c r="E415" s="6" t="s">
        <v>380</v>
      </c>
      <c r="F415" s="68" t="s">
        <v>39</v>
      </c>
      <c r="G415" s="69"/>
      <c r="H415" s="36">
        <f>H416</f>
        <v>76</v>
      </c>
      <c r="I415" s="16"/>
      <c r="J415" s="26"/>
    </row>
    <row r="416" spans="1:10" ht="15.75">
      <c r="A416" s="5" t="s">
        <v>40</v>
      </c>
      <c r="B416" s="6" t="s">
        <v>139</v>
      </c>
      <c r="C416" s="6" t="s">
        <v>136</v>
      </c>
      <c r="D416" s="6" t="s">
        <v>120</v>
      </c>
      <c r="E416" s="6" t="s">
        <v>380</v>
      </c>
      <c r="F416" s="68" t="s">
        <v>41</v>
      </c>
      <c r="G416" s="69"/>
      <c r="H416" s="36">
        <f>'пр.6'!H686</f>
        <v>76</v>
      </c>
      <c r="I416" s="16"/>
      <c r="J416" s="26"/>
    </row>
    <row r="417" spans="1:10" ht="31.5">
      <c r="A417" s="5" t="s">
        <v>381</v>
      </c>
      <c r="B417" s="6" t="s">
        <v>139</v>
      </c>
      <c r="C417" s="6" t="s">
        <v>136</v>
      </c>
      <c r="D417" s="6" t="s">
        <v>120</v>
      </c>
      <c r="E417" s="6" t="s">
        <v>382</v>
      </c>
      <c r="F417" s="68"/>
      <c r="G417" s="69"/>
      <c r="H417" s="36">
        <f>H418</f>
        <v>43.4</v>
      </c>
      <c r="I417" s="16"/>
      <c r="J417" s="26"/>
    </row>
    <row r="418" spans="1:10" ht="47.25">
      <c r="A418" s="5" t="s">
        <v>38</v>
      </c>
      <c r="B418" s="6" t="s">
        <v>139</v>
      </c>
      <c r="C418" s="6" t="s">
        <v>136</v>
      </c>
      <c r="D418" s="6" t="s">
        <v>120</v>
      </c>
      <c r="E418" s="6" t="s">
        <v>382</v>
      </c>
      <c r="F418" s="68" t="s">
        <v>39</v>
      </c>
      <c r="G418" s="69"/>
      <c r="H418" s="36">
        <f>H419</f>
        <v>43.4</v>
      </c>
      <c r="I418" s="16"/>
      <c r="J418" s="26"/>
    </row>
    <row r="419" spans="1:10" ht="15.75">
      <c r="A419" s="5" t="s">
        <v>40</v>
      </c>
      <c r="B419" s="6" t="s">
        <v>139</v>
      </c>
      <c r="C419" s="6" t="s">
        <v>136</v>
      </c>
      <c r="D419" s="6" t="s">
        <v>120</v>
      </c>
      <c r="E419" s="6" t="s">
        <v>382</v>
      </c>
      <c r="F419" s="68" t="s">
        <v>41</v>
      </c>
      <c r="G419" s="69"/>
      <c r="H419" s="36">
        <f>'пр.6'!H692</f>
        <v>43.4</v>
      </c>
      <c r="I419" s="16"/>
      <c r="J419" s="26"/>
    </row>
    <row r="420" spans="1:10" ht="66" customHeight="1">
      <c r="A420" s="5" t="s">
        <v>383</v>
      </c>
      <c r="B420" s="6" t="s">
        <v>139</v>
      </c>
      <c r="C420" s="6" t="s">
        <v>136</v>
      </c>
      <c r="D420" s="6" t="s">
        <v>120</v>
      </c>
      <c r="E420" s="6" t="s">
        <v>384</v>
      </c>
      <c r="F420" s="68"/>
      <c r="G420" s="69"/>
      <c r="H420" s="36">
        <f>H421</f>
        <v>5889.9</v>
      </c>
      <c r="I420" s="16"/>
      <c r="J420" s="26"/>
    </row>
    <row r="421" spans="1:10" ht="47.25">
      <c r="A421" s="5" t="s">
        <v>38</v>
      </c>
      <c r="B421" s="6" t="s">
        <v>139</v>
      </c>
      <c r="C421" s="6" t="s">
        <v>136</v>
      </c>
      <c r="D421" s="6" t="s">
        <v>120</v>
      </c>
      <c r="E421" s="6" t="s">
        <v>384</v>
      </c>
      <c r="F421" s="68" t="s">
        <v>39</v>
      </c>
      <c r="G421" s="69"/>
      <c r="H421" s="36">
        <f>H422</f>
        <v>5889.9</v>
      </c>
      <c r="I421" s="16"/>
      <c r="J421" s="26"/>
    </row>
    <row r="422" spans="1:10" ht="15.75">
      <c r="A422" s="5" t="s">
        <v>40</v>
      </c>
      <c r="B422" s="6" t="s">
        <v>139</v>
      </c>
      <c r="C422" s="6" t="s">
        <v>136</v>
      </c>
      <c r="D422" s="6" t="s">
        <v>120</v>
      </c>
      <c r="E422" s="6" t="s">
        <v>384</v>
      </c>
      <c r="F422" s="68" t="s">
        <v>41</v>
      </c>
      <c r="G422" s="69"/>
      <c r="H422" s="36">
        <f>'пр.6'!H698</f>
        <v>5889.9</v>
      </c>
      <c r="I422" s="16"/>
      <c r="J422" s="26"/>
    </row>
    <row r="423" spans="1:10" ht="31.5">
      <c r="A423" s="5" t="s">
        <v>385</v>
      </c>
      <c r="B423" s="6" t="s">
        <v>139</v>
      </c>
      <c r="C423" s="6" t="s">
        <v>136</v>
      </c>
      <c r="D423" s="6" t="s">
        <v>120</v>
      </c>
      <c r="E423" s="6" t="s">
        <v>386</v>
      </c>
      <c r="F423" s="68"/>
      <c r="G423" s="69"/>
      <c r="H423" s="36">
        <f>H424</f>
        <v>3895.3</v>
      </c>
      <c r="I423" s="16"/>
      <c r="J423" s="26"/>
    </row>
    <row r="424" spans="1:10" ht="47.25">
      <c r="A424" s="5" t="s">
        <v>38</v>
      </c>
      <c r="B424" s="6" t="s">
        <v>139</v>
      </c>
      <c r="C424" s="6" t="s">
        <v>136</v>
      </c>
      <c r="D424" s="6" t="s">
        <v>120</v>
      </c>
      <c r="E424" s="6" t="s">
        <v>386</v>
      </c>
      <c r="F424" s="68" t="s">
        <v>39</v>
      </c>
      <c r="G424" s="69"/>
      <c r="H424" s="36">
        <f>H425</f>
        <v>3895.3</v>
      </c>
      <c r="I424" s="16"/>
      <c r="J424" s="26"/>
    </row>
    <row r="425" spans="1:10" ht="15.75">
      <c r="A425" s="5" t="s">
        <v>40</v>
      </c>
      <c r="B425" s="6" t="s">
        <v>139</v>
      </c>
      <c r="C425" s="6" t="s">
        <v>136</v>
      </c>
      <c r="D425" s="6" t="s">
        <v>120</v>
      </c>
      <c r="E425" s="6" t="s">
        <v>386</v>
      </c>
      <c r="F425" s="68" t="s">
        <v>41</v>
      </c>
      <c r="G425" s="69"/>
      <c r="H425" s="36">
        <f>'пр.6'!H708</f>
        <v>3895.3</v>
      </c>
      <c r="I425" s="16"/>
      <c r="J425" s="26"/>
    </row>
    <row r="426" spans="1:10" ht="31.5">
      <c r="A426" s="5" t="s">
        <v>522</v>
      </c>
      <c r="B426" s="6" t="s">
        <v>139</v>
      </c>
      <c r="C426" s="6" t="s">
        <v>136</v>
      </c>
      <c r="D426" s="6" t="s">
        <v>120</v>
      </c>
      <c r="E426" s="6" t="s">
        <v>523</v>
      </c>
      <c r="F426" s="68"/>
      <c r="G426" s="69"/>
      <c r="H426" s="36">
        <f>H427+H430+H433+H436</f>
        <v>46896.799999999996</v>
      </c>
      <c r="I426" s="18"/>
      <c r="J426" s="26"/>
    </row>
    <row r="427" spans="1:10" ht="110.25">
      <c r="A427" s="5" t="s">
        <v>411</v>
      </c>
      <c r="B427" s="6" t="s">
        <v>139</v>
      </c>
      <c r="C427" s="6" t="s">
        <v>136</v>
      </c>
      <c r="D427" s="6" t="s">
        <v>120</v>
      </c>
      <c r="E427" s="6" t="s">
        <v>524</v>
      </c>
      <c r="F427" s="68"/>
      <c r="G427" s="69"/>
      <c r="H427" s="36">
        <f>H428</f>
        <v>2196.7</v>
      </c>
      <c r="I427" s="18"/>
      <c r="J427" s="26"/>
    </row>
    <row r="428" spans="1:10" ht="47.25">
      <c r="A428" s="5" t="s">
        <v>38</v>
      </c>
      <c r="B428" s="6" t="s">
        <v>139</v>
      </c>
      <c r="C428" s="6" t="s">
        <v>136</v>
      </c>
      <c r="D428" s="6" t="s">
        <v>120</v>
      </c>
      <c r="E428" s="6" t="s">
        <v>524</v>
      </c>
      <c r="F428" s="68" t="s">
        <v>39</v>
      </c>
      <c r="G428" s="69"/>
      <c r="H428" s="36">
        <f>H429</f>
        <v>2196.7</v>
      </c>
      <c r="I428" s="18"/>
      <c r="J428" s="26"/>
    </row>
    <row r="429" spans="1:10" ht="15.75">
      <c r="A429" s="5" t="s">
        <v>40</v>
      </c>
      <c r="B429" s="6" t="s">
        <v>139</v>
      </c>
      <c r="C429" s="6" t="s">
        <v>136</v>
      </c>
      <c r="D429" s="6" t="s">
        <v>120</v>
      </c>
      <c r="E429" s="6" t="s">
        <v>524</v>
      </c>
      <c r="F429" s="68" t="s">
        <v>41</v>
      </c>
      <c r="G429" s="69"/>
      <c r="H429" s="36">
        <v>2196.7</v>
      </c>
      <c r="I429" s="18"/>
      <c r="J429" s="26"/>
    </row>
    <row r="430" spans="1:10" ht="15.75">
      <c r="A430" s="5" t="s">
        <v>423</v>
      </c>
      <c r="B430" s="6" t="s">
        <v>139</v>
      </c>
      <c r="C430" s="6" t="s">
        <v>136</v>
      </c>
      <c r="D430" s="6" t="s">
        <v>120</v>
      </c>
      <c r="E430" s="6" t="s">
        <v>525</v>
      </c>
      <c r="F430" s="68"/>
      <c r="G430" s="69"/>
      <c r="H430" s="36">
        <f>H431</f>
        <v>1266</v>
      </c>
      <c r="I430" s="18"/>
      <c r="J430" s="26"/>
    </row>
    <row r="431" spans="1:10" ht="47.25">
      <c r="A431" s="5" t="s">
        <v>38</v>
      </c>
      <c r="B431" s="6" t="s">
        <v>139</v>
      </c>
      <c r="C431" s="6" t="s">
        <v>136</v>
      </c>
      <c r="D431" s="6" t="s">
        <v>120</v>
      </c>
      <c r="E431" s="6" t="s">
        <v>525</v>
      </c>
      <c r="F431" s="68" t="s">
        <v>39</v>
      </c>
      <c r="G431" s="69"/>
      <c r="H431" s="36">
        <f>H432</f>
        <v>1266</v>
      </c>
      <c r="I431" s="18"/>
      <c r="J431" s="26"/>
    </row>
    <row r="432" spans="1:10" ht="15.75">
      <c r="A432" s="5" t="s">
        <v>40</v>
      </c>
      <c r="B432" s="6" t="s">
        <v>139</v>
      </c>
      <c r="C432" s="6" t="s">
        <v>136</v>
      </c>
      <c r="D432" s="6" t="s">
        <v>120</v>
      </c>
      <c r="E432" s="6" t="s">
        <v>525</v>
      </c>
      <c r="F432" s="68" t="s">
        <v>41</v>
      </c>
      <c r="G432" s="69"/>
      <c r="H432" s="36">
        <v>1266</v>
      </c>
      <c r="I432" s="18"/>
      <c r="J432" s="26"/>
    </row>
    <row r="433" spans="1:10" ht="31.5">
      <c r="A433" s="5" t="s">
        <v>497</v>
      </c>
      <c r="B433" s="6" t="s">
        <v>139</v>
      </c>
      <c r="C433" s="6" t="s">
        <v>136</v>
      </c>
      <c r="D433" s="6" t="s">
        <v>120</v>
      </c>
      <c r="E433" s="6" t="s">
        <v>526</v>
      </c>
      <c r="F433" s="68"/>
      <c r="G433" s="69"/>
      <c r="H433" s="36">
        <f>H434</f>
        <v>39181.4</v>
      </c>
      <c r="I433" s="18"/>
      <c r="J433" s="26"/>
    </row>
    <row r="434" spans="1:10" ht="47.25">
      <c r="A434" s="5" t="s">
        <v>38</v>
      </c>
      <c r="B434" s="6" t="s">
        <v>139</v>
      </c>
      <c r="C434" s="6" t="s">
        <v>136</v>
      </c>
      <c r="D434" s="6" t="s">
        <v>120</v>
      </c>
      <c r="E434" s="6" t="s">
        <v>526</v>
      </c>
      <c r="F434" s="68" t="s">
        <v>39</v>
      </c>
      <c r="G434" s="69"/>
      <c r="H434" s="36">
        <f>H435</f>
        <v>39181.4</v>
      </c>
      <c r="I434" s="18"/>
      <c r="J434" s="26"/>
    </row>
    <row r="435" spans="1:10" ht="15.75">
      <c r="A435" s="5" t="s">
        <v>40</v>
      </c>
      <c r="B435" s="6" t="s">
        <v>139</v>
      </c>
      <c r="C435" s="6" t="s">
        <v>136</v>
      </c>
      <c r="D435" s="6" t="s">
        <v>120</v>
      </c>
      <c r="E435" s="6" t="s">
        <v>526</v>
      </c>
      <c r="F435" s="68" t="s">
        <v>41</v>
      </c>
      <c r="G435" s="69"/>
      <c r="H435" s="36">
        <v>39181.4</v>
      </c>
      <c r="I435" s="18"/>
      <c r="J435" s="26"/>
    </row>
    <row r="436" spans="1:10" ht="31.5">
      <c r="A436" s="5" t="s">
        <v>527</v>
      </c>
      <c r="B436" s="6" t="s">
        <v>139</v>
      </c>
      <c r="C436" s="6" t="s">
        <v>136</v>
      </c>
      <c r="D436" s="6" t="s">
        <v>120</v>
      </c>
      <c r="E436" s="6" t="s">
        <v>528</v>
      </c>
      <c r="F436" s="68"/>
      <c r="G436" s="69"/>
      <c r="H436" s="36">
        <f>H437</f>
        <v>4252.7</v>
      </c>
      <c r="I436" s="16"/>
      <c r="J436" s="26"/>
    </row>
    <row r="437" spans="1:10" ht="47.25">
      <c r="A437" s="5" t="s">
        <v>38</v>
      </c>
      <c r="B437" s="6" t="s">
        <v>139</v>
      </c>
      <c r="C437" s="6" t="s">
        <v>136</v>
      </c>
      <c r="D437" s="6" t="s">
        <v>120</v>
      </c>
      <c r="E437" s="6" t="s">
        <v>528</v>
      </c>
      <c r="F437" s="68" t="s">
        <v>39</v>
      </c>
      <c r="G437" s="69"/>
      <c r="H437" s="36">
        <f>H438</f>
        <v>4252.7</v>
      </c>
      <c r="I437" s="16"/>
      <c r="J437" s="26"/>
    </row>
    <row r="438" spans="1:10" ht="15.75">
      <c r="A438" s="5" t="s">
        <v>40</v>
      </c>
      <c r="B438" s="6" t="s">
        <v>139</v>
      </c>
      <c r="C438" s="6" t="s">
        <v>136</v>
      </c>
      <c r="D438" s="6" t="s">
        <v>120</v>
      </c>
      <c r="E438" s="6" t="s">
        <v>528</v>
      </c>
      <c r="F438" s="68" t="s">
        <v>41</v>
      </c>
      <c r="G438" s="69"/>
      <c r="H438" s="36">
        <v>4252.7</v>
      </c>
      <c r="I438" s="16"/>
      <c r="J438" s="26"/>
    </row>
    <row r="439" spans="1:10" ht="15.75">
      <c r="A439" s="5" t="s">
        <v>142</v>
      </c>
      <c r="B439" s="6" t="s">
        <v>139</v>
      </c>
      <c r="C439" s="6" t="s">
        <v>136</v>
      </c>
      <c r="D439" s="6" t="s">
        <v>143</v>
      </c>
      <c r="E439" s="6"/>
      <c r="F439" s="68"/>
      <c r="G439" s="69"/>
      <c r="H439" s="36">
        <f>H440+H449+H454+H468</f>
        <v>52343.9</v>
      </c>
      <c r="I439" s="18"/>
      <c r="J439" s="26"/>
    </row>
    <row r="440" spans="1:10" ht="47.25">
      <c r="A440" s="5" t="s">
        <v>129</v>
      </c>
      <c r="B440" s="6" t="s">
        <v>139</v>
      </c>
      <c r="C440" s="6" t="s">
        <v>136</v>
      </c>
      <c r="D440" s="6" t="s">
        <v>143</v>
      </c>
      <c r="E440" s="6" t="s">
        <v>130</v>
      </c>
      <c r="F440" s="68"/>
      <c r="G440" s="69"/>
      <c r="H440" s="36">
        <f>H441+H445</f>
        <v>2147.6</v>
      </c>
      <c r="I440" s="16"/>
      <c r="J440" s="26"/>
    </row>
    <row r="441" spans="1:10" ht="31.5">
      <c r="A441" s="5" t="s">
        <v>131</v>
      </c>
      <c r="B441" s="6" t="s">
        <v>139</v>
      </c>
      <c r="C441" s="6" t="s">
        <v>136</v>
      </c>
      <c r="D441" s="6" t="s">
        <v>143</v>
      </c>
      <c r="E441" s="6" t="s">
        <v>132</v>
      </c>
      <c r="F441" s="68"/>
      <c r="G441" s="69"/>
      <c r="H441" s="36">
        <f>H442</f>
        <v>1338.7</v>
      </c>
      <c r="I441" s="16"/>
      <c r="J441" s="26"/>
    </row>
    <row r="442" spans="1:10" ht="94.5">
      <c r="A442" s="5" t="s">
        <v>53</v>
      </c>
      <c r="B442" s="6" t="s">
        <v>139</v>
      </c>
      <c r="C442" s="6" t="s">
        <v>136</v>
      </c>
      <c r="D442" s="6" t="s">
        <v>143</v>
      </c>
      <c r="E442" s="6" t="s">
        <v>140</v>
      </c>
      <c r="F442" s="68"/>
      <c r="G442" s="69"/>
      <c r="H442" s="36">
        <f>H443</f>
        <v>1338.7</v>
      </c>
      <c r="I442" s="16"/>
      <c r="J442" s="26"/>
    </row>
    <row r="443" spans="1:10" ht="47.25">
      <c r="A443" s="5" t="s">
        <v>38</v>
      </c>
      <c r="B443" s="6" t="s">
        <v>139</v>
      </c>
      <c r="C443" s="6" t="s">
        <v>136</v>
      </c>
      <c r="D443" s="6" t="s">
        <v>143</v>
      </c>
      <c r="E443" s="6" t="s">
        <v>140</v>
      </c>
      <c r="F443" s="68" t="s">
        <v>39</v>
      </c>
      <c r="G443" s="69"/>
      <c r="H443" s="36">
        <f>H444</f>
        <v>1338.7</v>
      </c>
      <c r="I443" s="16"/>
      <c r="J443" s="26"/>
    </row>
    <row r="444" spans="1:10" ht="15.75">
      <c r="A444" s="5" t="s">
        <v>40</v>
      </c>
      <c r="B444" s="6" t="s">
        <v>139</v>
      </c>
      <c r="C444" s="6" t="s">
        <v>136</v>
      </c>
      <c r="D444" s="6" t="s">
        <v>143</v>
      </c>
      <c r="E444" s="6" t="s">
        <v>140</v>
      </c>
      <c r="F444" s="68" t="s">
        <v>41</v>
      </c>
      <c r="G444" s="69"/>
      <c r="H444" s="36">
        <f>'пр.6'!H165</f>
        <v>1338.7</v>
      </c>
      <c r="I444" s="16"/>
      <c r="J444" s="26"/>
    </row>
    <row r="445" spans="1:10" ht="47.25">
      <c r="A445" s="5" t="s">
        <v>163</v>
      </c>
      <c r="B445" s="6" t="s">
        <v>139</v>
      </c>
      <c r="C445" s="6" t="s">
        <v>136</v>
      </c>
      <c r="D445" s="6" t="s">
        <v>143</v>
      </c>
      <c r="E445" s="6" t="s">
        <v>164</v>
      </c>
      <c r="F445" s="68"/>
      <c r="G445" s="69"/>
      <c r="H445" s="36">
        <f>H446</f>
        <v>808.9</v>
      </c>
      <c r="I445" s="16"/>
      <c r="J445" s="26"/>
    </row>
    <row r="446" spans="1:10" ht="15.75">
      <c r="A446" s="5" t="s">
        <v>165</v>
      </c>
      <c r="B446" s="6" t="s">
        <v>139</v>
      </c>
      <c r="C446" s="6" t="s">
        <v>136</v>
      </c>
      <c r="D446" s="6" t="s">
        <v>143</v>
      </c>
      <c r="E446" s="6" t="s">
        <v>166</v>
      </c>
      <c r="F446" s="68"/>
      <c r="G446" s="69"/>
      <c r="H446" s="36">
        <f>H447</f>
        <v>808.9</v>
      </c>
      <c r="I446" s="16"/>
      <c r="J446" s="26"/>
    </row>
    <row r="447" spans="1:10" ht="47.25">
      <c r="A447" s="5" t="s">
        <v>38</v>
      </c>
      <c r="B447" s="6" t="s">
        <v>139</v>
      </c>
      <c r="C447" s="6" t="s">
        <v>136</v>
      </c>
      <c r="D447" s="6" t="s">
        <v>143</v>
      </c>
      <c r="E447" s="6" t="s">
        <v>166</v>
      </c>
      <c r="F447" s="68" t="s">
        <v>39</v>
      </c>
      <c r="G447" s="69"/>
      <c r="H447" s="36">
        <f>H448</f>
        <v>808.9</v>
      </c>
      <c r="I447" s="16"/>
      <c r="J447" s="26"/>
    </row>
    <row r="448" spans="1:10" ht="15.75">
      <c r="A448" s="5" t="s">
        <v>40</v>
      </c>
      <c r="B448" s="6" t="s">
        <v>139</v>
      </c>
      <c r="C448" s="6" t="s">
        <v>136</v>
      </c>
      <c r="D448" s="6" t="s">
        <v>143</v>
      </c>
      <c r="E448" s="6" t="s">
        <v>166</v>
      </c>
      <c r="F448" s="68" t="s">
        <v>41</v>
      </c>
      <c r="G448" s="69"/>
      <c r="H448" s="36">
        <f>'пр.6'!H212</f>
        <v>808.9</v>
      </c>
      <c r="I448" s="16"/>
      <c r="J448" s="26"/>
    </row>
    <row r="449" spans="1:10" ht="63">
      <c r="A449" s="5" t="s">
        <v>193</v>
      </c>
      <c r="B449" s="6" t="s">
        <v>139</v>
      </c>
      <c r="C449" s="6" t="s">
        <v>136</v>
      </c>
      <c r="D449" s="6" t="s">
        <v>143</v>
      </c>
      <c r="E449" s="6" t="s">
        <v>194</v>
      </c>
      <c r="F449" s="68"/>
      <c r="G449" s="69"/>
      <c r="H449" s="36">
        <f>H450</f>
        <v>204.8</v>
      </c>
      <c r="I449" s="16"/>
      <c r="J449" s="26"/>
    </row>
    <row r="450" spans="1:10" ht="63">
      <c r="A450" s="5" t="s">
        <v>195</v>
      </c>
      <c r="B450" s="6" t="s">
        <v>139</v>
      </c>
      <c r="C450" s="6" t="s">
        <v>136</v>
      </c>
      <c r="D450" s="6" t="s">
        <v>143</v>
      </c>
      <c r="E450" s="6" t="s">
        <v>196</v>
      </c>
      <c r="F450" s="68"/>
      <c r="G450" s="69"/>
      <c r="H450" s="36">
        <f>H451</f>
        <v>204.8</v>
      </c>
      <c r="I450" s="16"/>
      <c r="J450" s="26"/>
    </row>
    <row r="451" spans="1:10" ht="31.5">
      <c r="A451" s="5" t="s">
        <v>197</v>
      </c>
      <c r="B451" s="6" t="s">
        <v>139</v>
      </c>
      <c r="C451" s="6" t="s">
        <v>136</v>
      </c>
      <c r="D451" s="6" t="s">
        <v>143</v>
      </c>
      <c r="E451" s="6" t="s">
        <v>198</v>
      </c>
      <c r="F451" s="68"/>
      <c r="G451" s="69"/>
      <c r="H451" s="36">
        <f>H452</f>
        <v>204.8</v>
      </c>
      <c r="I451" s="16"/>
      <c r="J451" s="26"/>
    </row>
    <row r="452" spans="1:10" ht="47.25">
      <c r="A452" s="5" t="s">
        <v>38</v>
      </c>
      <c r="B452" s="6" t="s">
        <v>139</v>
      </c>
      <c r="C452" s="6" t="s">
        <v>136</v>
      </c>
      <c r="D452" s="6" t="s">
        <v>143</v>
      </c>
      <c r="E452" s="6" t="s">
        <v>198</v>
      </c>
      <c r="F452" s="68" t="s">
        <v>39</v>
      </c>
      <c r="G452" s="69"/>
      <c r="H452" s="36">
        <f>H453</f>
        <v>204.8</v>
      </c>
      <c r="I452" s="16"/>
      <c r="J452" s="26"/>
    </row>
    <row r="453" spans="1:10" ht="15.75">
      <c r="A453" s="5" t="s">
        <v>40</v>
      </c>
      <c r="B453" s="6" t="s">
        <v>139</v>
      </c>
      <c r="C453" s="6" t="s">
        <v>136</v>
      </c>
      <c r="D453" s="6" t="s">
        <v>143</v>
      </c>
      <c r="E453" s="6" t="s">
        <v>198</v>
      </c>
      <c r="F453" s="68" t="s">
        <v>41</v>
      </c>
      <c r="G453" s="69"/>
      <c r="H453" s="36">
        <f>'пр.6'!H273</f>
        <v>204.8</v>
      </c>
      <c r="I453" s="16"/>
      <c r="J453" s="26"/>
    </row>
    <row r="454" spans="1:10" ht="47.25">
      <c r="A454" s="5" t="s">
        <v>294</v>
      </c>
      <c r="B454" s="6" t="s">
        <v>139</v>
      </c>
      <c r="C454" s="6" t="s">
        <v>136</v>
      </c>
      <c r="D454" s="6" t="s">
        <v>143</v>
      </c>
      <c r="E454" s="6" t="s">
        <v>295</v>
      </c>
      <c r="F454" s="68"/>
      <c r="G454" s="69"/>
      <c r="H454" s="36">
        <f>H455</f>
        <v>303.6</v>
      </c>
      <c r="I454" s="16"/>
      <c r="J454" s="26"/>
    </row>
    <row r="455" spans="1:10" ht="63">
      <c r="A455" s="5" t="s">
        <v>296</v>
      </c>
      <c r="B455" s="6" t="s">
        <v>139</v>
      </c>
      <c r="C455" s="6" t="s">
        <v>136</v>
      </c>
      <c r="D455" s="6" t="s">
        <v>143</v>
      </c>
      <c r="E455" s="6" t="s">
        <v>297</v>
      </c>
      <c r="F455" s="68"/>
      <c r="G455" s="69"/>
      <c r="H455" s="36">
        <f>H456+H459+H462+H465</f>
        <v>303.6</v>
      </c>
      <c r="I455" s="18"/>
      <c r="J455" s="26"/>
    </row>
    <row r="456" spans="1:10" ht="78.75">
      <c r="A456" s="5" t="s">
        <v>300</v>
      </c>
      <c r="B456" s="6" t="s">
        <v>139</v>
      </c>
      <c r="C456" s="6" t="s">
        <v>136</v>
      </c>
      <c r="D456" s="6" t="s">
        <v>143</v>
      </c>
      <c r="E456" s="6" t="s">
        <v>301</v>
      </c>
      <c r="F456" s="68"/>
      <c r="G456" s="69"/>
      <c r="H456" s="36">
        <f>H457</f>
        <v>238.3</v>
      </c>
      <c r="I456" s="16"/>
      <c r="J456" s="26"/>
    </row>
    <row r="457" spans="1:10" ht="47.25">
      <c r="A457" s="5" t="s">
        <v>38</v>
      </c>
      <c r="B457" s="6" t="s">
        <v>139</v>
      </c>
      <c r="C457" s="6" t="s">
        <v>136</v>
      </c>
      <c r="D457" s="6" t="s">
        <v>143</v>
      </c>
      <c r="E457" s="6" t="s">
        <v>301</v>
      </c>
      <c r="F457" s="68" t="s">
        <v>39</v>
      </c>
      <c r="G457" s="69"/>
      <c r="H457" s="36">
        <f>H458</f>
        <v>238.3</v>
      </c>
      <c r="I457" s="16"/>
      <c r="J457" s="26"/>
    </row>
    <row r="458" spans="1:10" ht="15.75">
      <c r="A458" s="5" t="s">
        <v>40</v>
      </c>
      <c r="B458" s="6" t="s">
        <v>139</v>
      </c>
      <c r="C458" s="6" t="s">
        <v>136</v>
      </c>
      <c r="D458" s="6" t="s">
        <v>143</v>
      </c>
      <c r="E458" s="6" t="s">
        <v>301</v>
      </c>
      <c r="F458" s="68" t="s">
        <v>41</v>
      </c>
      <c r="G458" s="69"/>
      <c r="H458" s="36">
        <f>'пр.6'!H474</f>
        <v>238.3</v>
      </c>
      <c r="I458" s="16"/>
      <c r="J458" s="26"/>
    </row>
    <row r="459" spans="1:10" ht="47.25">
      <c r="A459" s="5" t="s">
        <v>309</v>
      </c>
      <c r="B459" s="6" t="s">
        <v>139</v>
      </c>
      <c r="C459" s="6" t="s">
        <v>136</v>
      </c>
      <c r="D459" s="6" t="s">
        <v>143</v>
      </c>
      <c r="E459" s="6" t="s">
        <v>310</v>
      </c>
      <c r="F459" s="68"/>
      <c r="G459" s="69"/>
      <c r="H459" s="36">
        <f>H460</f>
        <v>45</v>
      </c>
      <c r="I459" s="16"/>
      <c r="J459" s="26"/>
    </row>
    <row r="460" spans="1:10" ht="47.25">
      <c r="A460" s="5" t="s">
        <v>38</v>
      </c>
      <c r="B460" s="6" t="s">
        <v>139</v>
      </c>
      <c r="C460" s="6" t="s">
        <v>136</v>
      </c>
      <c r="D460" s="6" t="s">
        <v>143</v>
      </c>
      <c r="E460" s="6" t="s">
        <v>310</v>
      </c>
      <c r="F460" s="68" t="s">
        <v>39</v>
      </c>
      <c r="G460" s="69"/>
      <c r="H460" s="36">
        <f>H461</f>
        <v>45</v>
      </c>
      <c r="I460" s="16"/>
      <c r="J460" s="26"/>
    </row>
    <row r="461" spans="1:10" ht="15.75">
      <c r="A461" s="5" t="s">
        <v>40</v>
      </c>
      <c r="B461" s="6" t="s">
        <v>139</v>
      </c>
      <c r="C461" s="6" t="s">
        <v>136</v>
      </c>
      <c r="D461" s="6" t="s">
        <v>143</v>
      </c>
      <c r="E461" s="6" t="s">
        <v>310</v>
      </c>
      <c r="F461" s="68" t="s">
        <v>41</v>
      </c>
      <c r="G461" s="69"/>
      <c r="H461" s="36">
        <f>'пр.6'!H520</f>
        <v>45</v>
      </c>
      <c r="I461" s="16"/>
      <c r="J461" s="26"/>
    </row>
    <row r="462" spans="1:10" ht="47.25">
      <c r="A462" s="5" t="s">
        <v>311</v>
      </c>
      <c r="B462" s="6" t="s">
        <v>139</v>
      </c>
      <c r="C462" s="6" t="s">
        <v>136</v>
      </c>
      <c r="D462" s="6" t="s">
        <v>143</v>
      </c>
      <c r="E462" s="6" t="s">
        <v>312</v>
      </c>
      <c r="F462" s="68"/>
      <c r="G462" s="69"/>
      <c r="H462" s="36">
        <f>H463</f>
        <v>17</v>
      </c>
      <c r="I462" s="16"/>
      <c r="J462" s="26"/>
    </row>
    <row r="463" spans="1:10" ht="47.25">
      <c r="A463" s="5" t="s">
        <v>38</v>
      </c>
      <c r="B463" s="6" t="s">
        <v>139</v>
      </c>
      <c r="C463" s="6" t="s">
        <v>136</v>
      </c>
      <c r="D463" s="6" t="s">
        <v>143</v>
      </c>
      <c r="E463" s="6" t="s">
        <v>312</v>
      </c>
      <c r="F463" s="68" t="s">
        <v>39</v>
      </c>
      <c r="G463" s="69"/>
      <c r="H463" s="36">
        <f>H464</f>
        <v>17</v>
      </c>
      <c r="I463" s="16"/>
      <c r="J463" s="26"/>
    </row>
    <row r="464" spans="1:10" ht="15.75">
      <c r="A464" s="5" t="s">
        <v>40</v>
      </c>
      <c r="B464" s="6" t="s">
        <v>139</v>
      </c>
      <c r="C464" s="6" t="s">
        <v>136</v>
      </c>
      <c r="D464" s="6" t="s">
        <v>143</v>
      </c>
      <c r="E464" s="6" t="s">
        <v>312</v>
      </c>
      <c r="F464" s="68" t="s">
        <v>41</v>
      </c>
      <c r="G464" s="69"/>
      <c r="H464" s="36">
        <f>'пр.6'!H539</f>
        <v>17</v>
      </c>
      <c r="I464" s="16"/>
      <c r="J464" s="26"/>
    </row>
    <row r="465" spans="1:10" ht="31.5">
      <c r="A465" s="5" t="s">
        <v>313</v>
      </c>
      <c r="B465" s="6" t="s">
        <v>139</v>
      </c>
      <c r="C465" s="6" t="s">
        <v>136</v>
      </c>
      <c r="D465" s="6" t="s">
        <v>143</v>
      </c>
      <c r="E465" s="6" t="s">
        <v>314</v>
      </c>
      <c r="F465" s="68"/>
      <c r="G465" s="69"/>
      <c r="H465" s="36">
        <f>H466</f>
        <v>3.3</v>
      </c>
      <c r="I465" s="16"/>
      <c r="J465" s="26"/>
    </row>
    <row r="466" spans="1:10" ht="47.25">
      <c r="A466" s="5" t="s">
        <v>38</v>
      </c>
      <c r="B466" s="6" t="s">
        <v>139</v>
      </c>
      <c r="C466" s="6" t="s">
        <v>136</v>
      </c>
      <c r="D466" s="6" t="s">
        <v>143</v>
      </c>
      <c r="E466" s="6" t="s">
        <v>314</v>
      </c>
      <c r="F466" s="68" t="s">
        <v>39</v>
      </c>
      <c r="G466" s="69"/>
      <c r="H466" s="36">
        <f>H467</f>
        <v>3.3</v>
      </c>
      <c r="I466" s="16"/>
      <c r="J466" s="26"/>
    </row>
    <row r="467" spans="1:10" ht="15.75">
      <c r="A467" s="5" t="s">
        <v>40</v>
      </c>
      <c r="B467" s="6" t="s">
        <v>139</v>
      </c>
      <c r="C467" s="6" t="s">
        <v>136</v>
      </c>
      <c r="D467" s="6" t="s">
        <v>143</v>
      </c>
      <c r="E467" s="6" t="s">
        <v>314</v>
      </c>
      <c r="F467" s="68" t="s">
        <v>41</v>
      </c>
      <c r="G467" s="69"/>
      <c r="H467" s="36">
        <f>'пр.6'!H555</f>
        <v>3.3</v>
      </c>
      <c r="I467" s="16"/>
      <c r="J467" s="26"/>
    </row>
    <row r="468" spans="1:10" ht="15.75">
      <c r="A468" s="5" t="s">
        <v>529</v>
      </c>
      <c r="B468" s="6" t="s">
        <v>139</v>
      </c>
      <c r="C468" s="6" t="s">
        <v>136</v>
      </c>
      <c r="D468" s="6" t="s">
        <v>143</v>
      </c>
      <c r="E468" s="6" t="s">
        <v>530</v>
      </c>
      <c r="F468" s="68"/>
      <c r="G468" s="69"/>
      <c r="H468" s="36">
        <f>H469+H472+H475</f>
        <v>49687.9</v>
      </c>
      <c r="I468" s="16"/>
      <c r="J468" s="26"/>
    </row>
    <row r="469" spans="1:10" ht="110.25">
      <c r="A469" s="5" t="s">
        <v>411</v>
      </c>
      <c r="B469" s="6" t="s">
        <v>139</v>
      </c>
      <c r="C469" s="6" t="s">
        <v>136</v>
      </c>
      <c r="D469" s="6" t="s">
        <v>143</v>
      </c>
      <c r="E469" s="6" t="s">
        <v>531</v>
      </c>
      <c r="F469" s="68"/>
      <c r="G469" s="69"/>
      <c r="H469" s="36">
        <f>H470</f>
        <v>917</v>
      </c>
      <c r="I469" s="16"/>
      <c r="J469" s="26"/>
    </row>
    <row r="470" spans="1:10" ht="47.25">
      <c r="A470" s="5" t="s">
        <v>38</v>
      </c>
      <c r="B470" s="6" t="s">
        <v>139</v>
      </c>
      <c r="C470" s="6" t="s">
        <v>136</v>
      </c>
      <c r="D470" s="6" t="s">
        <v>143</v>
      </c>
      <c r="E470" s="6" t="s">
        <v>531</v>
      </c>
      <c r="F470" s="68" t="s">
        <v>39</v>
      </c>
      <c r="G470" s="69"/>
      <c r="H470" s="36">
        <f>H471</f>
        <v>917</v>
      </c>
      <c r="I470" s="16"/>
      <c r="J470" s="26"/>
    </row>
    <row r="471" spans="1:10" ht="15.75">
      <c r="A471" s="5" t="s">
        <v>40</v>
      </c>
      <c r="B471" s="6" t="s">
        <v>139</v>
      </c>
      <c r="C471" s="6" t="s">
        <v>136</v>
      </c>
      <c r="D471" s="6" t="s">
        <v>143</v>
      </c>
      <c r="E471" s="6" t="s">
        <v>531</v>
      </c>
      <c r="F471" s="68" t="s">
        <v>41</v>
      </c>
      <c r="G471" s="69"/>
      <c r="H471" s="36">
        <v>917</v>
      </c>
      <c r="I471" s="16"/>
      <c r="J471" s="26"/>
    </row>
    <row r="472" spans="1:10" ht="15.75">
      <c r="A472" s="5" t="s">
        <v>423</v>
      </c>
      <c r="B472" s="6" t="s">
        <v>139</v>
      </c>
      <c r="C472" s="6" t="s">
        <v>136</v>
      </c>
      <c r="D472" s="6" t="s">
        <v>143</v>
      </c>
      <c r="E472" s="6" t="s">
        <v>532</v>
      </c>
      <c r="F472" s="68"/>
      <c r="G472" s="69"/>
      <c r="H472" s="36">
        <f>H473</f>
        <v>36</v>
      </c>
      <c r="I472" s="16"/>
      <c r="J472" s="26"/>
    </row>
    <row r="473" spans="1:10" ht="47.25">
      <c r="A473" s="5" t="s">
        <v>38</v>
      </c>
      <c r="B473" s="6" t="s">
        <v>139</v>
      </c>
      <c r="C473" s="6" t="s">
        <v>136</v>
      </c>
      <c r="D473" s="6" t="s">
        <v>143</v>
      </c>
      <c r="E473" s="6" t="s">
        <v>532</v>
      </c>
      <c r="F473" s="68" t="s">
        <v>39</v>
      </c>
      <c r="G473" s="69"/>
      <c r="H473" s="36">
        <f>H474</f>
        <v>36</v>
      </c>
      <c r="I473" s="16"/>
      <c r="J473" s="26"/>
    </row>
    <row r="474" spans="1:10" ht="15.75">
      <c r="A474" s="5" t="s">
        <v>40</v>
      </c>
      <c r="B474" s="6" t="s">
        <v>139</v>
      </c>
      <c r="C474" s="6" t="s">
        <v>136</v>
      </c>
      <c r="D474" s="6" t="s">
        <v>143</v>
      </c>
      <c r="E474" s="6" t="s">
        <v>532</v>
      </c>
      <c r="F474" s="68" t="s">
        <v>41</v>
      </c>
      <c r="G474" s="69"/>
      <c r="H474" s="36">
        <v>36</v>
      </c>
      <c r="I474" s="16"/>
      <c r="J474" s="26"/>
    </row>
    <row r="475" spans="1:10" ht="31.5">
      <c r="A475" s="5" t="s">
        <v>497</v>
      </c>
      <c r="B475" s="6" t="s">
        <v>139</v>
      </c>
      <c r="C475" s="6" t="s">
        <v>136</v>
      </c>
      <c r="D475" s="6" t="s">
        <v>143</v>
      </c>
      <c r="E475" s="6" t="s">
        <v>533</v>
      </c>
      <c r="F475" s="68"/>
      <c r="G475" s="69"/>
      <c r="H475" s="36">
        <f>H476</f>
        <v>48734.9</v>
      </c>
      <c r="I475" s="16"/>
      <c r="J475" s="26"/>
    </row>
    <row r="476" spans="1:10" ht="47.25">
      <c r="A476" s="5" t="s">
        <v>38</v>
      </c>
      <c r="B476" s="6" t="s">
        <v>139</v>
      </c>
      <c r="C476" s="6" t="s">
        <v>136</v>
      </c>
      <c r="D476" s="6" t="s">
        <v>143</v>
      </c>
      <c r="E476" s="6" t="s">
        <v>533</v>
      </c>
      <c r="F476" s="68" t="s">
        <v>39</v>
      </c>
      <c r="G476" s="69"/>
      <c r="H476" s="36">
        <f>H477</f>
        <v>48734.9</v>
      </c>
      <c r="I476" s="16"/>
      <c r="J476" s="26"/>
    </row>
    <row r="477" spans="1:10" ht="15.75">
      <c r="A477" s="5" t="s">
        <v>40</v>
      </c>
      <c r="B477" s="6" t="s">
        <v>139</v>
      </c>
      <c r="C477" s="6" t="s">
        <v>136</v>
      </c>
      <c r="D477" s="6" t="s">
        <v>143</v>
      </c>
      <c r="E477" s="6" t="s">
        <v>533</v>
      </c>
      <c r="F477" s="68" t="s">
        <v>41</v>
      </c>
      <c r="G477" s="69"/>
      <c r="H477" s="36">
        <v>48734.9</v>
      </c>
      <c r="I477" s="16"/>
      <c r="J477" s="26"/>
    </row>
    <row r="478" spans="1:10" ht="15.75">
      <c r="A478" s="5" t="s">
        <v>209</v>
      </c>
      <c r="B478" s="6" t="s">
        <v>139</v>
      </c>
      <c r="C478" s="6" t="s">
        <v>136</v>
      </c>
      <c r="D478" s="6" t="s">
        <v>136</v>
      </c>
      <c r="E478" s="6"/>
      <c r="F478" s="68"/>
      <c r="G478" s="69"/>
      <c r="H478" s="36">
        <f>H479+H484+H494+H503</f>
        <v>9786.899999999998</v>
      </c>
      <c r="I478" s="18"/>
      <c r="J478" s="26"/>
    </row>
    <row r="479" spans="1:10" ht="47.25">
      <c r="A479" s="5" t="s">
        <v>203</v>
      </c>
      <c r="B479" s="6" t="s">
        <v>139</v>
      </c>
      <c r="C479" s="6" t="s">
        <v>136</v>
      </c>
      <c r="D479" s="6" t="s">
        <v>136</v>
      </c>
      <c r="E479" s="6" t="s">
        <v>204</v>
      </c>
      <c r="F479" s="68"/>
      <c r="G479" s="69"/>
      <c r="H479" s="36">
        <f>H480</f>
        <v>108.5</v>
      </c>
      <c r="I479" s="16"/>
      <c r="J479" s="26"/>
    </row>
    <row r="480" spans="1:10" ht="47.25">
      <c r="A480" s="5" t="s">
        <v>205</v>
      </c>
      <c r="B480" s="6" t="s">
        <v>139</v>
      </c>
      <c r="C480" s="6" t="s">
        <v>136</v>
      </c>
      <c r="D480" s="6" t="s">
        <v>136</v>
      </c>
      <c r="E480" s="6" t="s">
        <v>206</v>
      </c>
      <c r="F480" s="68"/>
      <c r="G480" s="69"/>
      <c r="H480" s="36">
        <f>H481</f>
        <v>108.5</v>
      </c>
      <c r="I480" s="16"/>
      <c r="J480" s="26"/>
    </row>
    <row r="481" spans="1:10" ht="15" customHeight="1">
      <c r="A481" s="5" t="s">
        <v>207</v>
      </c>
      <c r="B481" s="6" t="s">
        <v>139</v>
      </c>
      <c r="C481" s="6" t="s">
        <v>136</v>
      </c>
      <c r="D481" s="6" t="s">
        <v>136</v>
      </c>
      <c r="E481" s="6" t="s">
        <v>208</v>
      </c>
      <c r="F481" s="68"/>
      <c r="G481" s="69"/>
      <c r="H481" s="36">
        <f>H482</f>
        <v>108.5</v>
      </c>
      <c r="I481" s="16"/>
      <c r="J481" s="26"/>
    </row>
    <row r="482" spans="1:10" ht="47.25">
      <c r="A482" s="5" t="s">
        <v>38</v>
      </c>
      <c r="B482" s="6" t="s">
        <v>139</v>
      </c>
      <c r="C482" s="6" t="s">
        <v>136</v>
      </c>
      <c r="D482" s="6" t="s">
        <v>136</v>
      </c>
      <c r="E482" s="6" t="s">
        <v>208</v>
      </c>
      <c r="F482" s="68" t="s">
        <v>39</v>
      </c>
      <c r="G482" s="69"/>
      <c r="H482" s="36">
        <v>108.5</v>
      </c>
      <c r="I482" s="16"/>
      <c r="J482" s="26"/>
    </row>
    <row r="483" spans="1:10" ht="15.75">
      <c r="A483" s="5" t="s">
        <v>40</v>
      </c>
      <c r="B483" s="6" t="s">
        <v>139</v>
      </c>
      <c r="C483" s="6" t="s">
        <v>136</v>
      </c>
      <c r="D483" s="6" t="s">
        <v>136</v>
      </c>
      <c r="E483" s="6" t="s">
        <v>208</v>
      </c>
      <c r="F483" s="68" t="s">
        <v>41</v>
      </c>
      <c r="G483" s="69"/>
      <c r="H483" s="36">
        <f>'пр.6'!H300</f>
        <v>108.5</v>
      </c>
      <c r="I483" s="16"/>
      <c r="J483" s="26"/>
    </row>
    <row r="484" spans="1:10" ht="31.5">
      <c r="A484" s="5" t="s">
        <v>218</v>
      </c>
      <c r="B484" s="6" t="s">
        <v>139</v>
      </c>
      <c r="C484" s="6" t="s">
        <v>136</v>
      </c>
      <c r="D484" s="6" t="s">
        <v>136</v>
      </c>
      <c r="E484" s="6" t="s">
        <v>219</v>
      </c>
      <c r="F484" s="68"/>
      <c r="G484" s="69"/>
      <c r="H484" s="36">
        <v>346.3</v>
      </c>
      <c r="I484" s="16"/>
      <c r="J484" s="26"/>
    </row>
    <row r="485" spans="1:10" ht="47.25">
      <c r="A485" s="5" t="s">
        <v>220</v>
      </c>
      <c r="B485" s="6" t="s">
        <v>139</v>
      </c>
      <c r="C485" s="6" t="s">
        <v>136</v>
      </c>
      <c r="D485" s="6" t="s">
        <v>136</v>
      </c>
      <c r="E485" s="6" t="s">
        <v>221</v>
      </c>
      <c r="F485" s="68"/>
      <c r="G485" s="69"/>
      <c r="H485" s="36">
        <f>H486+H491</f>
        <v>346.3</v>
      </c>
      <c r="I485" s="16"/>
      <c r="J485" s="26"/>
    </row>
    <row r="486" spans="1:10" ht="15.75">
      <c r="A486" s="5" t="s">
        <v>222</v>
      </c>
      <c r="B486" s="6" t="s">
        <v>139</v>
      </c>
      <c r="C486" s="6" t="s">
        <v>136</v>
      </c>
      <c r="D486" s="6" t="s">
        <v>136</v>
      </c>
      <c r="E486" s="6" t="s">
        <v>223</v>
      </c>
      <c r="F486" s="68"/>
      <c r="G486" s="69"/>
      <c r="H486" s="36">
        <f>H487+H489</f>
        <v>264.3</v>
      </c>
      <c r="I486" s="16"/>
      <c r="J486" s="26"/>
    </row>
    <row r="487" spans="1:10" ht="47.25">
      <c r="A487" s="5" t="s">
        <v>22</v>
      </c>
      <c r="B487" s="6" t="s">
        <v>139</v>
      </c>
      <c r="C487" s="6" t="s">
        <v>136</v>
      </c>
      <c r="D487" s="6" t="s">
        <v>136</v>
      </c>
      <c r="E487" s="6" t="s">
        <v>223</v>
      </c>
      <c r="F487" s="68" t="s">
        <v>23</v>
      </c>
      <c r="G487" s="69"/>
      <c r="H487" s="36">
        <f>H488</f>
        <v>29.3</v>
      </c>
      <c r="I487" s="16"/>
      <c r="J487" s="26"/>
    </row>
    <row r="488" spans="1:10" ht="47.25">
      <c r="A488" s="5" t="s">
        <v>24</v>
      </c>
      <c r="B488" s="6" t="s">
        <v>139</v>
      </c>
      <c r="C488" s="6" t="s">
        <v>136</v>
      </c>
      <c r="D488" s="6" t="s">
        <v>136</v>
      </c>
      <c r="E488" s="6" t="s">
        <v>223</v>
      </c>
      <c r="F488" s="68" t="s">
        <v>25</v>
      </c>
      <c r="G488" s="69"/>
      <c r="H488" s="36">
        <f>'пр.6'!H322</f>
        <v>29.3</v>
      </c>
      <c r="I488" s="16"/>
      <c r="J488" s="26"/>
    </row>
    <row r="489" spans="1:10" ht="31.5">
      <c r="A489" s="5" t="s">
        <v>152</v>
      </c>
      <c r="B489" s="6" t="s">
        <v>139</v>
      </c>
      <c r="C489" s="6" t="s">
        <v>136</v>
      </c>
      <c r="D489" s="6" t="s">
        <v>136</v>
      </c>
      <c r="E489" s="6" t="s">
        <v>223</v>
      </c>
      <c r="F489" s="68" t="s">
        <v>153</v>
      </c>
      <c r="G489" s="69"/>
      <c r="H489" s="36">
        <f>H490</f>
        <v>235</v>
      </c>
      <c r="I489" s="16"/>
      <c r="J489" s="26"/>
    </row>
    <row r="490" spans="1:10" ht="15.75">
      <c r="A490" s="5" t="s">
        <v>224</v>
      </c>
      <c r="B490" s="6" t="s">
        <v>139</v>
      </c>
      <c r="C490" s="6" t="s">
        <v>136</v>
      </c>
      <c r="D490" s="6" t="s">
        <v>136</v>
      </c>
      <c r="E490" s="6" t="s">
        <v>223</v>
      </c>
      <c r="F490" s="68" t="s">
        <v>225</v>
      </c>
      <c r="G490" s="69"/>
      <c r="H490" s="36">
        <f>'пр.6'!H325</f>
        <v>235</v>
      </c>
      <c r="I490" s="16"/>
      <c r="J490" s="26"/>
    </row>
    <row r="491" spans="1:10" ht="31.5">
      <c r="A491" s="5" t="s">
        <v>226</v>
      </c>
      <c r="B491" s="6" t="s">
        <v>139</v>
      </c>
      <c r="C491" s="6" t="s">
        <v>136</v>
      </c>
      <c r="D491" s="6" t="s">
        <v>136</v>
      </c>
      <c r="E491" s="6" t="s">
        <v>227</v>
      </c>
      <c r="F491" s="68"/>
      <c r="G491" s="69"/>
      <c r="H491" s="36">
        <f>H492</f>
        <v>82</v>
      </c>
      <c r="I491" s="16"/>
      <c r="J491" s="26"/>
    </row>
    <row r="492" spans="1:10" ht="47.25">
      <c r="A492" s="5" t="s">
        <v>22</v>
      </c>
      <c r="B492" s="6" t="s">
        <v>139</v>
      </c>
      <c r="C492" s="6" t="s">
        <v>136</v>
      </c>
      <c r="D492" s="6" t="s">
        <v>136</v>
      </c>
      <c r="E492" s="6" t="s">
        <v>227</v>
      </c>
      <c r="F492" s="68" t="s">
        <v>23</v>
      </c>
      <c r="G492" s="69"/>
      <c r="H492" s="36">
        <f>H493</f>
        <v>82</v>
      </c>
      <c r="I492" s="16"/>
      <c r="J492" s="26"/>
    </row>
    <row r="493" spans="1:10" ht="47.25">
      <c r="A493" s="5" t="s">
        <v>24</v>
      </c>
      <c r="B493" s="6" t="s">
        <v>139</v>
      </c>
      <c r="C493" s="6" t="s">
        <v>136</v>
      </c>
      <c r="D493" s="6" t="s">
        <v>136</v>
      </c>
      <c r="E493" s="6" t="s">
        <v>227</v>
      </c>
      <c r="F493" s="68" t="s">
        <v>25</v>
      </c>
      <c r="G493" s="69"/>
      <c r="H493" s="36">
        <f>'пр.6'!H331</f>
        <v>82</v>
      </c>
      <c r="I493" s="16"/>
      <c r="J493" s="26"/>
    </row>
    <row r="494" spans="1:10" ht="31.5">
      <c r="A494" s="5" t="s">
        <v>250</v>
      </c>
      <c r="B494" s="6" t="s">
        <v>139</v>
      </c>
      <c r="C494" s="6" t="s">
        <v>136</v>
      </c>
      <c r="D494" s="6" t="s">
        <v>136</v>
      </c>
      <c r="E494" s="6" t="s">
        <v>251</v>
      </c>
      <c r="F494" s="68"/>
      <c r="G494" s="69"/>
      <c r="H494" s="36">
        <f>H495+H499</f>
        <v>9161.8</v>
      </c>
      <c r="I494" s="16"/>
      <c r="J494" s="26"/>
    </row>
    <row r="495" spans="1:10" ht="47.25">
      <c r="A495" s="5" t="s">
        <v>252</v>
      </c>
      <c r="B495" s="6" t="s">
        <v>139</v>
      </c>
      <c r="C495" s="6" t="s">
        <v>136</v>
      </c>
      <c r="D495" s="6" t="s">
        <v>136</v>
      </c>
      <c r="E495" s="6" t="s">
        <v>253</v>
      </c>
      <c r="F495" s="68"/>
      <c r="G495" s="69"/>
      <c r="H495" s="36">
        <f>H496</f>
        <v>8138.2</v>
      </c>
      <c r="I495" s="16"/>
      <c r="J495" s="26"/>
    </row>
    <row r="496" spans="1:10" ht="31.5">
      <c r="A496" s="5" t="s">
        <v>254</v>
      </c>
      <c r="B496" s="6" t="s">
        <v>139</v>
      </c>
      <c r="C496" s="6" t="s">
        <v>136</v>
      </c>
      <c r="D496" s="6" t="s">
        <v>136</v>
      </c>
      <c r="E496" s="6" t="s">
        <v>255</v>
      </c>
      <c r="F496" s="68"/>
      <c r="G496" s="69"/>
      <c r="H496" s="36">
        <f>H497</f>
        <v>8138.2</v>
      </c>
      <c r="I496" s="16"/>
      <c r="J496" s="26"/>
    </row>
    <row r="497" spans="1:10" ht="47.25">
      <c r="A497" s="5" t="s">
        <v>38</v>
      </c>
      <c r="B497" s="6" t="s">
        <v>139</v>
      </c>
      <c r="C497" s="6" t="s">
        <v>136</v>
      </c>
      <c r="D497" s="6" t="s">
        <v>136</v>
      </c>
      <c r="E497" s="6" t="s">
        <v>255</v>
      </c>
      <c r="F497" s="68" t="s">
        <v>39</v>
      </c>
      <c r="G497" s="69"/>
      <c r="H497" s="36">
        <f>H498</f>
        <v>8138.2</v>
      </c>
      <c r="I497" s="16"/>
      <c r="J497" s="26"/>
    </row>
    <row r="498" spans="1:10" ht="15.75">
      <c r="A498" s="5" t="s">
        <v>40</v>
      </c>
      <c r="B498" s="6" t="s">
        <v>139</v>
      </c>
      <c r="C498" s="6" t="s">
        <v>136</v>
      </c>
      <c r="D498" s="6" t="s">
        <v>136</v>
      </c>
      <c r="E498" s="6" t="s">
        <v>255</v>
      </c>
      <c r="F498" s="68" t="s">
        <v>41</v>
      </c>
      <c r="G498" s="69"/>
      <c r="H498" s="36">
        <f>'пр.6'!H379</f>
        <v>8138.2</v>
      </c>
      <c r="I498" s="16"/>
      <c r="J498" s="26"/>
    </row>
    <row r="499" spans="1:10" ht="47.25">
      <c r="A499" s="5" t="s">
        <v>256</v>
      </c>
      <c r="B499" s="6" t="s">
        <v>139</v>
      </c>
      <c r="C499" s="6" t="s">
        <v>136</v>
      </c>
      <c r="D499" s="6" t="s">
        <v>136</v>
      </c>
      <c r="E499" s="6" t="s">
        <v>257</v>
      </c>
      <c r="F499" s="68"/>
      <c r="G499" s="69"/>
      <c r="H499" s="36">
        <f>H500</f>
        <v>1023.6</v>
      </c>
      <c r="I499" s="16"/>
      <c r="J499" s="26"/>
    </row>
    <row r="500" spans="1:10" ht="31.5">
      <c r="A500" s="5" t="s">
        <v>258</v>
      </c>
      <c r="B500" s="6" t="s">
        <v>139</v>
      </c>
      <c r="C500" s="6" t="s">
        <v>136</v>
      </c>
      <c r="D500" s="6" t="s">
        <v>136</v>
      </c>
      <c r="E500" s="6" t="s">
        <v>259</v>
      </c>
      <c r="F500" s="68"/>
      <c r="G500" s="69"/>
      <c r="H500" s="36">
        <f>H501</f>
        <v>1023.6</v>
      </c>
      <c r="I500" s="16"/>
      <c r="J500" s="26"/>
    </row>
    <row r="501" spans="1:10" ht="47.25">
      <c r="A501" s="5" t="s">
        <v>38</v>
      </c>
      <c r="B501" s="6" t="s">
        <v>139</v>
      </c>
      <c r="C501" s="6" t="s">
        <v>136</v>
      </c>
      <c r="D501" s="6" t="s">
        <v>136</v>
      </c>
      <c r="E501" s="6" t="s">
        <v>259</v>
      </c>
      <c r="F501" s="68" t="s">
        <v>39</v>
      </c>
      <c r="G501" s="69"/>
      <c r="H501" s="36">
        <f>H502</f>
        <v>1023.6</v>
      </c>
      <c r="I501" s="16"/>
      <c r="J501" s="26"/>
    </row>
    <row r="502" spans="1:10" ht="15.75">
      <c r="A502" s="5" t="s">
        <v>40</v>
      </c>
      <c r="B502" s="6" t="s">
        <v>139</v>
      </c>
      <c r="C502" s="6" t="s">
        <v>136</v>
      </c>
      <c r="D502" s="6" t="s">
        <v>136</v>
      </c>
      <c r="E502" s="6" t="s">
        <v>259</v>
      </c>
      <c r="F502" s="68" t="s">
        <v>41</v>
      </c>
      <c r="G502" s="69"/>
      <c r="H502" s="36">
        <f>'пр.6'!H386</f>
        <v>1023.6</v>
      </c>
      <c r="I502" s="16"/>
      <c r="J502" s="26"/>
    </row>
    <row r="503" spans="1:10" ht="63">
      <c r="A503" s="5" t="s">
        <v>319</v>
      </c>
      <c r="B503" s="6" t="s">
        <v>139</v>
      </c>
      <c r="C503" s="6" t="s">
        <v>136</v>
      </c>
      <c r="D503" s="6" t="s">
        <v>136</v>
      </c>
      <c r="E503" s="6" t="s">
        <v>320</v>
      </c>
      <c r="F503" s="68"/>
      <c r="G503" s="69"/>
      <c r="H503" s="36">
        <f>H504</f>
        <v>170.3</v>
      </c>
      <c r="I503" s="16"/>
      <c r="J503" s="26"/>
    </row>
    <row r="504" spans="1:10" ht="47.25">
      <c r="A504" s="5" t="s">
        <v>333</v>
      </c>
      <c r="B504" s="6" t="s">
        <v>139</v>
      </c>
      <c r="C504" s="6" t="s">
        <v>136</v>
      </c>
      <c r="D504" s="6" t="s">
        <v>136</v>
      </c>
      <c r="E504" s="6" t="s">
        <v>334</v>
      </c>
      <c r="F504" s="68"/>
      <c r="G504" s="69"/>
      <c r="H504" s="36">
        <f>H505</f>
        <v>170.3</v>
      </c>
      <c r="I504" s="16"/>
      <c r="J504" s="26"/>
    </row>
    <row r="505" spans="1:10" ht="47.25">
      <c r="A505" s="5" t="s">
        <v>335</v>
      </c>
      <c r="B505" s="6" t="s">
        <v>139</v>
      </c>
      <c r="C505" s="6" t="s">
        <v>136</v>
      </c>
      <c r="D505" s="6" t="s">
        <v>136</v>
      </c>
      <c r="E505" s="6" t="s">
        <v>336</v>
      </c>
      <c r="F505" s="68"/>
      <c r="G505" s="69"/>
      <c r="H505" s="36">
        <f>H506</f>
        <v>170.3</v>
      </c>
      <c r="I505" s="16"/>
      <c r="J505" s="26"/>
    </row>
    <row r="506" spans="1:10" ht="47.25">
      <c r="A506" s="5" t="s">
        <v>38</v>
      </c>
      <c r="B506" s="6" t="s">
        <v>139</v>
      </c>
      <c r="C506" s="6" t="s">
        <v>136</v>
      </c>
      <c r="D506" s="6" t="s">
        <v>136</v>
      </c>
      <c r="E506" s="6" t="s">
        <v>336</v>
      </c>
      <c r="F506" s="68" t="s">
        <v>39</v>
      </c>
      <c r="G506" s="69"/>
      <c r="H506" s="36">
        <f>H507</f>
        <v>170.3</v>
      </c>
      <c r="I506" s="16"/>
      <c r="J506" s="26"/>
    </row>
    <row r="507" spans="1:10" ht="15.75">
      <c r="A507" s="5" t="s">
        <v>40</v>
      </c>
      <c r="B507" s="6" t="s">
        <v>139</v>
      </c>
      <c r="C507" s="6" t="s">
        <v>136</v>
      </c>
      <c r="D507" s="6" t="s">
        <v>136</v>
      </c>
      <c r="E507" s="6" t="s">
        <v>336</v>
      </c>
      <c r="F507" s="68" t="s">
        <v>41</v>
      </c>
      <c r="G507" s="69"/>
      <c r="H507" s="36">
        <f>'пр.6'!H604</f>
        <v>170.3</v>
      </c>
      <c r="I507" s="16"/>
      <c r="J507" s="26"/>
    </row>
    <row r="508" spans="1:10" ht="15.75">
      <c r="A508" s="5" t="s">
        <v>160</v>
      </c>
      <c r="B508" s="6" t="s">
        <v>139</v>
      </c>
      <c r="C508" s="6" t="s">
        <v>136</v>
      </c>
      <c r="D508" s="6" t="s">
        <v>21</v>
      </c>
      <c r="E508" s="6"/>
      <c r="F508" s="68"/>
      <c r="G508" s="69"/>
      <c r="H508" s="36">
        <f>H509+H516</f>
        <v>11934.699999999999</v>
      </c>
      <c r="I508" s="16"/>
      <c r="J508" s="26"/>
    </row>
    <row r="509" spans="1:10" ht="47.25">
      <c r="A509" s="5" t="s">
        <v>129</v>
      </c>
      <c r="B509" s="6" t="s">
        <v>139</v>
      </c>
      <c r="C509" s="6" t="s">
        <v>136</v>
      </c>
      <c r="D509" s="6" t="s">
        <v>21</v>
      </c>
      <c r="E509" s="6" t="s">
        <v>130</v>
      </c>
      <c r="F509" s="68"/>
      <c r="G509" s="69"/>
      <c r="H509" s="36">
        <f>H510</f>
        <v>447.8</v>
      </c>
      <c r="I509" s="16"/>
      <c r="J509" s="26"/>
    </row>
    <row r="510" spans="1:10" ht="31.5">
      <c r="A510" s="5" t="s">
        <v>156</v>
      </c>
      <c r="B510" s="6" t="s">
        <v>139</v>
      </c>
      <c r="C510" s="6" t="s">
        <v>136</v>
      </c>
      <c r="D510" s="6" t="s">
        <v>21</v>
      </c>
      <c r="E510" s="6" t="s">
        <v>157</v>
      </c>
      <c r="F510" s="68"/>
      <c r="G510" s="69"/>
      <c r="H510" s="36">
        <f>H511</f>
        <v>447.8</v>
      </c>
      <c r="I510" s="16"/>
      <c r="J510" s="26"/>
    </row>
    <row r="511" spans="1:10" ht="47.25">
      <c r="A511" s="5" t="s">
        <v>158</v>
      </c>
      <c r="B511" s="6" t="s">
        <v>139</v>
      </c>
      <c r="C511" s="6" t="s">
        <v>136</v>
      </c>
      <c r="D511" s="6" t="s">
        <v>21</v>
      </c>
      <c r="E511" s="6" t="s">
        <v>159</v>
      </c>
      <c r="F511" s="68"/>
      <c r="G511" s="69"/>
      <c r="H511" s="36">
        <f>H512+H514</f>
        <v>447.8</v>
      </c>
      <c r="I511" s="16"/>
      <c r="J511" s="26"/>
    </row>
    <row r="512" spans="1:10" ht="47.25">
      <c r="A512" s="5" t="s">
        <v>22</v>
      </c>
      <c r="B512" s="6" t="s">
        <v>139</v>
      </c>
      <c r="C512" s="6" t="s">
        <v>136</v>
      </c>
      <c r="D512" s="6" t="s">
        <v>21</v>
      </c>
      <c r="E512" s="6" t="s">
        <v>159</v>
      </c>
      <c r="F512" s="68" t="s">
        <v>23</v>
      </c>
      <c r="G512" s="69"/>
      <c r="H512" s="36">
        <f>H513</f>
        <v>355.8</v>
      </c>
      <c r="I512" s="16"/>
      <c r="J512" s="26"/>
    </row>
    <row r="513" spans="1:10" ht="47.25">
      <c r="A513" s="5" t="s">
        <v>24</v>
      </c>
      <c r="B513" s="6" t="s">
        <v>139</v>
      </c>
      <c r="C513" s="6" t="s">
        <v>136</v>
      </c>
      <c r="D513" s="6" t="s">
        <v>21</v>
      </c>
      <c r="E513" s="6" t="s">
        <v>159</v>
      </c>
      <c r="F513" s="68" t="s">
        <v>25</v>
      </c>
      <c r="G513" s="69"/>
      <c r="H513" s="36">
        <f>'пр.6'!H194</f>
        <v>355.8</v>
      </c>
      <c r="I513" s="16"/>
      <c r="J513" s="26"/>
    </row>
    <row r="514" spans="1:10" ht="31.5">
      <c r="A514" s="5" t="s">
        <v>152</v>
      </c>
      <c r="B514" s="6" t="s">
        <v>139</v>
      </c>
      <c r="C514" s="6" t="s">
        <v>136</v>
      </c>
      <c r="D514" s="6" t="s">
        <v>21</v>
      </c>
      <c r="E514" s="6" t="s">
        <v>159</v>
      </c>
      <c r="F514" s="68" t="s">
        <v>153</v>
      </c>
      <c r="G514" s="69"/>
      <c r="H514" s="36">
        <f>H515</f>
        <v>92</v>
      </c>
      <c r="I514" s="16"/>
      <c r="J514" s="26"/>
    </row>
    <row r="515" spans="1:10" ht="15.75">
      <c r="A515" s="5" t="s">
        <v>161</v>
      </c>
      <c r="B515" s="6" t="s">
        <v>139</v>
      </c>
      <c r="C515" s="6" t="s">
        <v>136</v>
      </c>
      <c r="D515" s="6" t="s">
        <v>21</v>
      </c>
      <c r="E515" s="6" t="s">
        <v>159</v>
      </c>
      <c r="F515" s="68" t="s">
        <v>162</v>
      </c>
      <c r="G515" s="69"/>
      <c r="H515" s="36">
        <f>'пр.6'!H197</f>
        <v>92</v>
      </c>
      <c r="I515" s="16"/>
      <c r="J515" s="26"/>
    </row>
    <row r="516" spans="1:10" ht="63">
      <c r="A516" s="5" t="s">
        <v>397</v>
      </c>
      <c r="B516" s="6" t="s">
        <v>139</v>
      </c>
      <c r="C516" s="6" t="s">
        <v>136</v>
      </c>
      <c r="D516" s="6" t="s">
        <v>21</v>
      </c>
      <c r="E516" s="6" t="s">
        <v>398</v>
      </c>
      <c r="F516" s="68"/>
      <c r="G516" s="69"/>
      <c r="H516" s="36">
        <v>11486.9</v>
      </c>
      <c r="I516" s="16"/>
      <c r="J516" s="26"/>
    </row>
    <row r="517" spans="1:10" ht="15.75">
      <c r="A517" s="5" t="s">
        <v>414</v>
      </c>
      <c r="B517" s="6" t="s">
        <v>139</v>
      </c>
      <c r="C517" s="6" t="s">
        <v>136</v>
      </c>
      <c r="D517" s="6" t="s">
        <v>21</v>
      </c>
      <c r="E517" s="6" t="s">
        <v>415</v>
      </c>
      <c r="F517" s="68"/>
      <c r="G517" s="69"/>
      <c r="H517" s="36">
        <f>H518+H521+H526</f>
        <v>11486.9</v>
      </c>
      <c r="I517" s="16"/>
      <c r="J517" s="26"/>
    </row>
    <row r="518" spans="1:10" ht="31.5">
      <c r="A518" s="5" t="s">
        <v>401</v>
      </c>
      <c r="B518" s="6" t="s">
        <v>139</v>
      </c>
      <c r="C518" s="6" t="s">
        <v>136</v>
      </c>
      <c r="D518" s="6" t="s">
        <v>21</v>
      </c>
      <c r="E518" s="6" t="s">
        <v>416</v>
      </c>
      <c r="F518" s="68"/>
      <c r="G518" s="69"/>
      <c r="H518" s="36">
        <f>H519</f>
        <v>11091.1</v>
      </c>
      <c r="I518" s="16"/>
      <c r="J518" s="26"/>
    </row>
    <row r="519" spans="1:10" ht="94.5">
      <c r="A519" s="5" t="s">
        <v>107</v>
      </c>
      <c r="B519" s="6" t="s">
        <v>139</v>
      </c>
      <c r="C519" s="6" t="s">
        <v>136</v>
      </c>
      <c r="D519" s="6" t="s">
        <v>21</v>
      </c>
      <c r="E519" s="6" t="s">
        <v>416</v>
      </c>
      <c r="F519" s="68" t="s">
        <v>108</v>
      </c>
      <c r="G519" s="69"/>
      <c r="H519" s="36">
        <f>H520</f>
        <v>11091.1</v>
      </c>
      <c r="I519" s="16"/>
      <c r="J519" s="26"/>
    </row>
    <row r="520" spans="1:10" ht="31.5">
      <c r="A520" s="5" t="s">
        <v>109</v>
      </c>
      <c r="B520" s="6" t="s">
        <v>139</v>
      </c>
      <c r="C520" s="6" t="s">
        <v>136</v>
      </c>
      <c r="D520" s="6" t="s">
        <v>21</v>
      </c>
      <c r="E520" s="6" t="s">
        <v>416</v>
      </c>
      <c r="F520" s="68" t="s">
        <v>110</v>
      </c>
      <c r="G520" s="69"/>
      <c r="H520" s="36">
        <v>11091.1</v>
      </c>
      <c r="I520" s="16"/>
      <c r="J520" s="26"/>
    </row>
    <row r="521" spans="1:10" ht="31.5">
      <c r="A521" s="5" t="s">
        <v>409</v>
      </c>
      <c r="B521" s="6" t="s">
        <v>139</v>
      </c>
      <c r="C521" s="6" t="s">
        <v>136</v>
      </c>
      <c r="D521" s="6" t="s">
        <v>21</v>
      </c>
      <c r="E521" s="6" t="s">
        <v>417</v>
      </c>
      <c r="F521" s="68"/>
      <c r="G521" s="69"/>
      <c r="H521" s="36">
        <f>H522+H524</f>
        <v>349.8</v>
      </c>
      <c r="I521" s="16"/>
      <c r="J521" s="26"/>
    </row>
    <row r="522" spans="1:10" ht="47.25">
      <c r="A522" s="5" t="s">
        <v>22</v>
      </c>
      <c r="B522" s="6" t="s">
        <v>139</v>
      </c>
      <c r="C522" s="6" t="s">
        <v>136</v>
      </c>
      <c r="D522" s="6" t="s">
        <v>21</v>
      </c>
      <c r="E522" s="6" t="s">
        <v>417</v>
      </c>
      <c r="F522" s="68" t="s">
        <v>23</v>
      </c>
      <c r="G522" s="69"/>
      <c r="H522" s="36">
        <f>H523</f>
        <v>342.5</v>
      </c>
      <c r="I522" s="16"/>
      <c r="J522" s="26"/>
    </row>
    <row r="523" spans="1:10" ht="47.25">
      <c r="A523" s="5" t="s">
        <v>24</v>
      </c>
      <c r="B523" s="6" t="s">
        <v>139</v>
      </c>
      <c r="C523" s="6" t="s">
        <v>136</v>
      </c>
      <c r="D523" s="6" t="s">
        <v>21</v>
      </c>
      <c r="E523" s="6" t="s">
        <v>417</v>
      </c>
      <c r="F523" s="68" t="s">
        <v>25</v>
      </c>
      <c r="G523" s="69"/>
      <c r="H523" s="36">
        <v>342.5</v>
      </c>
      <c r="I523" s="16"/>
      <c r="J523" s="26"/>
    </row>
    <row r="524" spans="1:10" ht="15.75">
      <c r="A524" s="5" t="s">
        <v>121</v>
      </c>
      <c r="B524" s="6" t="s">
        <v>139</v>
      </c>
      <c r="C524" s="6" t="s">
        <v>136</v>
      </c>
      <c r="D524" s="6" t="s">
        <v>21</v>
      </c>
      <c r="E524" s="6" t="s">
        <v>417</v>
      </c>
      <c r="F524" s="68" t="s">
        <v>122</v>
      </c>
      <c r="G524" s="69"/>
      <c r="H524" s="36">
        <f>H525</f>
        <v>7.3</v>
      </c>
      <c r="I524" s="16"/>
      <c r="J524" s="26"/>
    </row>
    <row r="525" spans="1:10" ht="15.75">
      <c r="A525" s="5" t="s">
        <v>420</v>
      </c>
      <c r="B525" s="6" t="s">
        <v>139</v>
      </c>
      <c r="C525" s="6" t="s">
        <v>136</v>
      </c>
      <c r="D525" s="6" t="s">
        <v>21</v>
      </c>
      <c r="E525" s="6" t="s">
        <v>417</v>
      </c>
      <c r="F525" s="68" t="s">
        <v>421</v>
      </c>
      <c r="G525" s="69"/>
      <c r="H525" s="36">
        <v>7.3</v>
      </c>
      <c r="I525" s="16"/>
      <c r="J525" s="26"/>
    </row>
    <row r="526" spans="1:10" ht="110.25">
      <c r="A526" s="5" t="s">
        <v>411</v>
      </c>
      <c r="B526" s="6" t="s">
        <v>139</v>
      </c>
      <c r="C526" s="6" t="s">
        <v>136</v>
      </c>
      <c r="D526" s="6" t="s">
        <v>21</v>
      </c>
      <c r="E526" s="6" t="s">
        <v>422</v>
      </c>
      <c r="F526" s="68"/>
      <c r="G526" s="69"/>
      <c r="H526" s="36">
        <f>H527</f>
        <v>46</v>
      </c>
      <c r="I526" s="16"/>
      <c r="J526" s="26"/>
    </row>
    <row r="527" spans="1:10" ht="94.5">
      <c r="A527" s="5" t="s">
        <v>107</v>
      </c>
      <c r="B527" s="6" t="s">
        <v>139</v>
      </c>
      <c r="C527" s="6" t="s">
        <v>136</v>
      </c>
      <c r="D527" s="6" t="s">
        <v>21</v>
      </c>
      <c r="E527" s="6" t="s">
        <v>422</v>
      </c>
      <c r="F527" s="68" t="s">
        <v>108</v>
      </c>
      <c r="G527" s="69"/>
      <c r="H527" s="36">
        <f>H528</f>
        <v>46</v>
      </c>
      <c r="I527" s="16"/>
      <c r="J527" s="26"/>
    </row>
    <row r="528" spans="1:10" ht="31.5">
      <c r="A528" s="5" t="s">
        <v>109</v>
      </c>
      <c r="B528" s="6" t="s">
        <v>139</v>
      </c>
      <c r="C528" s="6" t="s">
        <v>136</v>
      </c>
      <c r="D528" s="6" t="s">
        <v>21</v>
      </c>
      <c r="E528" s="6" t="s">
        <v>422</v>
      </c>
      <c r="F528" s="68" t="s">
        <v>110</v>
      </c>
      <c r="G528" s="69"/>
      <c r="H528" s="36">
        <v>46</v>
      </c>
      <c r="I528" s="16"/>
      <c r="J528" s="26"/>
    </row>
    <row r="529" spans="1:10" ht="47.25">
      <c r="A529" s="2" t="s">
        <v>42</v>
      </c>
      <c r="B529" s="3" t="s">
        <v>43</v>
      </c>
      <c r="C529" s="3"/>
      <c r="D529" s="3"/>
      <c r="E529" s="3"/>
      <c r="F529" s="70"/>
      <c r="G529" s="71"/>
      <c r="H529" s="35">
        <f>H530+H568+H657</f>
        <v>83067.1</v>
      </c>
      <c r="I529" s="19"/>
      <c r="J529" s="25"/>
    </row>
    <row r="530" spans="1:16" s="20" customFormat="1" ht="15.75">
      <c r="A530" s="2" t="s">
        <v>135</v>
      </c>
      <c r="B530" s="3" t="s">
        <v>43</v>
      </c>
      <c r="C530" s="3" t="s">
        <v>136</v>
      </c>
      <c r="D530" s="22" t="s">
        <v>598</v>
      </c>
      <c r="E530" s="3"/>
      <c r="F530" s="70"/>
      <c r="G530" s="71"/>
      <c r="H530" s="35">
        <f>H531</f>
        <v>3108.1</v>
      </c>
      <c r="I530" s="15"/>
      <c r="J530" s="25"/>
      <c r="K530" s="38"/>
      <c r="L530" s="38"/>
      <c r="M530" s="38"/>
      <c r="N530" s="38"/>
      <c r="O530" s="38"/>
      <c r="P530" s="38"/>
    </row>
    <row r="531" spans="1:10" ht="15.75">
      <c r="A531" s="5" t="s">
        <v>209</v>
      </c>
      <c r="B531" s="6" t="s">
        <v>43</v>
      </c>
      <c r="C531" s="6" t="s">
        <v>136</v>
      </c>
      <c r="D531" s="6" t="s">
        <v>136</v>
      </c>
      <c r="E531" s="6"/>
      <c r="F531" s="68"/>
      <c r="G531" s="69"/>
      <c r="H531" s="36">
        <f>H532+H540+H564</f>
        <v>3108.1</v>
      </c>
      <c r="I531" s="16"/>
      <c r="J531" s="26"/>
    </row>
    <row r="532" spans="1:10" ht="47.25">
      <c r="A532" s="5" t="s">
        <v>203</v>
      </c>
      <c r="B532" s="6" t="s">
        <v>43</v>
      </c>
      <c r="C532" s="6" t="s">
        <v>136</v>
      </c>
      <c r="D532" s="6" t="s">
        <v>136</v>
      </c>
      <c r="E532" s="6" t="s">
        <v>204</v>
      </c>
      <c r="F532" s="68"/>
      <c r="G532" s="69"/>
      <c r="H532" s="36">
        <f>H533</f>
        <v>399.8</v>
      </c>
      <c r="I532" s="16"/>
      <c r="J532" s="26"/>
    </row>
    <row r="533" spans="1:10" ht="47.25">
      <c r="A533" s="5" t="s">
        <v>205</v>
      </c>
      <c r="B533" s="6" t="s">
        <v>43</v>
      </c>
      <c r="C533" s="6" t="s">
        <v>136</v>
      </c>
      <c r="D533" s="6" t="s">
        <v>136</v>
      </c>
      <c r="E533" s="6" t="s">
        <v>206</v>
      </c>
      <c r="F533" s="68"/>
      <c r="G533" s="69"/>
      <c r="H533" s="36">
        <f>H534+H537</f>
        <v>399.8</v>
      </c>
      <c r="I533" s="16"/>
      <c r="J533" s="26"/>
    </row>
    <row r="534" spans="1:10" ht="18" customHeight="1">
      <c r="A534" s="5" t="s">
        <v>207</v>
      </c>
      <c r="B534" s="6" t="s">
        <v>43</v>
      </c>
      <c r="C534" s="6" t="s">
        <v>136</v>
      </c>
      <c r="D534" s="6" t="s">
        <v>136</v>
      </c>
      <c r="E534" s="6" t="s">
        <v>208</v>
      </c>
      <c r="F534" s="68"/>
      <c r="G534" s="69"/>
      <c r="H534" s="36">
        <f>H535</f>
        <v>384.8</v>
      </c>
      <c r="I534" s="16"/>
      <c r="J534" s="26"/>
    </row>
    <row r="535" spans="1:10" ht="47.25">
      <c r="A535" s="5" t="s">
        <v>22</v>
      </c>
      <c r="B535" s="6" t="s">
        <v>43</v>
      </c>
      <c r="C535" s="6" t="s">
        <v>136</v>
      </c>
      <c r="D535" s="6" t="s">
        <v>136</v>
      </c>
      <c r="E535" s="6" t="s">
        <v>208</v>
      </c>
      <c r="F535" s="68" t="s">
        <v>23</v>
      </c>
      <c r="G535" s="69"/>
      <c r="H535" s="36">
        <f>H536</f>
        <v>384.8</v>
      </c>
      <c r="I535" s="16"/>
      <c r="J535" s="26"/>
    </row>
    <row r="536" spans="1:10" ht="47.25">
      <c r="A536" s="5" t="s">
        <v>24</v>
      </c>
      <c r="B536" s="6" t="s">
        <v>43</v>
      </c>
      <c r="C536" s="6" t="s">
        <v>136</v>
      </c>
      <c r="D536" s="6" t="s">
        <v>136</v>
      </c>
      <c r="E536" s="6" t="s">
        <v>208</v>
      </c>
      <c r="F536" s="68" t="s">
        <v>25</v>
      </c>
      <c r="G536" s="69"/>
      <c r="H536" s="36">
        <f>'пр.6'!H297</f>
        <v>384.8</v>
      </c>
      <c r="I536" s="16"/>
      <c r="J536" s="26"/>
    </row>
    <row r="537" spans="1:10" ht="48" customHeight="1">
      <c r="A537" s="5" t="s">
        <v>210</v>
      </c>
      <c r="B537" s="6" t="s">
        <v>43</v>
      </c>
      <c r="C537" s="6" t="s">
        <v>136</v>
      </c>
      <c r="D537" s="6" t="s">
        <v>136</v>
      </c>
      <c r="E537" s="6" t="s">
        <v>211</v>
      </c>
      <c r="F537" s="68"/>
      <c r="G537" s="69"/>
      <c r="H537" s="36">
        <f>H538</f>
        <v>15</v>
      </c>
      <c r="I537" s="16"/>
      <c r="J537" s="26"/>
    </row>
    <row r="538" spans="1:10" ht="47.25">
      <c r="A538" s="5" t="s">
        <v>22</v>
      </c>
      <c r="B538" s="6" t="s">
        <v>43</v>
      </c>
      <c r="C538" s="6" t="s">
        <v>136</v>
      </c>
      <c r="D538" s="6" t="s">
        <v>136</v>
      </c>
      <c r="E538" s="6" t="s">
        <v>211</v>
      </c>
      <c r="F538" s="68" t="s">
        <v>23</v>
      </c>
      <c r="G538" s="69"/>
      <c r="H538" s="36">
        <f>H539</f>
        <v>15</v>
      </c>
      <c r="I538" s="16"/>
      <c r="J538" s="26"/>
    </row>
    <row r="539" spans="1:10" ht="47.25">
      <c r="A539" s="5" t="s">
        <v>24</v>
      </c>
      <c r="B539" s="6" t="s">
        <v>43</v>
      </c>
      <c r="C539" s="6" t="s">
        <v>136</v>
      </c>
      <c r="D539" s="6" t="s">
        <v>136</v>
      </c>
      <c r="E539" s="6" t="s">
        <v>211</v>
      </c>
      <c r="F539" s="68" t="s">
        <v>25</v>
      </c>
      <c r="G539" s="69"/>
      <c r="H539" s="36">
        <f>'пр.6'!H306</f>
        <v>15</v>
      </c>
      <c r="I539" s="16"/>
      <c r="J539" s="26"/>
    </row>
    <row r="540" spans="1:10" ht="47.25">
      <c r="A540" s="5" t="s">
        <v>260</v>
      </c>
      <c r="B540" s="6" t="s">
        <v>43</v>
      </c>
      <c r="C540" s="6" t="s">
        <v>136</v>
      </c>
      <c r="D540" s="6" t="s">
        <v>136</v>
      </c>
      <c r="E540" s="6" t="s">
        <v>261</v>
      </c>
      <c r="F540" s="68"/>
      <c r="G540" s="69"/>
      <c r="H540" s="36">
        <f>H541+H545</f>
        <v>392.3</v>
      </c>
      <c r="I540" s="16"/>
      <c r="J540" s="26"/>
    </row>
    <row r="541" spans="1:10" ht="31.5">
      <c r="A541" s="5" t="s">
        <v>262</v>
      </c>
      <c r="B541" s="6" t="s">
        <v>43</v>
      </c>
      <c r="C541" s="6" t="s">
        <v>136</v>
      </c>
      <c r="D541" s="6" t="s">
        <v>136</v>
      </c>
      <c r="E541" s="6" t="s">
        <v>263</v>
      </c>
      <c r="F541" s="68"/>
      <c r="G541" s="69"/>
      <c r="H541" s="36">
        <f>H542</f>
        <v>50</v>
      </c>
      <c r="I541" s="16"/>
      <c r="J541" s="26"/>
    </row>
    <row r="542" spans="1:10" ht="47.25">
      <c r="A542" s="5" t="s">
        <v>264</v>
      </c>
      <c r="B542" s="6" t="s">
        <v>43</v>
      </c>
      <c r="C542" s="6" t="s">
        <v>136</v>
      </c>
      <c r="D542" s="6" t="s">
        <v>136</v>
      </c>
      <c r="E542" s="6" t="s">
        <v>265</v>
      </c>
      <c r="F542" s="68"/>
      <c r="G542" s="69"/>
      <c r="H542" s="36">
        <f>H543</f>
        <v>50</v>
      </c>
      <c r="I542" s="16"/>
      <c r="J542" s="26"/>
    </row>
    <row r="543" spans="1:10" ht="47.25">
      <c r="A543" s="5" t="s">
        <v>22</v>
      </c>
      <c r="B543" s="6" t="s">
        <v>43</v>
      </c>
      <c r="C543" s="6" t="s">
        <v>136</v>
      </c>
      <c r="D543" s="6" t="s">
        <v>136</v>
      </c>
      <c r="E543" s="6" t="s">
        <v>265</v>
      </c>
      <c r="F543" s="68" t="s">
        <v>23</v>
      </c>
      <c r="G543" s="69"/>
      <c r="H543" s="36">
        <f>H544</f>
        <v>50</v>
      </c>
      <c r="I543" s="16"/>
      <c r="J543" s="26"/>
    </row>
    <row r="544" spans="1:10" ht="47.25">
      <c r="A544" s="5" t="s">
        <v>24</v>
      </c>
      <c r="B544" s="6" t="s">
        <v>43</v>
      </c>
      <c r="C544" s="6" t="s">
        <v>136</v>
      </c>
      <c r="D544" s="6" t="s">
        <v>136</v>
      </c>
      <c r="E544" s="6" t="s">
        <v>265</v>
      </c>
      <c r="F544" s="68" t="s">
        <v>25</v>
      </c>
      <c r="G544" s="69"/>
      <c r="H544" s="36">
        <f>'пр.6'!H394</f>
        <v>50</v>
      </c>
      <c r="I544" s="16"/>
      <c r="J544" s="26"/>
    </row>
    <row r="545" spans="1:10" ht="31.5">
      <c r="A545" s="5" t="s">
        <v>266</v>
      </c>
      <c r="B545" s="6" t="s">
        <v>43</v>
      </c>
      <c r="C545" s="6" t="s">
        <v>136</v>
      </c>
      <c r="D545" s="6" t="s">
        <v>136</v>
      </c>
      <c r="E545" s="6" t="s">
        <v>267</v>
      </c>
      <c r="F545" s="68"/>
      <c r="G545" s="69"/>
      <c r="H545" s="36">
        <f>H546+H549+H552+H555+H558+H561</f>
        <v>342.3</v>
      </c>
      <c r="I545" s="16"/>
      <c r="J545" s="26"/>
    </row>
    <row r="546" spans="1:10" ht="31.5">
      <c r="A546" s="5" t="s">
        <v>268</v>
      </c>
      <c r="B546" s="6" t="s">
        <v>43</v>
      </c>
      <c r="C546" s="6" t="s">
        <v>136</v>
      </c>
      <c r="D546" s="6" t="s">
        <v>136</v>
      </c>
      <c r="E546" s="6" t="s">
        <v>269</v>
      </c>
      <c r="F546" s="68"/>
      <c r="G546" s="69"/>
      <c r="H546" s="36">
        <f>H547</f>
        <v>92.3</v>
      </c>
      <c r="I546" s="16"/>
      <c r="J546" s="26"/>
    </row>
    <row r="547" spans="1:10" ht="47.25">
      <c r="A547" s="5" t="s">
        <v>22</v>
      </c>
      <c r="B547" s="6" t="s">
        <v>43</v>
      </c>
      <c r="C547" s="6" t="s">
        <v>136</v>
      </c>
      <c r="D547" s="6" t="s">
        <v>136</v>
      </c>
      <c r="E547" s="6" t="s">
        <v>269</v>
      </c>
      <c r="F547" s="68" t="s">
        <v>23</v>
      </c>
      <c r="G547" s="69"/>
      <c r="H547" s="36">
        <f>H548</f>
        <v>92.3</v>
      </c>
      <c r="I547" s="16"/>
      <c r="J547" s="26"/>
    </row>
    <row r="548" spans="1:10" ht="47.25">
      <c r="A548" s="5" t="s">
        <v>24</v>
      </c>
      <c r="B548" s="6" t="s">
        <v>43</v>
      </c>
      <c r="C548" s="6" t="s">
        <v>136</v>
      </c>
      <c r="D548" s="6" t="s">
        <v>136</v>
      </c>
      <c r="E548" s="6" t="s">
        <v>269</v>
      </c>
      <c r="F548" s="68" t="s">
        <v>25</v>
      </c>
      <c r="G548" s="69"/>
      <c r="H548" s="36">
        <f>'пр.6'!H401</f>
        <v>92.3</v>
      </c>
      <c r="I548" s="16"/>
      <c r="J548" s="26"/>
    </row>
    <row r="549" spans="1:10" ht="31.5">
      <c r="A549" s="5" t="s">
        <v>270</v>
      </c>
      <c r="B549" s="6" t="s">
        <v>43</v>
      </c>
      <c r="C549" s="6" t="s">
        <v>136</v>
      </c>
      <c r="D549" s="6" t="s">
        <v>136</v>
      </c>
      <c r="E549" s="6" t="s">
        <v>271</v>
      </c>
      <c r="F549" s="68"/>
      <c r="G549" s="69"/>
      <c r="H549" s="36">
        <f>H550</f>
        <v>88</v>
      </c>
      <c r="I549" s="16"/>
      <c r="J549" s="26"/>
    </row>
    <row r="550" spans="1:10" ht="47.25">
      <c r="A550" s="5" t="s">
        <v>22</v>
      </c>
      <c r="B550" s="6" t="s">
        <v>43</v>
      </c>
      <c r="C550" s="6" t="s">
        <v>136</v>
      </c>
      <c r="D550" s="6" t="s">
        <v>136</v>
      </c>
      <c r="E550" s="6" t="s">
        <v>271</v>
      </c>
      <c r="F550" s="68" t="s">
        <v>23</v>
      </c>
      <c r="G550" s="69"/>
      <c r="H550" s="36">
        <f>H551</f>
        <v>88</v>
      </c>
      <c r="I550" s="16"/>
      <c r="J550" s="26"/>
    </row>
    <row r="551" spans="1:10" ht="47.25">
      <c r="A551" s="5" t="s">
        <v>24</v>
      </c>
      <c r="B551" s="6" t="s">
        <v>43</v>
      </c>
      <c r="C551" s="6" t="s">
        <v>136</v>
      </c>
      <c r="D551" s="6" t="s">
        <v>136</v>
      </c>
      <c r="E551" s="6" t="s">
        <v>271</v>
      </c>
      <c r="F551" s="68" t="s">
        <v>25</v>
      </c>
      <c r="G551" s="69"/>
      <c r="H551" s="36">
        <f>'пр.6'!H407</f>
        <v>88</v>
      </c>
      <c r="I551" s="16"/>
      <c r="J551" s="26"/>
    </row>
    <row r="552" spans="1:10" ht="31.5">
      <c r="A552" s="5" t="s">
        <v>272</v>
      </c>
      <c r="B552" s="6" t="s">
        <v>43</v>
      </c>
      <c r="C552" s="6" t="s">
        <v>136</v>
      </c>
      <c r="D552" s="6" t="s">
        <v>136</v>
      </c>
      <c r="E552" s="6" t="s">
        <v>273</v>
      </c>
      <c r="F552" s="68"/>
      <c r="G552" s="69"/>
      <c r="H552" s="36">
        <f>H553</f>
        <v>100</v>
      </c>
      <c r="I552" s="16"/>
      <c r="J552" s="26"/>
    </row>
    <row r="553" spans="1:10" ht="94.5">
      <c r="A553" s="5" t="s">
        <v>107</v>
      </c>
      <c r="B553" s="6" t="s">
        <v>43</v>
      </c>
      <c r="C553" s="6" t="s">
        <v>136</v>
      </c>
      <c r="D553" s="6" t="s">
        <v>136</v>
      </c>
      <c r="E553" s="6" t="s">
        <v>273</v>
      </c>
      <c r="F553" s="68" t="s">
        <v>108</v>
      </c>
      <c r="G553" s="69"/>
      <c r="H553" s="36">
        <f>H554</f>
        <v>100</v>
      </c>
      <c r="I553" s="16"/>
      <c r="J553" s="26"/>
    </row>
    <row r="554" spans="1:10" ht="31.5">
      <c r="A554" s="5" t="s">
        <v>274</v>
      </c>
      <c r="B554" s="6" t="s">
        <v>43</v>
      </c>
      <c r="C554" s="6" t="s">
        <v>136</v>
      </c>
      <c r="D554" s="6" t="s">
        <v>136</v>
      </c>
      <c r="E554" s="6" t="s">
        <v>273</v>
      </c>
      <c r="F554" s="68" t="s">
        <v>275</v>
      </c>
      <c r="G554" s="69"/>
      <c r="H554" s="36">
        <f>'пр.6'!H413</f>
        <v>100</v>
      </c>
      <c r="I554" s="16"/>
      <c r="J554" s="26"/>
    </row>
    <row r="555" spans="1:10" ht="15.75">
      <c r="A555" s="5" t="s">
        <v>276</v>
      </c>
      <c r="B555" s="6" t="s">
        <v>43</v>
      </c>
      <c r="C555" s="6" t="s">
        <v>136</v>
      </c>
      <c r="D555" s="6" t="s">
        <v>136</v>
      </c>
      <c r="E555" s="6" t="s">
        <v>277</v>
      </c>
      <c r="F555" s="68"/>
      <c r="G555" s="69"/>
      <c r="H555" s="36">
        <f>H556</f>
        <v>35</v>
      </c>
      <c r="I555" s="16"/>
      <c r="J555" s="26"/>
    </row>
    <row r="556" spans="1:10" ht="47.25">
      <c r="A556" s="5" t="s">
        <v>22</v>
      </c>
      <c r="B556" s="6" t="s">
        <v>43</v>
      </c>
      <c r="C556" s="6" t="s">
        <v>136</v>
      </c>
      <c r="D556" s="6" t="s">
        <v>136</v>
      </c>
      <c r="E556" s="6" t="s">
        <v>277</v>
      </c>
      <c r="F556" s="68" t="s">
        <v>23</v>
      </c>
      <c r="G556" s="69"/>
      <c r="H556" s="36">
        <f>H557</f>
        <v>35</v>
      </c>
      <c r="I556" s="16"/>
      <c r="J556" s="26"/>
    </row>
    <row r="557" spans="1:10" ht="47.25">
      <c r="A557" s="5" t="s">
        <v>24</v>
      </c>
      <c r="B557" s="6" t="s">
        <v>43</v>
      </c>
      <c r="C557" s="6" t="s">
        <v>136</v>
      </c>
      <c r="D557" s="6" t="s">
        <v>136</v>
      </c>
      <c r="E557" s="6" t="s">
        <v>277</v>
      </c>
      <c r="F557" s="68" t="s">
        <v>25</v>
      </c>
      <c r="G557" s="69"/>
      <c r="H557" s="36">
        <f>'пр.6'!H419</f>
        <v>35</v>
      </c>
      <c r="I557" s="16"/>
      <c r="J557" s="26"/>
    </row>
    <row r="558" spans="1:10" ht="31.5">
      <c r="A558" s="5" t="s">
        <v>278</v>
      </c>
      <c r="B558" s="6" t="s">
        <v>43</v>
      </c>
      <c r="C558" s="6" t="s">
        <v>136</v>
      </c>
      <c r="D558" s="6" t="s">
        <v>136</v>
      </c>
      <c r="E558" s="6" t="s">
        <v>279</v>
      </c>
      <c r="F558" s="68"/>
      <c r="G558" s="69"/>
      <c r="H558" s="36">
        <f>H559</f>
        <v>20</v>
      </c>
      <c r="I558" s="16"/>
      <c r="J558" s="26"/>
    </row>
    <row r="559" spans="1:10" ht="47.25">
      <c r="A559" s="5" t="s">
        <v>22</v>
      </c>
      <c r="B559" s="6" t="s">
        <v>43</v>
      </c>
      <c r="C559" s="6" t="s">
        <v>136</v>
      </c>
      <c r="D559" s="6" t="s">
        <v>136</v>
      </c>
      <c r="E559" s="6" t="s">
        <v>279</v>
      </c>
      <c r="F559" s="68" t="s">
        <v>23</v>
      </c>
      <c r="G559" s="69"/>
      <c r="H559" s="36">
        <f>H560</f>
        <v>20</v>
      </c>
      <c r="I559" s="16"/>
      <c r="J559" s="26"/>
    </row>
    <row r="560" spans="1:10" ht="47.25">
      <c r="A560" s="5" t="s">
        <v>24</v>
      </c>
      <c r="B560" s="6" t="s">
        <v>43</v>
      </c>
      <c r="C560" s="6" t="s">
        <v>136</v>
      </c>
      <c r="D560" s="6" t="s">
        <v>136</v>
      </c>
      <c r="E560" s="6" t="s">
        <v>279</v>
      </c>
      <c r="F560" s="68" t="s">
        <v>25</v>
      </c>
      <c r="G560" s="69"/>
      <c r="H560" s="36">
        <f>'пр.6'!H425</f>
        <v>20</v>
      </c>
      <c r="I560" s="16"/>
      <c r="J560" s="26"/>
    </row>
    <row r="561" spans="1:10" ht="33" customHeight="1">
      <c r="A561" s="5" t="s">
        <v>280</v>
      </c>
      <c r="B561" s="6" t="s">
        <v>43</v>
      </c>
      <c r="C561" s="6" t="s">
        <v>136</v>
      </c>
      <c r="D561" s="6" t="s">
        <v>136</v>
      </c>
      <c r="E561" s="6" t="s">
        <v>281</v>
      </c>
      <c r="F561" s="68"/>
      <c r="G561" s="69"/>
      <c r="H561" s="36">
        <f>H562</f>
        <v>7</v>
      </c>
      <c r="I561" s="16"/>
      <c r="J561" s="26"/>
    </row>
    <row r="562" spans="1:10" ht="47.25">
      <c r="A562" s="5" t="s">
        <v>22</v>
      </c>
      <c r="B562" s="6" t="s">
        <v>43</v>
      </c>
      <c r="C562" s="6" t="s">
        <v>136</v>
      </c>
      <c r="D562" s="6" t="s">
        <v>136</v>
      </c>
      <c r="E562" s="6" t="s">
        <v>281</v>
      </c>
      <c r="F562" s="68" t="s">
        <v>23</v>
      </c>
      <c r="G562" s="69"/>
      <c r="H562" s="36">
        <f>H563</f>
        <v>7</v>
      </c>
      <c r="I562" s="16"/>
      <c r="J562" s="26"/>
    </row>
    <row r="563" spans="1:10" ht="47.25">
      <c r="A563" s="5" t="s">
        <v>24</v>
      </c>
      <c r="B563" s="6" t="s">
        <v>43</v>
      </c>
      <c r="C563" s="6" t="s">
        <v>136</v>
      </c>
      <c r="D563" s="6" t="s">
        <v>136</v>
      </c>
      <c r="E563" s="6" t="s">
        <v>281</v>
      </c>
      <c r="F563" s="68" t="s">
        <v>25</v>
      </c>
      <c r="G563" s="69"/>
      <c r="H563" s="36">
        <f>'пр.6'!H431</f>
        <v>7</v>
      </c>
      <c r="I563" s="16"/>
      <c r="J563" s="26"/>
    </row>
    <row r="564" spans="1:10" ht="31.5">
      <c r="A564" s="5" t="s">
        <v>534</v>
      </c>
      <c r="B564" s="6" t="s">
        <v>43</v>
      </c>
      <c r="C564" s="6" t="s">
        <v>136</v>
      </c>
      <c r="D564" s="6" t="s">
        <v>136</v>
      </c>
      <c r="E564" s="6" t="s">
        <v>535</v>
      </c>
      <c r="F564" s="68"/>
      <c r="G564" s="69"/>
      <c r="H564" s="36">
        <f>H565</f>
        <v>2316</v>
      </c>
      <c r="I564" s="16"/>
      <c r="J564" s="26"/>
    </row>
    <row r="565" spans="1:10" ht="31.5">
      <c r="A565" s="5" t="s">
        <v>536</v>
      </c>
      <c r="B565" s="6" t="s">
        <v>43</v>
      </c>
      <c r="C565" s="6" t="s">
        <v>136</v>
      </c>
      <c r="D565" s="6" t="s">
        <v>136</v>
      </c>
      <c r="E565" s="6" t="s">
        <v>537</v>
      </c>
      <c r="F565" s="68"/>
      <c r="G565" s="69"/>
      <c r="H565" s="36">
        <f>H566</f>
        <v>2316</v>
      </c>
      <c r="I565" s="16"/>
      <c r="J565" s="26"/>
    </row>
    <row r="566" spans="1:10" ht="47.25">
      <c r="A566" s="5" t="s">
        <v>22</v>
      </c>
      <c r="B566" s="6" t="s">
        <v>43</v>
      </c>
      <c r="C566" s="6" t="s">
        <v>136</v>
      </c>
      <c r="D566" s="6" t="s">
        <v>136</v>
      </c>
      <c r="E566" s="6" t="s">
        <v>537</v>
      </c>
      <c r="F566" s="68" t="s">
        <v>23</v>
      </c>
      <c r="G566" s="69"/>
      <c r="H566" s="36">
        <f>H567</f>
        <v>2316</v>
      </c>
      <c r="I566" s="16"/>
      <c r="J566" s="26"/>
    </row>
    <row r="567" spans="1:10" ht="47.25">
      <c r="A567" s="5" t="s">
        <v>24</v>
      </c>
      <c r="B567" s="6" t="s">
        <v>43</v>
      </c>
      <c r="C567" s="6" t="s">
        <v>136</v>
      </c>
      <c r="D567" s="6" t="s">
        <v>136</v>
      </c>
      <c r="E567" s="6" t="s">
        <v>537</v>
      </c>
      <c r="F567" s="68" t="s">
        <v>25</v>
      </c>
      <c r="G567" s="69"/>
      <c r="H567" s="36">
        <v>2316</v>
      </c>
      <c r="I567" s="16"/>
      <c r="J567" s="26"/>
    </row>
    <row r="568" spans="1:16" s="20" customFormat="1" ht="15.75">
      <c r="A568" s="2" t="s">
        <v>34</v>
      </c>
      <c r="B568" s="3" t="s">
        <v>43</v>
      </c>
      <c r="C568" s="3" t="s">
        <v>35</v>
      </c>
      <c r="D568" s="22" t="s">
        <v>598</v>
      </c>
      <c r="E568" s="3"/>
      <c r="F568" s="70"/>
      <c r="G568" s="71"/>
      <c r="H568" s="35">
        <f>H569+H630</f>
        <v>44150.3</v>
      </c>
      <c r="I568" s="19"/>
      <c r="J568" s="25"/>
      <c r="K568" s="38"/>
      <c r="L568" s="38"/>
      <c r="M568" s="38"/>
      <c r="N568" s="38"/>
      <c r="O568" s="38"/>
      <c r="P568" s="38"/>
    </row>
    <row r="569" spans="1:10" ht="15.75">
      <c r="A569" s="5" t="s">
        <v>36</v>
      </c>
      <c r="B569" s="6" t="s">
        <v>43</v>
      </c>
      <c r="C569" s="6" t="s">
        <v>35</v>
      </c>
      <c r="D569" s="6" t="s">
        <v>37</v>
      </c>
      <c r="E569" s="6"/>
      <c r="F569" s="68"/>
      <c r="G569" s="69"/>
      <c r="H569" s="36">
        <f>H570+H587+H604+H609+H616+H626</f>
        <v>36902.4</v>
      </c>
      <c r="I569" s="18"/>
      <c r="J569" s="26"/>
    </row>
    <row r="570" spans="1:10" ht="47.25">
      <c r="A570" s="5" t="s">
        <v>28</v>
      </c>
      <c r="B570" s="6" t="s">
        <v>43</v>
      </c>
      <c r="C570" s="6" t="s">
        <v>35</v>
      </c>
      <c r="D570" s="6" t="s">
        <v>37</v>
      </c>
      <c r="E570" s="6" t="s">
        <v>29</v>
      </c>
      <c r="F570" s="68"/>
      <c r="G570" s="69"/>
      <c r="H570" s="36">
        <f>H571+H575+H579+H583</f>
        <v>1521</v>
      </c>
      <c r="I570" s="18"/>
      <c r="J570" s="26"/>
    </row>
    <row r="571" spans="1:10" ht="47.25">
      <c r="A571" s="5" t="s">
        <v>30</v>
      </c>
      <c r="B571" s="6" t="s">
        <v>43</v>
      </c>
      <c r="C571" s="6" t="s">
        <v>35</v>
      </c>
      <c r="D571" s="6" t="s">
        <v>37</v>
      </c>
      <c r="E571" s="6" t="s">
        <v>31</v>
      </c>
      <c r="F571" s="68"/>
      <c r="G571" s="69"/>
      <c r="H571" s="36">
        <f>H572</f>
        <v>42.4</v>
      </c>
      <c r="I571" s="18"/>
      <c r="J571" s="26"/>
    </row>
    <row r="572" spans="1:10" ht="31.5">
      <c r="A572" s="5" t="s">
        <v>32</v>
      </c>
      <c r="B572" s="6" t="s">
        <v>43</v>
      </c>
      <c r="C572" s="6" t="s">
        <v>35</v>
      </c>
      <c r="D572" s="6" t="s">
        <v>37</v>
      </c>
      <c r="E572" s="6" t="s">
        <v>33</v>
      </c>
      <c r="F572" s="68"/>
      <c r="G572" s="69"/>
      <c r="H572" s="36">
        <f>H573</f>
        <v>42.4</v>
      </c>
      <c r="I572" s="18"/>
      <c r="J572" s="26"/>
    </row>
    <row r="573" spans="1:10" ht="47.25">
      <c r="A573" s="5" t="s">
        <v>38</v>
      </c>
      <c r="B573" s="6" t="s">
        <v>43</v>
      </c>
      <c r="C573" s="6" t="s">
        <v>35</v>
      </c>
      <c r="D573" s="6" t="s">
        <v>37</v>
      </c>
      <c r="E573" s="6" t="s">
        <v>33</v>
      </c>
      <c r="F573" s="68" t="s">
        <v>39</v>
      </c>
      <c r="G573" s="69"/>
      <c r="H573" s="36">
        <f>H574</f>
        <v>42.4</v>
      </c>
      <c r="I573" s="18"/>
      <c r="J573" s="26"/>
    </row>
    <row r="574" spans="1:10" ht="15.75">
      <c r="A574" s="5" t="s">
        <v>40</v>
      </c>
      <c r="B574" s="6" t="s">
        <v>43</v>
      </c>
      <c r="C574" s="6" t="s">
        <v>35</v>
      </c>
      <c r="D574" s="6" t="s">
        <v>37</v>
      </c>
      <c r="E574" s="6" t="s">
        <v>33</v>
      </c>
      <c r="F574" s="68" t="s">
        <v>41</v>
      </c>
      <c r="G574" s="69"/>
      <c r="H574" s="36">
        <f>'пр.6'!H23</f>
        <v>42.4</v>
      </c>
      <c r="I574" s="18"/>
      <c r="J574" s="26"/>
    </row>
    <row r="575" spans="1:10" ht="47.25">
      <c r="A575" s="5" t="s">
        <v>44</v>
      </c>
      <c r="B575" s="6" t="s">
        <v>43</v>
      </c>
      <c r="C575" s="6" t="s">
        <v>35</v>
      </c>
      <c r="D575" s="6" t="s">
        <v>37</v>
      </c>
      <c r="E575" s="6" t="s">
        <v>45</v>
      </c>
      <c r="F575" s="68"/>
      <c r="G575" s="69"/>
      <c r="H575" s="36">
        <f>H576</f>
        <v>74.5</v>
      </c>
      <c r="I575" s="18"/>
      <c r="J575" s="26"/>
    </row>
    <row r="576" spans="1:10" ht="31.5">
      <c r="A576" s="5" t="s">
        <v>46</v>
      </c>
      <c r="B576" s="6" t="s">
        <v>43</v>
      </c>
      <c r="C576" s="6" t="s">
        <v>35</v>
      </c>
      <c r="D576" s="6" t="s">
        <v>37</v>
      </c>
      <c r="E576" s="6" t="s">
        <v>47</v>
      </c>
      <c r="F576" s="68"/>
      <c r="G576" s="69"/>
      <c r="H576" s="36">
        <f>H577</f>
        <v>74.5</v>
      </c>
      <c r="I576" s="18"/>
      <c r="J576" s="26"/>
    </row>
    <row r="577" spans="1:10" ht="47.25">
      <c r="A577" s="5" t="s">
        <v>38</v>
      </c>
      <c r="B577" s="6" t="s">
        <v>43</v>
      </c>
      <c r="C577" s="6" t="s">
        <v>35</v>
      </c>
      <c r="D577" s="6" t="s">
        <v>37</v>
      </c>
      <c r="E577" s="6" t="s">
        <v>47</v>
      </c>
      <c r="F577" s="68" t="s">
        <v>39</v>
      </c>
      <c r="G577" s="69"/>
      <c r="H577" s="36">
        <f>H578</f>
        <v>74.5</v>
      </c>
      <c r="I577" s="18"/>
      <c r="J577" s="26"/>
    </row>
    <row r="578" spans="1:10" ht="15.75">
      <c r="A578" s="5" t="s">
        <v>40</v>
      </c>
      <c r="B578" s="6" t="s">
        <v>43</v>
      </c>
      <c r="C578" s="6" t="s">
        <v>35</v>
      </c>
      <c r="D578" s="6" t="s">
        <v>37</v>
      </c>
      <c r="E578" s="6" t="s">
        <v>47</v>
      </c>
      <c r="F578" s="68" t="s">
        <v>41</v>
      </c>
      <c r="G578" s="69"/>
      <c r="H578" s="36">
        <f>'пр.6'!H30</f>
        <v>74.5</v>
      </c>
      <c r="I578" s="18"/>
      <c r="J578" s="26"/>
    </row>
    <row r="579" spans="1:10" ht="78.75">
      <c r="A579" s="5" t="s">
        <v>51</v>
      </c>
      <c r="B579" s="6" t="s">
        <v>43</v>
      </c>
      <c r="C579" s="6" t="s">
        <v>35</v>
      </c>
      <c r="D579" s="6" t="s">
        <v>37</v>
      </c>
      <c r="E579" s="6" t="s">
        <v>52</v>
      </c>
      <c r="F579" s="68"/>
      <c r="G579" s="69"/>
      <c r="H579" s="36">
        <f>H580</f>
        <v>1144.1</v>
      </c>
      <c r="I579" s="18"/>
      <c r="J579" s="26"/>
    </row>
    <row r="580" spans="1:10" ht="94.5">
      <c r="A580" s="5" t="s">
        <v>53</v>
      </c>
      <c r="B580" s="6" t="s">
        <v>43</v>
      </c>
      <c r="C580" s="6" t="s">
        <v>35</v>
      </c>
      <c r="D580" s="6" t="s">
        <v>37</v>
      </c>
      <c r="E580" s="6" t="s">
        <v>54</v>
      </c>
      <c r="F580" s="68"/>
      <c r="G580" s="69"/>
      <c r="H580" s="36">
        <f>H581</f>
        <v>1144.1</v>
      </c>
      <c r="I580" s="18"/>
      <c r="J580" s="26"/>
    </row>
    <row r="581" spans="1:10" ht="47.25">
      <c r="A581" s="5" t="s">
        <v>38</v>
      </c>
      <c r="B581" s="6" t="s">
        <v>43</v>
      </c>
      <c r="C581" s="6" t="s">
        <v>35</v>
      </c>
      <c r="D581" s="6" t="s">
        <v>37</v>
      </c>
      <c r="E581" s="6" t="s">
        <v>54</v>
      </c>
      <c r="F581" s="68" t="s">
        <v>39</v>
      </c>
      <c r="G581" s="69"/>
      <c r="H581" s="36">
        <f>H582</f>
        <v>1144.1</v>
      </c>
      <c r="I581" s="18"/>
      <c r="J581" s="26"/>
    </row>
    <row r="582" spans="1:10" ht="15.75">
      <c r="A582" s="5" t="s">
        <v>40</v>
      </c>
      <c r="B582" s="6" t="s">
        <v>43</v>
      </c>
      <c r="C582" s="6" t="s">
        <v>35</v>
      </c>
      <c r="D582" s="6" t="s">
        <v>37</v>
      </c>
      <c r="E582" s="6" t="s">
        <v>54</v>
      </c>
      <c r="F582" s="68" t="s">
        <v>41</v>
      </c>
      <c r="G582" s="69"/>
      <c r="H582" s="36">
        <f>'пр.6'!H43</f>
        <v>1144.1</v>
      </c>
      <c r="I582" s="18"/>
      <c r="J582" s="26"/>
    </row>
    <row r="583" spans="1:10" ht="47.25">
      <c r="A583" s="5" t="s">
        <v>55</v>
      </c>
      <c r="B583" s="6" t="s">
        <v>43</v>
      </c>
      <c r="C583" s="6" t="s">
        <v>35</v>
      </c>
      <c r="D583" s="6" t="s">
        <v>37</v>
      </c>
      <c r="E583" s="6" t="s">
        <v>56</v>
      </c>
      <c r="F583" s="68"/>
      <c r="G583" s="69"/>
      <c r="H583" s="36">
        <f>H584</f>
        <v>260</v>
      </c>
      <c r="I583" s="18"/>
      <c r="J583" s="26"/>
    </row>
    <row r="584" spans="1:10" ht="33" customHeight="1">
      <c r="A584" s="5" t="s">
        <v>57</v>
      </c>
      <c r="B584" s="6" t="s">
        <v>43</v>
      </c>
      <c r="C584" s="6" t="s">
        <v>35</v>
      </c>
      <c r="D584" s="6" t="s">
        <v>37</v>
      </c>
      <c r="E584" s="6" t="s">
        <v>58</v>
      </c>
      <c r="F584" s="68"/>
      <c r="G584" s="69"/>
      <c r="H584" s="36">
        <f>H585</f>
        <v>260</v>
      </c>
      <c r="I584" s="18"/>
      <c r="J584" s="26"/>
    </row>
    <row r="585" spans="1:10" ht="47.25">
      <c r="A585" s="5" t="s">
        <v>38</v>
      </c>
      <c r="B585" s="6" t="s">
        <v>43</v>
      </c>
      <c r="C585" s="6" t="s">
        <v>35</v>
      </c>
      <c r="D585" s="6" t="s">
        <v>37</v>
      </c>
      <c r="E585" s="6" t="s">
        <v>58</v>
      </c>
      <c r="F585" s="68" t="s">
        <v>39</v>
      </c>
      <c r="G585" s="69"/>
      <c r="H585" s="36">
        <f>H586</f>
        <v>260</v>
      </c>
      <c r="I585" s="18"/>
      <c r="J585" s="26"/>
    </row>
    <row r="586" spans="1:10" ht="15.75">
      <c r="A586" s="5" t="s">
        <v>40</v>
      </c>
      <c r="B586" s="6" t="s">
        <v>43</v>
      </c>
      <c r="C586" s="6" t="s">
        <v>35</v>
      </c>
      <c r="D586" s="6" t="s">
        <v>37</v>
      </c>
      <c r="E586" s="6" t="s">
        <v>58</v>
      </c>
      <c r="F586" s="68" t="s">
        <v>41</v>
      </c>
      <c r="G586" s="69"/>
      <c r="H586" s="36">
        <f>'пр.6'!H50</f>
        <v>260</v>
      </c>
      <c r="I586" s="18"/>
      <c r="J586" s="26"/>
    </row>
    <row r="587" spans="1:10" ht="47.25">
      <c r="A587" s="5" t="s">
        <v>294</v>
      </c>
      <c r="B587" s="6" t="s">
        <v>43</v>
      </c>
      <c r="C587" s="6" t="s">
        <v>35</v>
      </c>
      <c r="D587" s="6" t="s">
        <v>37</v>
      </c>
      <c r="E587" s="6" t="s">
        <v>295</v>
      </c>
      <c r="F587" s="68"/>
      <c r="G587" s="69"/>
      <c r="H587" s="36">
        <f>H588</f>
        <v>510.5</v>
      </c>
      <c r="I587" s="18"/>
      <c r="J587" s="26"/>
    </row>
    <row r="588" spans="1:10" ht="63">
      <c r="A588" s="5" t="s">
        <v>296</v>
      </c>
      <c r="B588" s="6" t="s">
        <v>43</v>
      </c>
      <c r="C588" s="6" t="s">
        <v>35</v>
      </c>
      <c r="D588" s="6" t="s">
        <v>37</v>
      </c>
      <c r="E588" s="6" t="s">
        <v>297</v>
      </c>
      <c r="F588" s="68"/>
      <c r="G588" s="69"/>
      <c r="H588" s="36">
        <f>H589+H592+H595+H598+H601</f>
        <v>510.5</v>
      </c>
      <c r="I588" s="18"/>
      <c r="J588" s="26"/>
    </row>
    <row r="589" spans="1:10" ht="78.75">
      <c r="A589" s="5" t="s">
        <v>300</v>
      </c>
      <c r="B589" s="6" t="s">
        <v>43</v>
      </c>
      <c r="C589" s="6" t="s">
        <v>35</v>
      </c>
      <c r="D589" s="6" t="s">
        <v>37</v>
      </c>
      <c r="E589" s="6" t="s">
        <v>301</v>
      </c>
      <c r="F589" s="68"/>
      <c r="G589" s="69"/>
      <c r="H589" s="36">
        <f>H590</f>
        <v>295</v>
      </c>
      <c r="I589" s="18"/>
      <c r="J589" s="26"/>
    </row>
    <row r="590" spans="1:10" ht="47.25">
      <c r="A590" s="5" t="s">
        <v>38</v>
      </c>
      <c r="B590" s="6" t="s">
        <v>43</v>
      </c>
      <c r="C590" s="6" t="s">
        <v>35</v>
      </c>
      <c r="D590" s="6" t="s">
        <v>37</v>
      </c>
      <c r="E590" s="6" t="s">
        <v>301</v>
      </c>
      <c r="F590" s="68" t="s">
        <v>39</v>
      </c>
      <c r="G590" s="69"/>
      <c r="H590" s="36">
        <f>H591</f>
        <v>295</v>
      </c>
      <c r="I590" s="18"/>
      <c r="J590" s="26"/>
    </row>
    <row r="591" spans="1:10" ht="15.75">
      <c r="A591" s="5" t="s">
        <v>40</v>
      </c>
      <c r="B591" s="6" t="s">
        <v>43</v>
      </c>
      <c r="C591" s="6" t="s">
        <v>35</v>
      </c>
      <c r="D591" s="6" t="s">
        <v>37</v>
      </c>
      <c r="E591" s="6" t="s">
        <v>301</v>
      </c>
      <c r="F591" s="68" t="s">
        <v>41</v>
      </c>
      <c r="G591" s="69"/>
      <c r="H591" s="36">
        <f>'пр.6'!H479</f>
        <v>295</v>
      </c>
      <c r="I591" s="18"/>
      <c r="J591" s="26"/>
    </row>
    <row r="592" spans="1:10" ht="31.5">
      <c r="A592" s="5" t="s">
        <v>305</v>
      </c>
      <c r="B592" s="6" t="s">
        <v>43</v>
      </c>
      <c r="C592" s="6" t="s">
        <v>35</v>
      </c>
      <c r="D592" s="6" t="s">
        <v>37</v>
      </c>
      <c r="E592" s="6" t="s">
        <v>306</v>
      </c>
      <c r="F592" s="68"/>
      <c r="G592" s="69"/>
      <c r="H592" s="36">
        <f>H593</f>
        <v>80</v>
      </c>
      <c r="I592" s="18"/>
      <c r="J592" s="26"/>
    </row>
    <row r="593" spans="1:10" ht="47.25">
      <c r="A593" s="5" t="s">
        <v>38</v>
      </c>
      <c r="B593" s="6" t="s">
        <v>43</v>
      </c>
      <c r="C593" s="6" t="s">
        <v>35</v>
      </c>
      <c r="D593" s="6" t="s">
        <v>37</v>
      </c>
      <c r="E593" s="6" t="s">
        <v>306</v>
      </c>
      <c r="F593" s="68" t="s">
        <v>39</v>
      </c>
      <c r="G593" s="69"/>
      <c r="H593" s="36">
        <f>H594</f>
        <v>80</v>
      </c>
      <c r="I593" s="18"/>
      <c r="J593" s="26"/>
    </row>
    <row r="594" spans="1:10" ht="15.75">
      <c r="A594" s="5" t="s">
        <v>40</v>
      </c>
      <c r="B594" s="6" t="s">
        <v>43</v>
      </c>
      <c r="C594" s="6" t="s">
        <v>35</v>
      </c>
      <c r="D594" s="6" t="s">
        <v>37</v>
      </c>
      <c r="E594" s="6" t="s">
        <v>306</v>
      </c>
      <c r="F594" s="68" t="s">
        <v>41</v>
      </c>
      <c r="G594" s="69"/>
      <c r="H594" s="36">
        <f>'пр.6'!H495</f>
        <v>80</v>
      </c>
      <c r="I594" s="18"/>
      <c r="J594" s="26"/>
    </row>
    <row r="595" spans="1:10" ht="31.5">
      <c r="A595" s="5" t="s">
        <v>307</v>
      </c>
      <c r="B595" s="6" t="s">
        <v>43</v>
      </c>
      <c r="C595" s="6" t="s">
        <v>35</v>
      </c>
      <c r="D595" s="6" t="s">
        <v>37</v>
      </c>
      <c r="E595" s="6" t="s">
        <v>308</v>
      </c>
      <c r="F595" s="68"/>
      <c r="G595" s="69"/>
      <c r="H595" s="36">
        <f>H596</f>
        <v>65.5</v>
      </c>
      <c r="I595" s="18"/>
      <c r="J595" s="26"/>
    </row>
    <row r="596" spans="1:10" ht="47.25">
      <c r="A596" s="5" t="s">
        <v>38</v>
      </c>
      <c r="B596" s="6" t="s">
        <v>43</v>
      </c>
      <c r="C596" s="6" t="s">
        <v>35</v>
      </c>
      <c r="D596" s="6" t="s">
        <v>37</v>
      </c>
      <c r="E596" s="6" t="s">
        <v>308</v>
      </c>
      <c r="F596" s="68" t="s">
        <v>39</v>
      </c>
      <c r="G596" s="69"/>
      <c r="H596" s="36">
        <f>H597</f>
        <v>65.5</v>
      </c>
      <c r="I596" s="18"/>
      <c r="J596" s="26"/>
    </row>
    <row r="597" spans="1:10" ht="15.75">
      <c r="A597" s="5" t="s">
        <v>40</v>
      </c>
      <c r="B597" s="6" t="s">
        <v>43</v>
      </c>
      <c r="C597" s="6" t="s">
        <v>35</v>
      </c>
      <c r="D597" s="6" t="s">
        <v>37</v>
      </c>
      <c r="E597" s="6" t="s">
        <v>308</v>
      </c>
      <c r="F597" s="68" t="s">
        <v>41</v>
      </c>
      <c r="G597" s="69"/>
      <c r="H597" s="36">
        <f>'пр.6'!H501</f>
        <v>65.5</v>
      </c>
      <c r="I597" s="18"/>
      <c r="J597" s="26"/>
    </row>
    <row r="598" spans="1:10" ht="47.25">
      <c r="A598" s="5" t="s">
        <v>309</v>
      </c>
      <c r="B598" s="6" t="s">
        <v>43</v>
      </c>
      <c r="C598" s="6" t="s">
        <v>35</v>
      </c>
      <c r="D598" s="6" t="s">
        <v>37</v>
      </c>
      <c r="E598" s="6" t="s">
        <v>310</v>
      </c>
      <c r="F598" s="68"/>
      <c r="G598" s="69"/>
      <c r="H598" s="36">
        <f>H599</f>
        <v>50</v>
      </c>
      <c r="I598" s="18"/>
      <c r="J598" s="26"/>
    </row>
    <row r="599" spans="1:10" ht="47.25">
      <c r="A599" s="5" t="s">
        <v>38</v>
      </c>
      <c r="B599" s="6" t="s">
        <v>43</v>
      </c>
      <c r="C599" s="6" t="s">
        <v>35</v>
      </c>
      <c r="D599" s="6" t="s">
        <v>37</v>
      </c>
      <c r="E599" s="6" t="s">
        <v>310</v>
      </c>
      <c r="F599" s="68" t="s">
        <v>39</v>
      </c>
      <c r="G599" s="69"/>
      <c r="H599" s="36">
        <f>H600</f>
        <v>50</v>
      </c>
      <c r="I599" s="18"/>
      <c r="J599" s="26"/>
    </row>
    <row r="600" spans="1:10" ht="15.75">
      <c r="A600" s="5" t="s">
        <v>40</v>
      </c>
      <c r="B600" s="6" t="s">
        <v>43</v>
      </c>
      <c r="C600" s="6" t="s">
        <v>35</v>
      </c>
      <c r="D600" s="6" t="s">
        <v>37</v>
      </c>
      <c r="E600" s="6" t="s">
        <v>310</v>
      </c>
      <c r="F600" s="68" t="s">
        <v>41</v>
      </c>
      <c r="G600" s="69"/>
      <c r="H600" s="36">
        <f>'пр.6'!H525</f>
        <v>50</v>
      </c>
      <c r="I600" s="18"/>
      <c r="J600" s="26"/>
    </row>
    <row r="601" spans="1:10" ht="47.25">
      <c r="A601" s="5" t="s">
        <v>311</v>
      </c>
      <c r="B601" s="6" t="s">
        <v>43</v>
      </c>
      <c r="C601" s="6" t="s">
        <v>35</v>
      </c>
      <c r="D601" s="6" t="s">
        <v>37</v>
      </c>
      <c r="E601" s="6" t="s">
        <v>312</v>
      </c>
      <c r="F601" s="68"/>
      <c r="G601" s="69"/>
      <c r="H601" s="36">
        <f>H602</f>
        <v>20</v>
      </c>
      <c r="I601" s="18"/>
      <c r="J601" s="26"/>
    </row>
    <row r="602" spans="1:10" ht="47.25">
      <c r="A602" s="5" t="s">
        <v>38</v>
      </c>
      <c r="B602" s="6" t="s">
        <v>43</v>
      </c>
      <c r="C602" s="6" t="s">
        <v>35</v>
      </c>
      <c r="D602" s="6" t="s">
        <v>37</v>
      </c>
      <c r="E602" s="6" t="s">
        <v>312</v>
      </c>
      <c r="F602" s="68" t="s">
        <v>39</v>
      </c>
      <c r="G602" s="69"/>
      <c r="H602" s="36">
        <f>H603</f>
        <v>20</v>
      </c>
      <c r="I602" s="18"/>
      <c r="J602" s="26"/>
    </row>
    <row r="603" spans="1:10" ht="15.75">
      <c r="A603" s="5" t="s">
        <v>40</v>
      </c>
      <c r="B603" s="6" t="s">
        <v>43</v>
      </c>
      <c r="C603" s="6" t="s">
        <v>35</v>
      </c>
      <c r="D603" s="6" t="s">
        <v>37</v>
      </c>
      <c r="E603" s="6" t="s">
        <v>312</v>
      </c>
      <c r="F603" s="68" t="s">
        <v>41</v>
      </c>
      <c r="G603" s="69"/>
      <c r="H603" s="36">
        <f>'пр.6'!H544</f>
        <v>20</v>
      </c>
      <c r="I603" s="18"/>
      <c r="J603" s="26"/>
    </row>
    <row r="604" spans="1:10" ht="63">
      <c r="A604" s="5" t="s">
        <v>319</v>
      </c>
      <c r="B604" s="6" t="s">
        <v>43</v>
      </c>
      <c r="C604" s="6" t="s">
        <v>35</v>
      </c>
      <c r="D604" s="6" t="s">
        <v>37</v>
      </c>
      <c r="E604" s="6" t="s">
        <v>320</v>
      </c>
      <c r="F604" s="68"/>
      <c r="G604" s="69"/>
      <c r="H604" s="36">
        <f>H605</f>
        <v>310</v>
      </c>
      <c r="I604" s="18"/>
      <c r="J604" s="26"/>
    </row>
    <row r="605" spans="1:10" ht="47.25">
      <c r="A605" s="5" t="s">
        <v>327</v>
      </c>
      <c r="B605" s="6" t="s">
        <v>43</v>
      </c>
      <c r="C605" s="6" t="s">
        <v>35</v>
      </c>
      <c r="D605" s="6" t="s">
        <v>37</v>
      </c>
      <c r="E605" s="6" t="s">
        <v>328</v>
      </c>
      <c r="F605" s="68"/>
      <c r="G605" s="69"/>
      <c r="H605" s="36">
        <f>H606</f>
        <v>310</v>
      </c>
      <c r="I605" s="18"/>
      <c r="J605" s="26"/>
    </row>
    <row r="606" spans="1:10" ht="15.75">
      <c r="A606" s="5" t="s">
        <v>329</v>
      </c>
      <c r="B606" s="6" t="s">
        <v>43</v>
      </c>
      <c r="C606" s="6" t="s">
        <v>35</v>
      </c>
      <c r="D606" s="6" t="s">
        <v>37</v>
      </c>
      <c r="E606" s="6" t="s">
        <v>330</v>
      </c>
      <c r="F606" s="68"/>
      <c r="G606" s="69"/>
      <c r="H606" s="36">
        <f>H607</f>
        <v>310</v>
      </c>
      <c r="I606" s="18"/>
      <c r="J606" s="26"/>
    </row>
    <row r="607" spans="1:10" ht="47.25">
      <c r="A607" s="5" t="s">
        <v>38</v>
      </c>
      <c r="B607" s="6" t="s">
        <v>43</v>
      </c>
      <c r="C607" s="6" t="s">
        <v>35</v>
      </c>
      <c r="D607" s="6" t="s">
        <v>37</v>
      </c>
      <c r="E607" s="6" t="s">
        <v>330</v>
      </c>
      <c r="F607" s="68" t="s">
        <v>39</v>
      </c>
      <c r="G607" s="69"/>
      <c r="H607" s="36">
        <f>H608</f>
        <v>310</v>
      </c>
      <c r="I607" s="18"/>
      <c r="J607" s="26"/>
    </row>
    <row r="608" spans="1:10" ht="15.75">
      <c r="A608" s="5" t="s">
        <v>40</v>
      </c>
      <c r="B608" s="6" t="s">
        <v>43</v>
      </c>
      <c r="C608" s="6" t="s">
        <v>35</v>
      </c>
      <c r="D608" s="6" t="s">
        <v>37</v>
      </c>
      <c r="E608" s="6" t="s">
        <v>330</v>
      </c>
      <c r="F608" s="68" t="s">
        <v>41</v>
      </c>
      <c r="G608" s="69"/>
      <c r="H608" s="36">
        <f>'пр.6'!H591</f>
        <v>310</v>
      </c>
      <c r="I608" s="18"/>
      <c r="J608" s="26"/>
    </row>
    <row r="609" spans="1:10" ht="15.75">
      <c r="A609" s="5" t="s">
        <v>538</v>
      </c>
      <c r="B609" s="6" t="s">
        <v>43</v>
      </c>
      <c r="C609" s="6" t="s">
        <v>35</v>
      </c>
      <c r="D609" s="6" t="s">
        <v>37</v>
      </c>
      <c r="E609" s="6" t="s">
        <v>539</v>
      </c>
      <c r="F609" s="68"/>
      <c r="G609" s="69"/>
      <c r="H609" s="36">
        <f>H610+H613</f>
        <v>15031.7</v>
      </c>
      <c r="I609" s="18"/>
      <c r="J609" s="26"/>
    </row>
    <row r="610" spans="1:10" ht="110.25">
      <c r="A610" s="5" t="s">
        <v>411</v>
      </c>
      <c r="B610" s="6" t="s">
        <v>43</v>
      </c>
      <c r="C610" s="6" t="s">
        <v>35</v>
      </c>
      <c r="D610" s="6" t="s">
        <v>37</v>
      </c>
      <c r="E610" s="6" t="s">
        <v>540</v>
      </c>
      <c r="F610" s="68"/>
      <c r="G610" s="69"/>
      <c r="H610" s="36">
        <f>H611</f>
        <v>139.6</v>
      </c>
      <c r="I610" s="18"/>
      <c r="J610" s="26"/>
    </row>
    <row r="611" spans="1:10" ht="47.25">
      <c r="A611" s="5" t="s">
        <v>38</v>
      </c>
      <c r="B611" s="6" t="s">
        <v>43</v>
      </c>
      <c r="C611" s="6" t="s">
        <v>35</v>
      </c>
      <c r="D611" s="6" t="s">
        <v>37</v>
      </c>
      <c r="E611" s="6" t="s">
        <v>540</v>
      </c>
      <c r="F611" s="68" t="s">
        <v>39</v>
      </c>
      <c r="G611" s="69"/>
      <c r="H611" s="36">
        <f>H612</f>
        <v>139.6</v>
      </c>
      <c r="I611" s="18"/>
      <c r="J611" s="26"/>
    </row>
    <row r="612" spans="1:10" ht="15.75">
      <c r="A612" s="5" t="s">
        <v>40</v>
      </c>
      <c r="B612" s="6" t="s">
        <v>43</v>
      </c>
      <c r="C612" s="6" t="s">
        <v>35</v>
      </c>
      <c r="D612" s="6" t="s">
        <v>37</v>
      </c>
      <c r="E612" s="6" t="s">
        <v>540</v>
      </c>
      <c r="F612" s="68" t="s">
        <v>41</v>
      </c>
      <c r="G612" s="69"/>
      <c r="H612" s="36">
        <v>139.6</v>
      </c>
      <c r="I612" s="18"/>
      <c r="J612" s="26"/>
    </row>
    <row r="613" spans="1:10" ht="31.5">
      <c r="A613" s="5" t="s">
        <v>497</v>
      </c>
      <c r="B613" s="6" t="s">
        <v>43</v>
      </c>
      <c r="C613" s="6" t="s">
        <v>35</v>
      </c>
      <c r="D613" s="6" t="s">
        <v>37</v>
      </c>
      <c r="E613" s="6" t="s">
        <v>541</v>
      </c>
      <c r="F613" s="68"/>
      <c r="G613" s="69"/>
      <c r="H613" s="36">
        <f>H614</f>
        <v>14892.1</v>
      </c>
      <c r="I613" s="18"/>
      <c r="J613" s="26"/>
    </row>
    <row r="614" spans="1:10" ht="47.25">
      <c r="A614" s="5" t="s">
        <v>38</v>
      </c>
      <c r="B614" s="6" t="s">
        <v>43</v>
      </c>
      <c r="C614" s="6" t="s">
        <v>35</v>
      </c>
      <c r="D614" s="6" t="s">
        <v>37</v>
      </c>
      <c r="E614" s="6" t="s">
        <v>541</v>
      </c>
      <c r="F614" s="68" t="s">
        <v>39</v>
      </c>
      <c r="G614" s="69"/>
      <c r="H614" s="36">
        <f>H615</f>
        <v>14892.1</v>
      </c>
      <c r="I614" s="18"/>
      <c r="J614" s="26"/>
    </row>
    <row r="615" spans="1:10" ht="15.75">
      <c r="A615" s="5" t="s">
        <v>40</v>
      </c>
      <c r="B615" s="6" t="s">
        <v>43</v>
      </c>
      <c r="C615" s="6" t="s">
        <v>35</v>
      </c>
      <c r="D615" s="6" t="s">
        <v>37</v>
      </c>
      <c r="E615" s="6" t="s">
        <v>541</v>
      </c>
      <c r="F615" s="68" t="s">
        <v>41</v>
      </c>
      <c r="G615" s="69"/>
      <c r="H615" s="36">
        <v>14892.1</v>
      </c>
      <c r="I615" s="18"/>
      <c r="J615" s="26"/>
    </row>
    <row r="616" spans="1:10" ht="47.25">
      <c r="A616" s="5" t="s">
        <v>542</v>
      </c>
      <c r="B616" s="6" t="s">
        <v>43</v>
      </c>
      <c r="C616" s="6" t="s">
        <v>35</v>
      </c>
      <c r="D616" s="6" t="s">
        <v>37</v>
      </c>
      <c r="E616" s="6" t="s">
        <v>543</v>
      </c>
      <c r="F616" s="68"/>
      <c r="G616" s="69"/>
      <c r="H616" s="36">
        <f>H617+H620+H623</f>
        <v>19404.3</v>
      </c>
      <c r="I616" s="18"/>
      <c r="J616" s="26"/>
    </row>
    <row r="617" spans="1:10" ht="110.25">
      <c r="A617" s="5" t="s">
        <v>411</v>
      </c>
      <c r="B617" s="6" t="s">
        <v>43</v>
      </c>
      <c r="C617" s="6" t="s">
        <v>35</v>
      </c>
      <c r="D617" s="6" t="s">
        <v>37</v>
      </c>
      <c r="E617" s="6" t="s">
        <v>544</v>
      </c>
      <c r="F617" s="68"/>
      <c r="G617" s="69"/>
      <c r="H617" s="36">
        <f>H618</f>
        <v>170</v>
      </c>
      <c r="I617" s="18"/>
      <c r="J617" s="26"/>
    </row>
    <row r="618" spans="1:10" ht="47.25">
      <c r="A618" s="5" t="s">
        <v>38</v>
      </c>
      <c r="B618" s="6" t="s">
        <v>43</v>
      </c>
      <c r="C618" s="6" t="s">
        <v>35</v>
      </c>
      <c r="D618" s="6" t="s">
        <v>37</v>
      </c>
      <c r="E618" s="6" t="s">
        <v>544</v>
      </c>
      <c r="F618" s="68" t="s">
        <v>39</v>
      </c>
      <c r="G618" s="69"/>
      <c r="H618" s="36">
        <f>H619</f>
        <v>170</v>
      </c>
      <c r="I618" s="18"/>
      <c r="J618" s="26"/>
    </row>
    <row r="619" spans="1:10" ht="15.75">
      <c r="A619" s="5" t="s">
        <v>40</v>
      </c>
      <c r="B619" s="6" t="s">
        <v>43</v>
      </c>
      <c r="C619" s="6" t="s">
        <v>35</v>
      </c>
      <c r="D619" s="6" t="s">
        <v>37</v>
      </c>
      <c r="E619" s="6" t="s">
        <v>544</v>
      </c>
      <c r="F619" s="68" t="s">
        <v>41</v>
      </c>
      <c r="G619" s="69"/>
      <c r="H619" s="36">
        <v>170</v>
      </c>
      <c r="I619" s="18"/>
      <c r="J619" s="26"/>
    </row>
    <row r="620" spans="1:10" ht="15.75">
      <c r="A620" s="5" t="s">
        <v>423</v>
      </c>
      <c r="B620" s="6" t="s">
        <v>43</v>
      </c>
      <c r="C620" s="6" t="s">
        <v>35</v>
      </c>
      <c r="D620" s="6" t="s">
        <v>37</v>
      </c>
      <c r="E620" s="6" t="s">
        <v>545</v>
      </c>
      <c r="F620" s="68"/>
      <c r="G620" s="69"/>
      <c r="H620" s="36">
        <f>H621</f>
        <v>6.5</v>
      </c>
      <c r="I620" s="18"/>
      <c r="J620" s="26"/>
    </row>
    <row r="621" spans="1:10" ht="47.25">
      <c r="A621" s="5" t="s">
        <v>38</v>
      </c>
      <c r="B621" s="6" t="s">
        <v>43</v>
      </c>
      <c r="C621" s="6" t="s">
        <v>35</v>
      </c>
      <c r="D621" s="6" t="s">
        <v>37</v>
      </c>
      <c r="E621" s="6" t="s">
        <v>545</v>
      </c>
      <c r="F621" s="68" t="s">
        <v>39</v>
      </c>
      <c r="G621" s="69"/>
      <c r="H621" s="36">
        <f>H622</f>
        <v>6.5</v>
      </c>
      <c r="I621" s="18"/>
      <c r="J621" s="26"/>
    </row>
    <row r="622" spans="1:10" ht="15.75">
      <c r="A622" s="5" t="s">
        <v>40</v>
      </c>
      <c r="B622" s="6" t="s">
        <v>43</v>
      </c>
      <c r="C622" s="6" t="s">
        <v>35</v>
      </c>
      <c r="D622" s="6" t="s">
        <v>37</v>
      </c>
      <c r="E622" s="6" t="s">
        <v>545</v>
      </c>
      <c r="F622" s="68" t="s">
        <v>41</v>
      </c>
      <c r="G622" s="69"/>
      <c r="H622" s="36">
        <f>6.5</f>
        <v>6.5</v>
      </c>
      <c r="I622" s="18"/>
      <c r="J622" s="26"/>
    </row>
    <row r="623" spans="1:10" ht="31.5">
      <c r="A623" s="5" t="s">
        <v>497</v>
      </c>
      <c r="B623" s="6" t="s">
        <v>43</v>
      </c>
      <c r="C623" s="6" t="s">
        <v>35</v>
      </c>
      <c r="D623" s="6" t="s">
        <v>37</v>
      </c>
      <c r="E623" s="6" t="s">
        <v>546</v>
      </c>
      <c r="F623" s="68"/>
      <c r="G623" s="69"/>
      <c r="H623" s="36">
        <f>H624</f>
        <v>19227.8</v>
      </c>
      <c r="I623" s="18"/>
      <c r="J623" s="26"/>
    </row>
    <row r="624" spans="1:10" ht="47.25">
      <c r="A624" s="5" t="s">
        <v>38</v>
      </c>
      <c r="B624" s="6" t="s">
        <v>43</v>
      </c>
      <c r="C624" s="6" t="s">
        <v>35</v>
      </c>
      <c r="D624" s="6" t="s">
        <v>37</v>
      </c>
      <c r="E624" s="6" t="s">
        <v>546</v>
      </c>
      <c r="F624" s="68" t="s">
        <v>39</v>
      </c>
      <c r="G624" s="69"/>
      <c r="H624" s="36">
        <f>H625</f>
        <v>19227.8</v>
      </c>
      <c r="I624" s="18"/>
      <c r="J624" s="26"/>
    </row>
    <row r="625" spans="1:10" ht="15.75">
      <c r="A625" s="5" t="s">
        <v>40</v>
      </c>
      <c r="B625" s="6" t="s">
        <v>43</v>
      </c>
      <c r="C625" s="6" t="s">
        <v>35</v>
      </c>
      <c r="D625" s="6" t="s">
        <v>37</v>
      </c>
      <c r="E625" s="6" t="s">
        <v>546</v>
      </c>
      <c r="F625" s="68" t="s">
        <v>41</v>
      </c>
      <c r="G625" s="69"/>
      <c r="H625" s="36">
        <v>19227.8</v>
      </c>
      <c r="I625" s="18"/>
      <c r="J625" s="26"/>
    </row>
    <row r="626" spans="1:10" ht="47.25">
      <c r="A626" s="5" t="s">
        <v>469</v>
      </c>
      <c r="B626" s="6" t="s">
        <v>43</v>
      </c>
      <c r="C626" s="6" t="s">
        <v>35</v>
      </c>
      <c r="D626" s="6" t="s">
        <v>37</v>
      </c>
      <c r="E626" s="6" t="s">
        <v>470</v>
      </c>
      <c r="F626" s="68"/>
      <c r="G626" s="69"/>
      <c r="H626" s="36">
        <f>H627</f>
        <v>124.9</v>
      </c>
      <c r="I626" s="18"/>
      <c r="J626" s="26"/>
    </row>
    <row r="627" spans="1:10" ht="47.25">
      <c r="A627" s="5" t="s">
        <v>471</v>
      </c>
      <c r="B627" s="6" t="s">
        <v>43</v>
      </c>
      <c r="C627" s="6" t="s">
        <v>35</v>
      </c>
      <c r="D627" s="6" t="s">
        <v>37</v>
      </c>
      <c r="E627" s="6" t="s">
        <v>472</v>
      </c>
      <c r="F627" s="68"/>
      <c r="G627" s="69"/>
      <c r="H627" s="36">
        <f>H628</f>
        <v>124.9</v>
      </c>
      <c r="I627" s="18"/>
      <c r="J627" s="26"/>
    </row>
    <row r="628" spans="1:10" ht="47.25">
      <c r="A628" s="5" t="s">
        <v>38</v>
      </c>
      <c r="B628" s="6" t="s">
        <v>43</v>
      </c>
      <c r="C628" s="6" t="s">
        <v>35</v>
      </c>
      <c r="D628" s="6" t="s">
        <v>37</v>
      </c>
      <c r="E628" s="6" t="s">
        <v>472</v>
      </c>
      <c r="F628" s="68" t="s">
        <v>39</v>
      </c>
      <c r="G628" s="69"/>
      <c r="H628" s="36">
        <f>H629</f>
        <v>124.9</v>
      </c>
      <c r="I628" s="18"/>
      <c r="J628" s="26"/>
    </row>
    <row r="629" spans="1:10" ht="15.75">
      <c r="A629" s="5" t="s">
        <v>40</v>
      </c>
      <c r="B629" s="6" t="s">
        <v>43</v>
      </c>
      <c r="C629" s="6" t="s">
        <v>35</v>
      </c>
      <c r="D629" s="6" t="s">
        <v>37</v>
      </c>
      <c r="E629" s="6" t="s">
        <v>472</v>
      </c>
      <c r="F629" s="68" t="s">
        <v>41</v>
      </c>
      <c r="G629" s="69"/>
      <c r="H629" s="36">
        <v>124.9</v>
      </c>
      <c r="I629" s="18"/>
      <c r="J629" s="26"/>
    </row>
    <row r="630" spans="1:10" ht="31.5">
      <c r="A630" s="5" t="s">
        <v>50</v>
      </c>
      <c r="B630" s="6" t="s">
        <v>43</v>
      </c>
      <c r="C630" s="6" t="s">
        <v>35</v>
      </c>
      <c r="D630" s="6" t="s">
        <v>19</v>
      </c>
      <c r="E630" s="6"/>
      <c r="F630" s="68"/>
      <c r="G630" s="69"/>
      <c r="H630" s="36">
        <f>H631+H636+H641</f>
        <v>7247.900000000001</v>
      </c>
      <c r="I630" s="18"/>
      <c r="J630" s="26"/>
    </row>
    <row r="631" spans="1:10" ht="47.25">
      <c r="A631" s="5" t="s">
        <v>28</v>
      </c>
      <c r="B631" s="6" t="s">
        <v>43</v>
      </c>
      <c r="C631" s="6" t="s">
        <v>35</v>
      </c>
      <c r="D631" s="6" t="s">
        <v>19</v>
      </c>
      <c r="E631" s="6" t="s">
        <v>29</v>
      </c>
      <c r="F631" s="68"/>
      <c r="G631" s="69"/>
      <c r="H631" s="36">
        <f>H632</f>
        <v>261.6</v>
      </c>
      <c r="I631" s="18"/>
      <c r="J631" s="26"/>
    </row>
    <row r="632" spans="1:10" ht="47.25">
      <c r="A632" s="5" t="s">
        <v>44</v>
      </c>
      <c r="B632" s="6" t="s">
        <v>43</v>
      </c>
      <c r="C632" s="6" t="s">
        <v>35</v>
      </c>
      <c r="D632" s="6" t="s">
        <v>19</v>
      </c>
      <c r="E632" s="6" t="s">
        <v>45</v>
      </c>
      <c r="F632" s="68"/>
      <c r="G632" s="69"/>
      <c r="H632" s="36">
        <f>H633</f>
        <v>261.6</v>
      </c>
      <c r="I632" s="18"/>
      <c r="J632" s="26"/>
    </row>
    <row r="633" spans="1:10" ht="33" customHeight="1">
      <c r="A633" s="5" t="s">
        <v>48</v>
      </c>
      <c r="B633" s="6" t="s">
        <v>43</v>
      </c>
      <c r="C633" s="6" t="s">
        <v>35</v>
      </c>
      <c r="D633" s="6" t="s">
        <v>19</v>
      </c>
      <c r="E633" s="6" t="s">
        <v>49</v>
      </c>
      <c r="F633" s="68"/>
      <c r="G633" s="69"/>
      <c r="H633" s="36">
        <f>H634</f>
        <v>261.6</v>
      </c>
      <c r="I633" s="18"/>
      <c r="J633" s="26"/>
    </row>
    <row r="634" spans="1:10" ht="47.25">
      <c r="A634" s="5" t="s">
        <v>22</v>
      </c>
      <c r="B634" s="6" t="s">
        <v>43</v>
      </c>
      <c r="C634" s="6" t="s">
        <v>35</v>
      </c>
      <c r="D634" s="6" t="s">
        <v>19</v>
      </c>
      <c r="E634" s="6" t="s">
        <v>49</v>
      </c>
      <c r="F634" s="68" t="s">
        <v>23</v>
      </c>
      <c r="G634" s="69"/>
      <c r="H634" s="36">
        <f>H635</f>
        <v>261.6</v>
      </c>
      <c r="I634" s="18"/>
      <c r="J634" s="26"/>
    </row>
    <row r="635" spans="1:10" ht="47.25">
      <c r="A635" s="5" t="s">
        <v>24</v>
      </c>
      <c r="B635" s="6" t="s">
        <v>43</v>
      </c>
      <c r="C635" s="6" t="s">
        <v>35</v>
      </c>
      <c r="D635" s="6" t="s">
        <v>19</v>
      </c>
      <c r="E635" s="6" t="s">
        <v>49</v>
      </c>
      <c r="F635" s="68" t="s">
        <v>25</v>
      </c>
      <c r="G635" s="69"/>
      <c r="H635" s="36">
        <f>'пр.6'!H36</f>
        <v>261.6</v>
      </c>
      <c r="I635" s="18"/>
      <c r="J635" s="26"/>
    </row>
    <row r="636" spans="1:10" ht="94.5">
      <c r="A636" s="5" t="s">
        <v>81</v>
      </c>
      <c r="B636" s="6" t="s">
        <v>43</v>
      </c>
      <c r="C636" s="6" t="s">
        <v>35</v>
      </c>
      <c r="D636" s="6" t="s">
        <v>19</v>
      </c>
      <c r="E636" s="6" t="s">
        <v>82</v>
      </c>
      <c r="F636" s="68"/>
      <c r="G636" s="69"/>
      <c r="H636" s="36">
        <f>H637</f>
        <v>6</v>
      </c>
      <c r="I636" s="18"/>
      <c r="J636" s="26"/>
    </row>
    <row r="637" spans="1:10" ht="31.5">
      <c r="A637" s="5" t="s">
        <v>103</v>
      </c>
      <c r="B637" s="6" t="s">
        <v>43</v>
      </c>
      <c r="C637" s="6" t="s">
        <v>35</v>
      </c>
      <c r="D637" s="6" t="s">
        <v>19</v>
      </c>
      <c r="E637" s="6" t="s">
        <v>104</v>
      </c>
      <c r="F637" s="68"/>
      <c r="G637" s="69"/>
      <c r="H637" s="36">
        <f>H638</f>
        <v>6</v>
      </c>
      <c r="I637" s="18"/>
      <c r="J637" s="26"/>
    </row>
    <row r="638" spans="1:10" ht="47.25">
      <c r="A638" s="5" t="s">
        <v>111</v>
      </c>
      <c r="B638" s="6" t="s">
        <v>43</v>
      </c>
      <c r="C638" s="6" t="s">
        <v>35</v>
      </c>
      <c r="D638" s="6" t="s">
        <v>19</v>
      </c>
      <c r="E638" s="6" t="s">
        <v>112</v>
      </c>
      <c r="F638" s="68"/>
      <c r="G638" s="69"/>
      <c r="H638" s="36">
        <f>H639</f>
        <v>6</v>
      </c>
      <c r="I638" s="16"/>
      <c r="J638" s="26"/>
    </row>
    <row r="639" spans="1:10" ht="47.25">
      <c r="A639" s="5" t="s">
        <v>22</v>
      </c>
      <c r="B639" s="6" t="s">
        <v>43</v>
      </c>
      <c r="C639" s="6" t="s">
        <v>35</v>
      </c>
      <c r="D639" s="6" t="s">
        <v>19</v>
      </c>
      <c r="E639" s="6" t="s">
        <v>112</v>
      </c>
      <c r="F639" s="68" t="s">
        <v>23</v>
      </c>
      <c r="G639" s="69"/>
      <c r="H639" s="36">
        <f>H640</f>
        <v>6</v>
      </c>
      <c r="I639" s="16"/>
      <c r="J639" s="26"/>
    </row>
    <row r="640" spans="1:10" ht="47.25">
      <c r="A640" s="5" t="s">
        <v>24</v>
      </c>
      <c r="B640" s="6" t="s">
        <v>43</v>
      </c>
      <c r="C640" s="6" t="s">
        <v>35</v>
      </c>
      <c r="D640" s="6" t="s">
        <v>19</v>
      </c>
      <c r="E640" s="6" t="s">
        <v>112</v>
      </c>
      <c r="F640" s="68" t="s">
        <v>25</v>
      </c>
      <c r="G640" s="69"/>
      <c r="H640" s="36">
        <f>'пр.6'!H117</f>
        <v>6</v>
      </c>
      <c r="I640" s="16"/>
      <c r="J640" s="26"/>
    </row>
    <row r="641" spans="1:10" ht="63">
      <c r="A641" s="5" t="s">
        <v>397</v>
      </c>
      <c r="B641" s="6" t="s">
        <v>43</v>
      </c>
      <c r="C641" s="6" t="s">
        <v>35</v>
      </c>
      <c r="D641" s="6" t="s">
        <v>19</v>
      </c>
      <c r="E641" s="6" t="s">
        <v>398</v>
      </c>
      <c r="F641" s="68"/>
      <c r="G641" s="69"/>
      <c r="H641" s="36">
        <f>H642</f>
        <v>6980.3</v>
      </c>
      <c r="I641" s="16"/>
      <c r="J641" s="26"/>
    </row>
    <row r="642" spans="1:10" ht="15.75">
      <c r="A642" s="5" t="s">
        <v>414</v>
      </c>
      <c r="B642" s="6" t="s">
        <v>43</v>
      </c>
      <c r="C642" s="6" t="s">
        <v>35</v>
      </c>
      <c r="D642" s="6" t="s">
        <v>19</v>
      </c>
      <c r="E642" s="6" t="s">
        <v>415</v>
      </c>
      <c r="F642" s="68"/>
      <c r="G642" s="69"/>
      <c r="H642" s="36">
        <f>H643+H646+H651+H654</f>
        <v>6980.3</v>
      </c>
      <c r="I642" s="16"/>
      <c r="J642" s="26"/>
    </row>
    <row r="643" spans="1:10" ht="31.5">
      <c r="A643" s="5" t="s">
        <v>401</v>
      </c>
      <c r="B643" s="6" t="s">
        <v>43</v>
      </c>
      <c r="C643" s="6" t="s">
        <v>35</v>
      </c>
      <c r="D643" s="6" t="s">
        <v>19</v>
      </c>
      <c r="E643" s="6" t="s">
        <v>416</v>
      </c>
      <c r="F643" s="68"/>
      <c r="G643" s="69"/>
      <c r="H643" s="36">
        <f>H644</f>
        <v>6404.3</v>
      </c>
      <c r="I643" s="16"/>
      <c r="J643" s="26"/>
    </row>
    <row r="644" spans="1:10" ht="94.5">
      <c r="A644" s="5" t="s">
        <v>107</v>
      </c>
      <c r="B644" s="6" t="s">
        <v>43</v>
      </c>
      <c r="C644" s="6" t="s">
        <v>35</v>
      </c>
      <c r="D644" s="6" t="s">
        <v>19</v>
      </c>
      <c r="E644" s="6" t="s">
        <v>416</v>
      </c>
      <c r="F644" s="68" t="s">
        <v>108</v>
      </c>
      <c r="G644" s="69"/>
      <c r="H644" s="36">
        <f>H645</f>
        <v>6404.3</v>
      </c>
      <c r="I644" s="16"/>
      <c r="J644" s="26"/>
    </row>
    <row r="645" spans="1:10" ht="31.5">
      <c r="A645" s="5" t="s">
        <v>109</v>
      </c>
      <c r="B645" s="6" t="s">
        <v>43</v>
      </c>
      <c r="C645" s="6" t="s">
        <v>35</v>
      </c>
      <c r="D645" s="6" t="s">
        <v>19</v>
      </c>
      <c r="E645" s="6" t="s">
        <v>416</v>
      </c>
      <c r="F645" s="68" t="s">
        <v>110</v>
      </c>
      <c r="G645" s="69"/>
      <c r="H645" s="36">
        <v>6404.3</v>
      </c>
      <c r="I645" s="16"/>
      <c r="J645" s="26"/>
    </row>
    <row r="646" spans="1:10" ht="31.5">
      <c r="A646" s="5" t="s">
        <v>409</v>
      </c>
      <c r="B646" s="6" t="s">
        <v>43</v>
      </c>
      <c r="C646" s="6" t="s">
        <v>35</v>
      </c>
      <c r="D646" s="6" t="s">
        <v>19</v>
      </c>
      <c r="E646" s="6" t="s">
        <v>417</v>
      </c>
      <c r="F646" s="68"/>
      <c r="G646" s="69"/>
      <c r="H646" s="36">
        <f>H647+H649</f>
        <v>300</v>
      </c>
      <c r="I646" s="16"/>
      <c r="J646" s="26"/>
    </row>
    <row r="647" spans="1:10" ht="47.25">
      <c r="A647" s="5" t="s">
        <v>22</v>
      </c>
      <c r="B647" s="6" t="s">
        <v>43</v>
      </c>
      <c r="C647" s="6" t="s">
        <v>35</v>
      </c>
      <c r="D647" s="6" t="s">
        <v>19</v>
      </c>
      <c r="E647" s="6" t="s">
        <v>417</v>
      </c>
      <c r="F647" s="68" t="s">
        <v>23</v>
      </c>
      <c r="G647" s="69"/>
      <c r="H647" s="36">
        <f>H648</f>
        <v>299</v>
      </c>
      <c r="I647" s="16"/>
      <c r="J647" s="26"/>
    </row>
    <row r="648" spans="1:10" ht="47.25">
      <c r="A648" s="5" t="s">
        <v>24</v>
      </c>
      <c r="B648" s="6" t="s">
        <v>43</v>
      </c>
      <c r="C648" s="6" t="s">
        <v>35</v>
      </c>
      <c r="D648" s="6" t="s">
        <v>19</v>
      </c>
      <c r="E648" s="6" t="s">
        <v>417</v>
      </c>
      <c r="F648" s="68" t="s">
        <v>25</v>
      </c>
      <c r="G648" s="69"/>
      <c r="H648" s="36">
        <v>299</v>
      </c>
      <c r="I648" s="16"/>
      <c r="J648" s="26"/>
    </row>
    <row r="649" spans="1:10" ht="15.75">
      <c r="A649" s="5" t="s">
        <v>121</v>
      </c>
      <c r="B649" s="6" t="s">
        <v>43</v>
      </c>
      <c r="C649" s="6" t="s">
        <v>35</v>
      </c>
      <c r="D649" s="6" t="s">
        <v>19</v>
      </c>
      <c r="E649" s="6" t="s">
        <v>417</v>
      </c>
      <c r="F649" s="68" t="s">
        <v>122</v>
      </c>
      <c r="G649" s="69"/>
      <c r="H649" s="36">
        <f>H650</f>
        <v>1</v>
      </c>
      <c r="I649" s="16"/>
      <c r="J649" s="26"/>
    </row>
    <row r="650" spans="1:10" ht="15.75">
      <c r="A650" s="5" t="s">
        <v>420</v>
      </c>
      <c r="B650" s="6" t="s">
        <v>43</v>
      </c>
      <c r="C650" s="6" t="s">
        <v>35</v>
      </c>
      <c r="D650" s="6" t="s">
        <v>19</v>
      </c>
      <c r="E650" s="6" t="s">
        <v>417</v>
      </c>
      <c r="F650" s="68" t="s">
        <v>421</v>
      </c>
      <c r="G650" s="69"/>
      <c r="H650" s="36">
        <v>1</v>
      </c>
      <c r="I650" s="16"/>
      <c r="J650" s="26"/>
    </row>
    <row r="651" spans="1:10" ht="110.25">
      <c r="A651" s="5" t="s">
        <v>411</v>
      </c>
      <c r="B651" s="6" t="s">
        <v>43</v>
      </c>
      <c r="C651" s="6" t="s">
        <v>35</v>
      </c>
      <c r="D651" s="6" t="s">
        <v>19</v>
      </c>
      <c r="E651" s="6" t="s">
        <v>422</v>
      </c>
      <c r="F651" s="68"/>
      <c r="G651" s="69"/>
      <c r="H651" s="36">
        <f>H652</f>
        <v>267</v>
      </c>
      <c r="I651" s="16"/>
      <c r="J651" s="26"/>
    </row>
    <row r="652" spans="1:10" ht="94.5">
      <c r="A652" s="5" t="s">
        <v>107</v>
      </c>
      <c r="B652" s="6" t="s">
        <v>43</v>
      </c>
      <c r="C652" s="6" t="s">
        <v>35</v>
      </c>
      <c r="D652" s="6" t="s">
        <v>19</v>
      </c>
      <c r="E652" s="6" t="s">
        <v>422</v>
      </c>
      <c r="F652" s="68" t="s">
        <v>108</v>
      </c>
      <c r="G652" s="69"/>
      <c r="H652" s="36">
        <f>H653</f>
        <v>267</v>
      </c>
      <c r="I652" s="16"/>
      <c r="J652" s="26"/>
    </row>
    <row r="653" spans="1:10" ht="31.5">
      <c r="A653" s="5" t="s">
        <v>109</v>
      </c>
      <c r="B653" s="6" t="s">
        <v>43</v>
      </c>
      <c r="C653" s="6" t="s">
        <v>35</v>
      </c>
      <c r="D653" s="6" t="s">
        <v>19</v>
      </c>
      <c r="E653" s="6" t="s">
        <v>422</v>
      </c>
      <c r="F653" s="68" t="s">
        <v>110</v>
      </c>
      <c r="G653" s="69"/>
      <c r="H653" s="36">
        <v>267</v>
      </c>
      <c r="I653" s="16"/>
      <c r="J653" s="26"/>
    </row>
    <row r="654" spans="1:10" ht="15.75">
      <c r="A654" s="5" t="s">
        <v>423</v>
      </c>
      <c r="B654" s="6" t="s">
        <v>43</v>
      </c>
      <c r="C654" s="6" t="s">
        <v>35</v>
      </c>
      <c r="D654" s="6" t="s">
        <v>19</v>
      </c>
      <c r="E654" s="6" t="s">
        <v>424</v>
      </c>
      <c r="F654" s="68"/>
      <c r="G654" s="69"/>
      <c r="H654" s="36">
        <f>H655</f>
        <v>9</v>
      </c>
      <c r="I654" s="16"/>
      <c r="J654" s="26"/>
    </row>
    <row r="655" spans="1:10" ht="94.5">
      <c r="A655" s="5" t="s">
        <v>107</v>
      </c>
      <c r="B655" s="6" t="s">
        <v>43</v>
      </c>
      <c r="C655" s="6" t="s">
        <v>35</v>
      </c>
      <c r="D655" s="6" t="s">
        <v>19</v>
      </c>
      <c r="E655" s="6" t="s">
        <v>424</v>
      </c>
      <c r="F655" s="68" t="s">
        <v>108</v>
      </c>
      <c r="G655" s="69"/>
      <c r="H655" s="36">
        <f>H656</f>
        <v>9</v>
      </c>
      <c r="I655" s="16"/>
      <c r="J655" s="26"/>
    </row>
    <row r="656" spans="1:10" ht="31.5">
      <c r="A656" s="5" t="s">
        <v>109</v>
      </c>
      <c r="B656" s="6" t="s">
        <v>43</v>
      </c>
      <c r="C656" s="6" t="s">
        <v>35</v>
      </c>
      <c r="D656" s="6" t="s">
        <v>19</v>
      </c>
      <c r="E656" s="6" t="s">
        <v>424</v>
      </c>
      <c r="F656" s="68" t="s">
        <v>110</v>
      </c>
      <c r="G656" s="69"/>
      <c r="H656" s="36">
        <v>9</v>
      </c>
      <c r="I656" s="16"/>
      <c r="J656" s="26"/>
    </row>
    <row r="657" spans="1:16" s="20" customFormat="1" ht="15.75">
      <c r="A657" s="2" t="s">
        <v>302</v>
      </c>
      <c r="B657" s="3" t="s">
        <v>43</v>
      </c>
      <c r="C657" s="3" t="s">
        <v>303</v>
      </c>
      <c r="D657" s="22" t="s">
        <v>598</v>
      </c>
      <c r="E657" s="3"/>
      <c r="F657" s="70"/>
      <c r="G657" s="71"/>
      <c r="H657" s="35">
        <f>H658+H669+H689</f>
        <v>35808.7</v>
      </c>
      <c r="I657" s="15"/>
      <c r="J657" s="25"/>
      <c r="K657" s="38"/>
      <c r="L657" s="38"/>
      <c r="M657" s="38"/>
      <c r="N657" s="38"/>
      <c r="O657" s="38"/>
      <c r="P657" s="38"/>
    </row>
    <row r="658" spans="1:10" ht="15.75">
      <c r="A658" s="5" t="s">
        <v>547</v>
      </c>
      <c r="B658" s="6" t="s">
        <v>43</v>
      </c>
      <c r="C658" s="6" t="s">
        <v>303</v>
      </c>
      <c r="D658" s="6" t="s">
        <v>37</v>
      </c>
      <c r="E658" s="6"/>
      <c r="F658" s="68"/>
      <c r="G658" s="69"/>
      <c r="H658" s="36">
        <v>23346.3</v>
      </c>
      <c r="I658" s="16"/>
      <c r="J658" s="26"/>
    </row>
    <row r="659" spans="1:10" ht="47.25">
      <c r="A659" s="5" t="s">
        <v>548</v>
      </c>
      <c r="B659" s="6" t="s">
        <v>43</v>
      </c>
      <c r="C659" s="6" t="s">
        <v>303</v>
      </c>
      <c r="D659" s="6" t="s">
        <v>37</v>
      </c>
      <c r="E659" s="6" t="s">
        <v>549</v>
      </c>
      <c r="F659" s="68"/>
      <c r="G659" s="69"/>
      <c r="H659" s="36">
        <f>H660+H663+H666</f>
        <v>23346.3</v>
      </c>
      <c r="I659" s="16"/>
      <c r="J659" s="26"/>
    </row>
    <row r="660" spans="1:10" ht="110.25">
      <c r="A660" s="5" t="s">
        <v>411</v>
      </c>
      <c r="B660" s="6" t="s">
        <v>43</v>
      </c>
      <c r="C660" s="6" t="s">
        <v>303</v>
      </c>
      <c r="D660" s="6" t="s">
        <v>37</v>
      </c>
      <c r="E660" s="6" t="s">
        <v>550</v>
      </c>
      <c r="F660" s="68"/>
      <c r="G660" s="69"/>
      <c r="H660" s="36">
        <f>H661</f>
        <v>259.3</v>
      </c>
      <c r="I660" s="16"/>
      <c r="J660" s="26"/>
    </row>
    <row r="661" spans="1:10" ht="47.25">
      <c r="A661" s="5" t="s">
        <v>38</v>
      </c>
      <c r="B661" s="6" t="s">
        <v>43</v>
      </c>
      <c r="C661" s="6" t="s">
        <v>303</v>
      </c>
      <c r="D661" s="6" t="s">
        <v>37</v>
      </c>
      <c r="E661" s="6" t="s">
        <v>550</v>
      </c>
      <c r="F661" s="68" t="s">
        <v>39</v>
      </c>
      <c r="G661" s="69"/>
      <c r="H661" s="36">
        <f>H662</f>
        <v>259.3</v>
      </c>
      <c r="I661" s="16"/>
      <c r="J661" s="26"/>
    </row>
    <row r="662" spans="1:10" ht="15.75">
      <c r="A662" s="5" t="s">
        <v>40</v>
      </c>
      <c r="B662" s="6" t="s">
        <v>43</v>
      </c>
      <c r="C662" s="6" t="s">
        <v>303</v>
      </c>
      <c r="D662" s="6" t="s">
        <v>37</v>
      </c>
      <c r="E662" s="6" t="s">
        <v>550</v>
      </c>
      <c r="F662" s="68" t="s">
        <v>41</v>
      </c>
      <c r="G662" s="69"/>
      <c r="H662" s="36">
        <v>259.3</v>
      </c>
      <c r="I662" s="16"/>
      <c r="J662" s="26"/>
    </row>
    <row r="663" spans="1:10" ht="15.75">
      <c r="A663" s="5" t="s">
        <v>423</v>
      </c>
      <c r="B663" s="6" t="s">
        <v>43</v>
      </c>
      <c r="C663" s="6" t="s">
        <v>303</v>
      </c>
      <c r="D663" s="6" t="s">
        <v>37</v>
      </c>
      <c r="E663" s="6" t="s">
        <v>551</v>
      </c>
      <c r="F663" s="68"/>
      <c r="G663" s="69"/>
      <c r="H663" s="36">
        <f>H664</f>
        <v>6</v>
      </c>
      <c r="I663" s="16"/>
      <c r="J663" s="26"/>
    </row>
    <row r="664" spans="1:10" ht="47.25">
      <c r="A664" s="5" t="s">
        <v>38</v>
      </c>
      <c r="B664" s="6" t="s">
        <v>43</v>
      </c>
      <c r="C664" s="6" t="s">
        <v>303</v>
      </c>
      <c r="D664" s="6" t="s">
        <v>37</v>
      </c>
      <c r="E664" s="6" t="s">
        <v>551</v>
      </c>
      <c r="F664" s="68" t="s">
        <v>39</v>
      </c>
      <c r="G664" s="69"/>
      <c r="H664" s="36">
        <f>H665</f>
        <v>6</v>
      </c>
      <c r="I664" s="16"/>
      <c r="J664" s="26"/>
    </row>
    <row r="665" spans="1:10" ht="15.75">
      <c r="A665" s="5" t="s">
        <v>40</v>
      </c>
      <c r="B665" s="6" t="s">
        <v>43</v>
      </c>
      <c r="C665" s="6" t="s">
        <v>303</v>
      </c>
      <c r="D665" s="6" t="s">
        <v>37</v>
      </c>
      <c r="E665" s="6" t="s">
        <v>551</v>
      </c>
      <c r="F665" s="68" t="s">
        <v>41</v>
      </c>
      <c r="G665" s="69"/>
      <c r="H665" s="36">
        <v>6</v>
      </c>
      <c r="I665" s="16"/>
      <c r="J665" s="26"/>
    </row>
    <row r="666" spans="1:10" ht="31.5">
      <c r="A666" s="5" t="s">
        <v>497</v>
      </c>
      <c r="B666" s="6" t="s">
        <v>43</v>
      </c>
      <c r="C666" s="6" t="s">
        <v>303</v>
      </c>
      <c r="D666" s="6" t="s">
        <v>37</v>
      </c>
      <c r="E666" s="6" t="s">
        <v>552</v>
      </c>
      <c r="F666" s="68"/>
      <c r="G666" s="69"/>
      <c r="H666" s="36">
        <f>H667</f>
        <v>23081</v>
      </c>
      <c r="I666" s="16"/>
      <c r="J666" s="26"/>
    </row>
    <row r="667" spans="1:10" ht="47.25">
      <c r="A667" s="5" t="s">
        <v>38</v>
      </c>
      <c r="B667" s="6" t="s">
        <v>43</v>
      </c>
      <c r="C667" s="6" t="s">
        <v>303</v>
      </c>
      <c r="D667" s="6" t="s">
        <v>37</v>
      </c>
      <c r="E667" s="6" t="s">
        <v>552</v>
      </c>
      <c r="F667" s="68" t="s">
        <v>39</v>
      </c>
      <c r="G667" s="69"/>
      <c r="H667" s="36">
        <f>H668</f>
        <v>23081</v>
      </c>
      <c r="I667" s="16"/>
      <c r="J667" s="26"/>
    </row>
    <row r="668" spans="1:10" ht="15.75">
      <c r="A668" s="5" t="s">
        <v>40</v>
      </c>
      <c r="B668" s="6" t="s">
        <v>43</v>
      </c>
      <c r="C668" s="6" t="s">
        <v>303</v>
      </c>
      <c r="D668" s="6" t="s">
        <v>37</v>
      </c>
      <c r="E668" s="6" t="s">
        <v>552</v>
      </c>
      <c r="F668" s="68" t="s">
        <v>41</v>
      </c>
      <c r="G668" s="69"/>
      <c r="H668" s="36">
        <v>23081</v>
      </c>
      <c r="I668" s="16"/>
      <c r="J668" s="26"/>
    </row>
    <row r="669" spans="1:10" ht="15.75">
      <c r="A669" s="5" t="s">
        <v>344</v>
      </c>
      <c r="B669" s="6" t="s">
        <v>43</v>
      </c>
      <c r="C669" s="6" t="s">
        <v>303</v>
      </c>
      <c r="D669" s="6" t="s">
        <v>143</v>
      </c>
      <c r="E669" s="6"/>
      <c r="F669" s="68"/>
      <c r="G669" s="69"/>
      <c r="H669" s="36">
        <f>H670+H681+H685</f>
        <v>8319.8</v>
      </c>
      <c r="I669" s="16"/>
      <c r="J669" s="26"/>
    </row>
    <row r="670" spans="1:10" ht="47.25" customHeight="1">
      <c r="A670" s="5" t="s">
        <v>337</v>
      </c>
      <c r="B670" s="6" t="s">
        <v>43</v>
      </c>
      <c r="C670" s="6" t="s">
        <v>303</v>
      </c>
      <c r="D670" s="6" t="s">
        <v>143</v>
      </c>
      <c r="E670" s="6" t="s">
        <v>338</v>
      </c>
      <c r="F670" s="68"/>
      <c r="G670" s="69"/>
      <c r="H670" s="36">
        <f>H671</f>
        <v>739.6</v>
      </c>
      <c r="I670" s="16"/>
      <c r="J670" s="26"/>
    </row>
    <row r="671" spans="1:10" ht="47.25">
      <c r="A671" s="5" t="s">
        <v>339</v>
      </c>
      <c r="B671" s="6" t="s">
        <v>43</v>
      </c>
      <c r="C671" s="6" t="s">
        <v>303</v>
      </c>
      <c r="D671" s="6" t="s">
        <v>143</v>
      </c>
      <c r="E671" s="6" t="s">
        <v>340</v>
      </c>
      <c r="F671" s="68"/>
      <c r="G671" s="69"/>
      <c r="H671" s="36">
        <f>H672+H675+H678</f>
        <v>739.6</v>
      </c>
      <c r="I671" s="16"/>
      <c r="J671" s="26"/>
    </row>
    <row r="672" spans="1:10" ht="94.5">
      <c r="A672" s="5" t="s">
        <v>53</v>
      </c>
      <c r="B672" s="6" t="s">
        <v>43</v>
      </c>
      <c r="C672" s="6" t="s">
        <v>303</v>
      </c>
      <c r="D672" s="6" t="s">
        <v>143</v>
      </c>
      <c r="E672" s="6" t="s">
        <v>343</v>
      </c>
      <c r="F672" s="68"/>
      <c r="G672" s="69"/>
      <c r="H672" s="36">
        <f>H673</f>
        <v>87.6</v>
      </c>
      <c r="I672" s="16"/>
      <c r="J672" s="26"/>
    </row>
    <row r="673" spans="1:10" ht="47.25">
      <c r="A673" s="5" t="s">
        <v>38</v>
      </c>
      <c r="B673" s="6" t="s">
        <v>43</v>
      </c>
      <c r="C673" s="6" t="s">
        <v>303</v>
      </c>
      <c r="D673" s="6" t="s">
        <v>143</v>
      </c>
      <c r="E673" s="6" t="s">
        <v>343</v>
      </c>
      <c r="F673" s="68" t="s">
        <v>39</v>
      </c>
      <c r="G673" s="69"/>
      <c r="H673" s="36">
        <f>H674</f>
        <v>87.6</v>
      </c>
      <c r="I673" s="16"/>
      <c r="J673" s="26"/>
    </row>
    <row r="674" spans="1:10" ht="15.75">
      <c r="A674" s="5" t="s">
        <v>40</v>
      </c>
      <c r="B674" s="6" t="s">
        <v>43</v>
      </c>
      <c r="C674" s="6" t="s">
        <v>303</v>
      </c>
      <c r="D674" s="6" t="s">
        <v>143</v>
      </c>
      <c r="E674" s="6" t="s">
        <v>343</v>
      </c>
      <c r="F674" s="68" t="s">
        <v>41</v>
      </c>
      <c r="G674" s="69"/>
      <c r="H674" s="36">
        <f>'пр.6'!H618</f>
        <v>87.6</v>
      </c>
      <c r="I674" s="16"/>
      <c r="J674" s="26"/>
    </row>
    <row r="675" spans="1:10" ht="15.75">
      <c r="A675" s="5" t="s">
        <v>345</v>
      </c>
      <c r="B675" s="6" t="s">
        <v>43</v>
      </c>
      <c r="C675" s="6" t="s">
        <v>303</v>
      </c>
      <c r="D675" s="6" t="s">
        <v>143</v>
      </c>
      <c r="E675" s="6" t="s">
        <v>346</v>
      </c>
      <c r="F675" s="68"/>
      <c r="G675" s="69"/>
      <c r="H675" s="36">
        <f>H676</f>
        <v>270</v>
      </c>
      <c r="I675" s="16"/>
      <c r="J675" s="26"/>
    </row>
    <row r="676" spans="1:10" ht="47.25">
      <c r="A676" s="5" t="s">
        <v>38</v>
      </c>
      <c r="B676" s="6" t="s">
        <v>43</v>
      </c>
      <c r="C676" s="6" t="s">
        <v>303</v>
      </c>
      <c r="D676" s="6" t="s">
        <v>143</v>
      </c>
      <c r="E676" s="6" t="s">
        <v>346</v>
      </c>
      <c r="F676" s="68" t="s">
        <v>39</v>
      </c>
      <c r="G676" s="69"/>
      <c r="H676" s="36">
        <f>H677</f>
        <v>270</v>
      </c>
      <c r="I676" s="16"/>
      <c r="J676" s="26"/>
    </row>
    <row r="677" spans="1:10" ht="15.75">
      <c r="A677" s="5" t="s">
        <v>40</v>
      </c>
      <c r="B677" s="6" t="s">
        <v>43</v>
      </c>
      <c r="C677" s="6" t="s">
        <v>303</v>
      </c>
      <c r="D677" s="6" t="s">
        <v>143</v>
      </c>
      <c r="E677" s="6" t="s">
        <v>346</v>
      </c>
      <c r="F677" s="68" t="s">
        <v>41</v>
      </c>
      <c r="G677" s="69"/>
      <c r="H677" s="36">
        <f>'пр.6'!H624</f>
        <v>270</v>
      </c>
      <c r="I677" s="16"/>
      <c r="J677" s="26"/>
    </row>
    <row r="678" spans="1:10" ht="33.75" customHeight="1">
      <c r="A678" s="5" t="s">
        <v>347</v>
      </c>
      <c r="B678" s="6" t="s">
        <v>43</v>
      </c>
      <c r="C678" s="6" t="s">
        <v>303</v>
      </c>
      <c r="D678" s="6" t="s">
        <v>143</v>
      </c>
      <c r="E678" s="6" t="s">
        <v>348</v>
      </c>
      <c r="F678" s="68"/>
      <c r="G678" s="69"/>
      <c r="H678" s="36">
        <f>H679</f>
        <v>382</v>
      </c>
      <c r="I678" s="16"/>
      <c r="J678" s="26"/>
    </row>
    <row r="679" spans="1:10" ht="47.25">
      <c r="A679" s="5" t="s">
        <v>38</v>
      </c>
      <c r="B679" s="6" t="s">
        <v>43</v>
      </c>
      <c r="C679" s="6" t="s">
        <v>303</v>
      </c>
      <c r="D679" s="6" t="s">
        <v>143</v>
      </c>
      <c r="E679" s="6" t="s">
        <v>348</v>
      </c>
      <c r="F679" s="68" t="s">
        <v>39</v>
      </c>
      <c r="G679" s="69"/>
      <c r="H679" s="36">
        <f>H680</f>
        <v>382</v>
      </c>
      <c r="I679" s="16"/>
      <c r="J679" s="26"/>
    </row>
    <row r="680" spans="1:10" ht="15.75">
      <c r="A680" s="5" t="s">
        <v>40</v>
      </c>
      <c r="B680" s="6" t="s">
        <v>43</v>
      </c>
      <c r="C680" s="6" t="s">
        <v>303</v>
      </c>
      <c r="D680" s="6" t="s">
        <v>143</v>
      </c>
      <c r="E680" s="6" t="s">
        <v>348</v>
      </c>
      <c r="F680" s="68" t="s">
        <v>41</v>
      </c>
      <c r="G680" s="69"/>
      <c r="H680" s="36">
        <f>'пр.6'!H634</f>
        <v>382</v>
      </c>
      <c r="I680" s="16"/>
      <c r="J680" s="26"/>
    </row>
    <row r="681" spans="1:10" ht="33.75" customHeight="1">
      <c r="A681" s="5" t="s">
        <v>548</v>
      </c>
      <c r="B681" s="6" t="s">
        <v>43</v>
      </c>
      <c r="C681" s="6" t="s">
        <v>303</v>
      </c>
      <c r="D681" s="6" t="s">
        <v>143</v>
      </c>
      <c r="E681" s="6" t="s">
        <v>549</v>
      </c>
      <c r="F681" s="68"/>
      <c r="G681" s="69"/>
      <c r="H681" s="36">
        <f>H682</f>
        <v>7392.2</v>
      </c>
      <c r="I681" s="16"/>
      <c r="J681" s="26"/>
    </row>
    <row r="682" spans="1:10" ht="31.5">
      <c r="A682" s="5" t="s">
        <v>497</v>
      </c>
      <c r="B682" s="6" t="s">
        <v>43</v>
      </c>
      <c r="C682" s="6" t="s">
        <v>303</v>
      </c>
      <c r="D682" s="6" t="s">
        <v>143</v>
      </c>
      <c r="E682" s="6" t="s">
        <v>552</v>
      </c>
      <c r="F682" s="68"/>
      <c r="G682" s="69"/>
      <c r="H682" s="36">
        <f>H683</f>
        <v>7392.2</v>
      </c>
      <c r="I682" s="18"/>
      <c r="J682" s="26"/>
    </row>
    <row r="683" spans="1:10" ht="47.25">
      <c r="A683" s="5" t="s">
        <v>38</v>
      </c>
      <c r="B683" s="6" t="s">
        <v>43</v>
      </c>
      <c r="C683" s="6" t="s">
        <v>303</v>
      </c>
      <c r="D683" s="6" t="s">
        <v>143</v>
      </c>
      <c r="E683" s="6" t="s">
        <v>552</v>
      </c>
      <c r="F683" s="68" t="s">
        <v>39</v>
      </c>
      <c r="G683" s="69"/>
      <c r="H683" s="36">
        <f>H684</f>
        <v>7392.2</v>
      </c>
      <c r="I683" s="16"/>
      <c r="J683" s="26"/>
    </row>
    <row r="684" spans="1:10" ht="15.75">
      <c r="A684" s="5" t="s">
        <v>40</v>
      </c>
      <c r="B684" s="6" t="s">
        <v>43</v>
      </c>
      <c r="C684" s="6" t="s">
        <v>303</v>
      </c>
      <c r="D684" s="6" t="s">
        <v>143</v>
      </c>
      <c r="E684" s="6" t="s">
        <v>552</v>
      </c>
      <c r="F684" s="68" t="s">
        <v>41</v>
      </c>
      <c r="G684" s="69"/>
      <c r="H684" s="36">
        <v>7392.2</v>
      </c>
      <c r="I684" s="16"/>
      <c r="J684" s="26"/>
    </row>
    <row r="685" spans="1:10" ht="31.5">
      <c r="A685" s="5" t="s">
        <v>553</v>
      </c>
      <c r="B685" s="6" t="s">
        <v>43</v>
      </c>
      <c r="C685" s="6" t="s">
        <v>303</v>
      </c>
      <c r="D685" s="6" t="s">
        <v>143</v>
      </c>
      <c r="E685" s="6" t="s">
        <v>554</v>
      </c>
      <c r="F685" s="68"/>
      <c r="G685" s="69"/>
      <c r="H685" s="36">
        <f>H686</f>
        <v>188</v>
      </c>
      <c r="I685" s="16"/>
      <c r="J685" s="26"/>
    </row>
    <row r="686" spans="1:10" ht="31.5">
      <c r="A686" s="5" t="s">
        <v>555</v>
      </c>
      <c r="B686" s="6" t="s">
        <v>43</v>
      </c>
      <c r="C686" s="6" t="s">
        <v>303</v>
      </c>
      <c r="D686" s="6" t="s">
        <v>143</v>
      </c>
      <c r="E686" s="6" t="s">
        <v>556</v>
      </c>
      <c r="F686" s="68"/>
      <c r="G686" s="69"/>
      <c r="H686" s="36">
        <f>H687</f>
        <v>188</v>
      </c>
      <c r="I686" s="16"/>
      <c r="J686" s="26"/>
    </row>
    <row r="687" spans="1:10" ht="47.25">
      <c r="A687" s="5" t="s">
        <v>38</v>
      </c>
      <c r="B687" s="6" t="s">
        <v>43</v>
      </c>
      <c r="C687" s="6" t="s">
        <v>303</v>
      </c>
      <c r="D687" s="6" t="s">
        <v>143</v>
      </c>
      <c r="E687" s="6" t="s">
        <v>556</v>
      </c>
      <c r="F687" s="68" t="s">
        <v>39</v>
      </c>
      <c r="G687" s="69"/>
      <c r="H687" s="36">
        <f>H688</f>
        <v>188</v>
      </c>
      <c r="I687" s="16"/>
      <c r="J687" s="26"/>
    </row>
    <row r="688" spans="1:10" ht="15.75">
      <c r="A688" s="5" t="s">
        <v>40</v>
      </c>
      <c r="B688" s="6" t="s">
        <v>43</v>
      </c>
      <c r="C688" s="6" t="s">
        <v>303</v>
      </c>
      <c r="D688" s="6" t="s">
        <v>143</v>
      </c>
      <c r="E688" s="6" t="s">
        <v>556</v>
      </c>
      <c r="F688" s="68" t="s">
        <v>41</v>
      </c>
      <c r="G688" s="69"/>
      <c r="H688" s="36">
        <v>188</v>
      </c>
      <c r="I688" s="16"/>
      <c r="J688" s="26"/>
    </row>
    <row r="689" spans="1:10" ht="31.5">
      <c r="A689" s="5" t="s">
        <v>304</v>
      </c>
      <c r="B689" s="6" t="s">
        <v>43</v>
      </c>
      <c r="C689" s="6" t="s">
        <v>303</v>
      </c>
      <c r="D689" s="6" t="s">
        <v>68</v>
      </c>
      <c r="E689" s="6"/>
      <c r="F689" s="68"/>
      <c r="G689" s="69"/>
      <c r="H689" s="36">
        <f>H690+H704+H722</f>
        <v>4142.6</v>
      </c>
      <c r="I689" s="16"/>
      <c r="J689" s="26"/>
    </row>
    <row r="690" spans="1:10" ht="47.25">
      <c r="A690" s="5" t="s">
        <v>294</v>
      </c>
      <c r="B690" s="6" t="s">
        <v>43</v>
      </c>
      <c r="C690" s="6" t="s">
        <v>303</v>
      </c>
      <c r="D690" s="6" t="s">
        <v>68</v>
      </c>
      <c r="E690" s="6" t="s">
        <v>295</v>
      </c>
      <c r="F690" s="68"/>
      <c r="G690" s="69"/>
      <c r="H690" s="36">
        <v>334.5</v>
      </c>
      <c r="I690" s="16"/>
      <c r="J690" s="26"/>
    </row>
    <row r="691" spans="1:10" ht="63">
      <c r="A691" s="5" t="s">
        <v>296</v>
      </c>
      <c r="B691" s="6" t="s">
        <v>43</v>
      </c>
      <c r="C691" s="6" t="s">
        <v>303</v>
      </c>
      <c r="D691" s="6" t="s">
        <v>68</v>
      </c>
      <c r="E691" s="6" t="s">
        <v>297</v>
      </c>
      <c r="F691" s="68"/>
      <c r="G691" s="69"/>
      <c r="H691" s="36">
        <f>H692+H695+H698+H701</f>
        <v>334.5</v>
      </c>
      <c r="I691" s="16"/>
      <c r="J691" s="26"/>
    </row>
    <row r="692" spans="1:10" ht="78.75">
      <c r="A692" s="5" t="s">
        <v>300</v>
      </c>
      <c r="B692" s="6" t="s">
        <v>43</v>
      </c>
      <c r="C692" s="6" t="s">
        <v>303</v>
      </c>
      <c r="D692" s="6" t="s">
        <v>68</v>
      </c>
      <c r="E692" s="6" t="s">
        <v>301</v>
      </c>
      <c r="F692" s="68"/>
      <c r="G692" s="69"/>
      <c r="H692" s="36">
        <f>H693</f>
        <v>180</v>
      </c>
      <c r="I692" s="16"/>
      <c r="J692" s="26"/>
    </row>
    <row r="693" spans="1:10" ht="47.25">
      <c r="A693" s="5" t="s">
        <v>38</v>
      </c>
      <c r="B693" s="6" t="s">
        <v>43</v>
      </c>
      <c r="C693" s="6" t="s">
        <v>303</v>
      </c>
      <c r="D693" s="6" t="s">
        <v>68</v>
      </c>
      <c r="E693" s="6" t="s">
        <v>301</v>
      </c>
      <c r="F693" s="68" t="s">
        <v>39</v>
      </c>
      <c r="G693" s="69"/>
      <c r="H693" s="36">
        <f>H694</f>
        <v>180</v>
      </c>
      <c r="I693" s="16"/>
      <c r="J693" s="26"/>
    </row>
    <row r="694" spans="1:10" ht="15.75">
      <c r="A694" s="5" t="s">
        <v>40</v>
      </c>
      <c r="B694" s="6" t="s">
        <v>43</v>
      </c>
      <c r="C694" s="6" t="s">
        <v>303</v>
      </c>
      <c r="D694" s="6" t="s">
        <v>68</v>
      </c>
      <c r="E694" s="6" t="s">
        <v>301</v>
      </c>
      <c r="F694" s="68" t="s">
        <v>41</v>
      </c>
      <c r="G694" s="69"/>
      <c r="H694" s="36">
        <f>'пр.6'!H484</f>
        <v>180</v>
      </c>
      <c r="I694" s="16"/>
      <c r="J694" s="26"/>
    </row>
    <row r="695" spans="1:10" ht="31.5">
      <c r="A695" s="5" t="s">
        <v>307</v>
      </c>
      <c r="B695" s="6" t="s">
        <v>43</v>
      </c>
      <c r="C695" s="6" t="s">
        <v>303</v>
      </c>
      <c r="D695" s="6" t="s">
        <v>68</v>
      </c>
      <c r="E695" s="6" t="s">
        <v>308</v>
      </c>
      <c r="F695" s="68"/>
      <c r="G695" s="69"/>
      <c r="H695" s="36">
        <f>H696</f>
        <v>33.6</v>
      </c>
      <c r="I695" s="16"/>
      <c r="J695" s="26"/>
    </row>
    <row r="696" spans="1:10" ht="47.25">
      <c r="A696" s="5" t="s">
        <v>38</v>
      </c>
      <c r="B696" s="6" t="s">
        <v>43</v>
      </c>
      <c r="C696" s="6" t="s">
        <v>303</v>
      </c>
      <c r="D696" s="6" t="s">
        <v>68</v>
      </c>
      <c r="E696" s="6" t="s">
        <v>308</v>
      </c>
      <c r="F696" s="68" t="s">
        <v>39</v>
      </c>
      <c r="G696" s="69"/>
      <c r="H696" s="36">
        <f>H697</f>
        <v>33.6</v>
      </c>
      <c r="I696" s="16"/>
      <c r="J696" s="26"/>
    </row>
    <row r="697" spans="1:10" ht="15.75">
      <c r="A697" s="5" t="s">
        <v>40</v>
      </c>
      <c r="B697" s="6" t="s">
        <v>43</v>
      </c>
      <c r="C697" s="6" t="s">
        <v>303</v>
      </c>
      <c r="D697" s="6" t="s">
        <v>68</v>
      </c>
      <c r="E697" s="6" t="s">
        <v>308</v>
      </c>
      <c r="F697" s="68" t="s">
        <v>41</v>
      </c>
      <c r="G697" s="69"/>
      <c r="H697" s="36">
        <f>'пр.6'!H506</f>
        <v>33.6</v>
      </c>
      <c r="I697" s="16"/>
      <c r="J697" s="26"/>
    </row>
    <row r="698" spans="1:10" ht="47.25">
      <c r="A698" s="5" t="s">
        <v>311</v>
      </c>
      <c r="B698" s="6" t="s">
        <v>43</v>
      </c>
      <c r="C698" s="6" t="s">
        <v>303</v>
      </c>
      <c r="D698" s="6" t="s">
        <v>68</v>
      </c>
      <c r="E698" s="6" t="s">
        <v>312</v>
      </c>
      <c r="F698" s="68"/>
      <c r="G698" s="69"/>
      <c r="H698" s="36">
        <f>H699</f>
        <v>94.5</v>
      </c>
      <c r="I698" s="16"/>
      <c r="J698" s="26"/>
    </row>
    <row r="699" spans="1:10" ht="47.25">
      <c r="A699" s="5" t="s">
        <v>38</v>
      </c>
      <c r="B699" s="6" t="s">
        <v>43</v>
      </c>
      <c r="C699" s="6" t="s">
        <v>303</v>
      </c>
      <c r="D699" s="6" t="s">
        <v>68</v>
      </c>
      <c r="E699" s="6" t="s">
        <v>312</v>
      </c>
      <c r="F699" s="68" t="s">
        <v>39</v>
      </c>
      <c r="G699" s="69"/>
      <c r="H699" s="36">
        <f>H700</f>
        <v>94.5</v>
      </c>
      <c r="I699" s="16"/>
      <c r="J699" s="26"/>
    </row>
    <row r="700" spans="1:10" ht="15.75">
      <c r="A700" s="5" t="s">
        <v>40</v>
      </c>
      <c r="B700" s="6" t="s">
        <v>43</v>
      </c>
      <c r="C700" s="6" t="s">
        <v>303</v>
      </c>
      <c r="D700" s="6" t="s">
        <v>68</v>
      </c>
      <c r="E700" s="6" t="s">
        <v>312</v>
      </c>
      <c r="F700" s="68" t="s">
        <v>41</v>
      </c>
      <c r="G700" s="69"/>
      <c r="H700" s="36">
        <f>'пр.6'!H549</f>
        <v>94.5</v>
      </c>
      <c r="I700" s="16"/>
      <c r="J700" s="26"/>
    </row>
    <row r="701" spans="1:10" ht="31.5">
      <c r="A701" s="5" t="s">
        <v>315</v>
      </c>
      <c r="B701" s="6" t="s">
        <v>43</v>
      </c>
      <c r="C701" s="6" t="s">
        <v>303</v>
      </c>
      <c r="D701" s="6" t="s">
        <v>68</v>
      </c>
      <c r="E701" s="6" t="s">
        <v>316</v>
      </c>
      <c r="F701" s="68"/>
      <c r="G701" s="69"/>
      <c r="H701" s="36">
        <f>H702</f>
        <v>26.4</v>
      </c>
      <c r="I701" s="16"/>
      <c r="J701" s="26"/>
    </row>
    <row r="702" spans="1:10" ht="47.25">
      <c r="A702" s="5" t="s">
        <v>38</v>
      </c>
      <c r="B702" s="6" t="s">
        <v>43</v>
      </c>
      <c r="C702" s="6" t="s">
        <v>303</v>
      </c>
      <c r="D702" s="6" t="s">
        <v>68</v>
      </c>
      <c r="E702" s="6" t="s">
        <v>316</v>
      </c>
      <c r="F702" s="68" t="s">
        <v>39</v>
      </c>
      <c r="G702" s="69"/>
      <c r="H702" s="36">
        <f>H703</f>
        <v>26.4</v>
      </c>
      <c r="I702" s="16"/>
      <c r="J702" s="26"/>
    </row>
    <row r="703" spans="1:10" ht="15.75">
      <c r="A703" s="5" t="s">
        <v>40</v>
      </c>
      <c r="B703" s="6" t="s">
        <v>43</v>
      </c>
      <c r="C703" s="6" t="s">
        <v>303</v>
      </c>
      <c r="D703" s="6" t="s">
        <v>68</v>
      </c>
      <c r="E703" s="6" t="s">
        <v>316</v>
      </c>
      <c r="F703" s="68" t="s">
        <v>41</v>
      </c>
      <c r="G703" s="69"/>
      <c r="H703" s="36">
        <f>'пр.6'!H561</f>
        <v>26.4</v>
      </c>
      <c r="I703" s="16"/>
      <c r="J703" s="26"/>
    </row>
    <row r="704" spans="1:10" ht="48" customHeight="1">
      <c r="A704" s="5" t="s">
        <v>337</v>
      </c>
      <c r="B704" s="6" t="s">
        <v>43</v>
      </c>
      <c r="C704" s="6" t="s">
        <v>303</v>
      </c>
      <c r="D704" s="6" t="s">
        <v>68</v>
      </c>
      <c r="E704" s="6" t="s">
        <v>338</v>
      </c>
      <c r="F704" s="68"/>
      <c r="G704" s="69"/>
      <c r="H704" s="36">
        <f>H705+H718</f>
        <v>3508.1</v>
      </c>
      <c r="I704" s="16"/>
      <c r="J704" s="26"/>
    </row>
    <row r="705" spans="1:10" ht="47.25">
      <c r="A705" s="5" t="s">
        <v>339</v>
      </c>
      <c r="B705" s="6" t="s">
        <v>43</v>
      </c>
      <c r="C705" s="6" t="s">
        <v>303</v>
      </c>
      <c r="D705" s="6" t="s">
        <v>68</v>
      </c>
      <c r="E705" s="6" t="s">
        <v>340</v>
      </c>
      <c r="F705" s="68"/>
      <c r="G705" s="69"/>
      <c r="H705" s="36">
        <f>H706+H709+H712+H715</f>
        <v>940</v>
      </c>
      <c r="I705" s="16"/>
      <c r="J705" s="26"/>
    </row>
    <row r="706" spans="1:10" ht="31.5">
      <c r="A706" s="5" t="s">
        <v>341</v>
      </c>
      <c r="B706" s="6" t="s">
        <v>43</v>
      </c>
      <c r="C706" s="6" t="s">
        <v>303</v>
      </c>
      <c r="D706" s="6" t="s">
        <v>68</v>
      </c>
      <c r="E706" s="6" t="s">
        <v>342</v>
      </c>
      <c r="F706" s="68"/>
      <c r="G706" s="69"/>
      <c r="H706" s="36">
        <f>H707</f>
        <v>100</v>
      </c>
      <c r="I706" s="16"/>
      <c r="J706" s="26"/>
    </row>
    <row r="707" spans="1:10" ht="47.25">
      <c r="A707" s="5" t="s">
        <v>38</v>
      </c>
      <c r="B707" s="6" t="s">
        <v>43</v>
      </c>
      <c r="C707" s="6" t="s">
        <v>303</v>
      </c>
      <c r="D707" s="6" t="s">
        <v>68</v>
      </c>
      <c r="E707" s="6" t="s">
        <v>342</v>
      </c>
      <c r="F707" s="68" t="s">
        <v>39</v>
      </c>
      <c r="G707" s="69"/>
      <c r="H707" s="36">
        <f>H708</f>
        <v>100</v>
      </c>
      <c r="I707" s="16"/>
      <c r="J707" s="26"/>
    </row>
    <row r="708" spans="1:10" ht="15.75">
      <c r="A708" s="5" t="s">
        <v>40</v>
      </c>
      <c r="B708" s="6" t="s">
        <v>43</v>
      </c>
      <c r="C708" s="6" t="s">
        <v>303</v>
      </c>
      <c r="D708" s="6" t="s">
        <v>68</v>
      </c>
      <c r="E708" s="6" t="s">
        <v>342</v>
      </c>
      <c r="F708" s="68" t="s">
        <v>41</v>
      </c>
      <c r="G708" s="69"/>
      <c r="H708" s="36">
        <f>'пр.6'!H612</f>
        <v>100</v>
      </c>
      <c r="I708" s="16"/>
      <c r="J708" s="26"/>
    </row>
    <row r="709" spans="1:10" ht="15.75">
      <c r="A709" s="5" t="s">
        <v>345</v>
      </c>
      <c r="B709" s="6" t="s">
        <v>43</v>
      </c>
      <c r="C709" s="6" t="s">
        <v>303</v>
      </c>
      <c r="D709" s="6" t="s">
        <v>68</v>
      </c>
      <c r="E709" s="6" t="s">
        <v>346</v>
      </c>
      <c r="F709" s="68"/>
      <c r="G709" s="69"/>
      <c r="H709" s="36">
        <f>H710</f>
        <v>496.2</v>
      </c>
      <c r="I709" s="16"/>
      <c r="J709" s="26"/>
    </row>
    <row r="710" spans="1:10" ht="47.25">
      <c r="A710" s="5" t="s">
        <v>38</v>
      </c>
      <c r="B710" s="6" t="s">
        <v>43</v>
      </c>
      <c r="C710" s="6" t="s">
        <v>303</v>
      </c>
      <c r="D710" s="6" t="s">
        <v>68</v>
      </c>
      <c r="E710" s="6" t="s">
        <v>346</v>
      </c>
      <c r="F710" s="68" t="s">
        <v>39</v>
      </c>
      <c r="G710" s="69"/>
      <c r="H710" s="36">
        <f>H711</f>
        <v>496.2</v>
      </c>
      <c r="I710" s="16"/>
      <c r="J710" s="26"/>
    </row>
    <row r="711" spans="1:10" ht="15.75">
      <c r="A711" s="5" t="s">
        <v>40</v>
      </c>
      <c r="B711" s="6" t="s">
        <v>43</v>
      </c>
      <c r="C711" s="6" t="s">
        <v>303</v>
      </c>
      <c r="D711" s="6" t="s">
        <v>68</v>
      </c>
      <c r="E711" s="6" t="s">
        <v>346</v>
      </c>
      <c r="F711" s="68" t="s">
        <v>41</v>
      </c>
      <c r="G711" s="69"/>
      <c r="H711" s="36">
        <f>'пр.6'!H628</f>
        <v>496.2</v>
      </c>
      <c r="I711" s="16"/>
      <c r="J711" s="26"/>
    </row>
    <row r="712" spans="1:10" ht="32.25" customHeight="1">
      <c r="A712" s="5" t="s">
        <v>347</v>
      </c>
      <c r="B712" s="6" t="s">
        <v>43</v>
      </c>
      <c r="C712" s="6" t="s">
        <v>303</v>
      </c>
      <c r="D712" s="6" t="s">
        <v>68</v>
      </c>
      <c r="E712" s="6" t="s">
        <v>348</v>
      </c>
      <c r="F712" s="68"/>
      <c r="G712" s="69"/>
      <c r="H712" s="36">
        <f>H713</f>
        <v>336.3</v>
      </c>
      <c r="I712" s="16"/>
      <c r="J712" s="26"/>
    </row>
    <row r="713" spans="1:10" ht="47.25">
      <c r="A713" s="5" t="s">
        <v>38</v>
      </c>
      <c r="B713" s="6" t="s">
        <v>43</v>
      </c>
      <c r="C713" s="6" t="s">
        <v>303</v>
      </c>
      <c r="D713" s="6" t="s">
        <v>68</v>
      </c>
      <c r="E713" s="6" t="s">
        <v>348</v>
      </c>
      <c r="F713" s="68" t="s">
        <v>39</v>
      </c>
      <c r="G713" s="69"/>
      <c r="H713" s="36">
        <f>H714</f>
        <v>336.3</v>
      </c>
      <c r="I713" s="16"/>
      <c r="J713" s="26"/>
    </row>
    <row r="714" spans="1:10" ht="15.75">
      <c r="A714" s="5" t="s">
        <v>40</v>
      </c>
      <c r="B714" s="6" t="s">
        <v>43</v>
      </c>
      <c r="C714" s="6" t="s">
        <v>303</v>
      </c>
      <c r="D714" s="6" t="s">
        <v>68</v>
      </c>
      <c r="E714" s="6" t="s">
        <v>348</v>
      </c>
      <c r="F714" s="68" t="s">
        <v>41</v>
      </c>
      <c r="G714" s="69"/>
      <c r="H714" s="36">
        <f>'пр.6'!H638</f>
        <v>336.3</v>
      </c>
      <c r="I714" s="16"/>
      <c r="J714" s="26"/>
    </row>
    <row r="715" spans="1:10" ht="47.25">
      <c r="A715" s="5" t="s">
        <v>349</v>
      </c>
      <c r="B715" s="6" t="s">
        <v>43</v>
      </c>
      <c r="C715" s="6" t="s">
        <v>303</v>
      </c>
      <c r="D715" s="6" t="s">
        <v>68</v>
      </c>
      <c r="E715" s="6" t="s">
        <v>350</v>
      </c>
      <c r="F715" s="68"/>
      <c r="G715" s="69"/>
      <c r="H715" s="36">
        <f>H716</f>
        <v>7.5</v>
      </c>
      <c r="I715" s="16"/>
      <c r="J715" s="26"/>
    </row>
    <row r="716" spans="1:10" ht="47.25">
      <c r="A716" s="5" t="s">
        <v>38</v>
      </c>
      <c r="B716" s="6" t="s">
        <v>43</v>
      </c>
      <c r="C716" s="6" t="s">
        <v>303</v>
      </c>
      <c r="D716" s="6" t="s">
        <v>68</v>
      </c>
      <c r="E716" s="6" t="s">
        <v>350</v>
      </c>
      <c r="F716" s="68" t="s">
        <v>39</v>
      </c>
      <c r="G716" s="69"/>
      <c r="H716" s="36">
        <f>H717</f>
        <v>7.5</v>
      </c>
      <c r="I716" s="16"/>
      <c r="J716" s="26"/>
    </row>
    <row r="717" spans="1:10" ht="15.75">
      <c r="A717" s="5" t="s">
        <v>40</v>
      </c>
      <c r="B717" s="6" t="s">
        <v>43</v>
      </c>
      <c r="C717" s="6" t="s">
        <v>303</v>
      </c>
      <c r="D717" s="6" t="s">
        <v>68</v>
      </c>
      <c r="E717" s="6" t="s">
        <v>350</v>
      </c>
      <c r="F717" s="68" t="s">
        <v>41</v>
      </c>
      <c r="G717" s="69"/>
      <c r="H717" s="36">
        <f>'пр.6'!H644</f>
        <v>7.5</v>
      </c>
      <c r="I717" s="16"/>
      <c r="J717" s="26"/>
    </row>
    <row r="718" spans="1:10" ht="48" customHeight="1">
      <c r="A718" s="5" t="s">
        <v>351</v>
      </c>
      <c r="B718" s="6" t="s">
        <v>43</v>
      </c>
      <c r="C718" s="6" t="s">
        <v>303</v>
      </c>
      <c r="D718" s="6" t="s">
        <v>68</v>
      </c>
      <c r="E718" s="6" t="s">
        <v>352</v>
      </c>
      <c r="F718" s="68"/>
      <c r="G718" s="69"/>
      <c r="H718" s="36">
        <f>H719</f>
        <v>2568.1</v>
      </c>
      <c r="I718" s="16"/>
      <c r="J718" s="26"/>
    </row>
    <row r="719" spans="1:10" ht="47.25">
      <c r="A719" s="5" t="s">
        <v>353</v>
      </c>
      <c r="B719" s="6" t="s">
        <v>43</v>
      </c>
      <c r="C719" s="6" t="s">
        <v>303</v>
      </c>
      <c r="D719" s="6" t="s">
        <v>68</v>
      </c>
      <c r="E719" s="6" t="s">
        <v>354</v>
      </c>
      <c r="F719" s="68"/>
      <c r="G719" s="69"/>
      <c r="H719" s="36">
        <f>H720</f>
        <v>2568.1</v>
      </c>
      <c r="I719" s="16"/>
      <c r="J719" s="26"/>
    </row>
    <row r="720" spans="1:10" ht="47.25">
      <c r="A720" s="5" t="s">
        <v>38</v>
      </c>
      <c r="B720" s="6" t="s">
        <v>43</v>
      </c>
      <c r="C720" s="6" t="s">
        <v>303</v>
      </c>
      <c r="D720" s="6" t="s">
        <v>68</v>
      </c>
      <c r="E720" s="6" t="s">
        <v>354</v>
      </c>
      <c r="F720" s="68" t="s">
        <v>39</v>
      </c>
      <c r="G720" s="69"/>
      <c r="H720" s="36">
        <f>H721</f>
        <v>2568.1</v>
      </c>
      <c r="I720" s="16"/>
      <c r="J720" s="26"/>
    </row>
    <row r="721" spans="1:10" ht="15.75">
      <c r="A721" s="5" t="s">
        <v>40</v>
      </c>
      <c r="B721" s="6" t="s">
        <v>43</v>
      </c>
      <c r="C721" s="6" t="s">
        <v>303</v>
      </c>
      <c r="D721" s="6" t="s">
        <v>68</v>
      </c>
      <c r="E721" s="6" t="s">
        <v>354</v>
      </c>
      <c r="F721" s="68" t="s">
        <v>41</v>
      </c>
      <c r="G721" s="69"/>
      <c r="H721" s="36">
        <f>'пр.6'!H651</f>
        <v>2568.1</v>
      </c>
      <c r="I721" s="16"/>
      <c r="J721" s="26"/>
    </row>
    <row r="722" spans="1:10" ht="31.5">
      <c r="A722" s="5" t="s">
        <v>553</v>
      </c>
      <c r="B722" s="6" t="s">
        <v>43</v>
      </c>
      <c r="C722" s="6" t="s">
        <v>303</v>
      </c>
      <c r="D722" s="6" t="s">
        <v>68</v>
      </c>
      <c r="E722" s="6" t="s">
        <v>554</v>
      </c>
      <c r="F722" s="68"/>
      <c r="G722" s="69"/>
      <c r="H722" s="36">
        <f>H723</f>
        <v>300</v>
      </c>
      <c r="I722" s="16"/>
      <c r="J722" s="26"/>
    </row>
    <row r="723" spans="1:10" ht="31.5">
      <c r="A723" s="5" t="s">
        <v>555</v>
      </c>
      <c r="B723" s="6" t="s">
        <v>43</v>
      </c>
      <c r="C723" s="6" t="s">
        <v>303</v>
      </c>
      <c r="D723" s="6" t="s">
        <v>68</v>
      </c>
      <c r="E723" s="6" t="s">
        <v>556</v>
      </c>
      <c r="F723" s="68"/>
      <c r="G723" s="69"/>
      <c r="H723" s="36">
        <f>H724</f>
        <v>300</v>
      </c>
      <c r="I723" s="16"/>
      <c r="J723" s="26"/>
    </row>
    <row r="724" spans="1:10" ht="47.25">
      <c r="A724" s="5" t="s">
        <v>38</v>
      </c>
      <c r="B724" s="6" t="s">
        <v>43</v>
      </c>
      <c r="C724" s="6" t="s">
        <v>303</v>
      </c>
      <c r="D724" s="6" t="s">
        <v>68</v>
      </c>
      <c r="E724" s="6" t="s">
        <v>556</v>
      </c>
      <c r="F724" s="68" t="s">
        <v>39</v>
      </c>
      <c r="G724" s="69"/>
      <c r="H724" s="36">
        <f>H725</f>
        <v>300</v>
      </c>
      <c r="I724" s="16"/>
      <c r="J724" s="26"/>
    </row>
    <row r="725" spans="1:10" ht="15.75">
      <c r="A725" s="5" t="s">
        <v>40</v>
      </c>
      <c r="B725" s="6" t="s">
        <v>43</v>
      </c>
      <c r="C725" s="6" t="s">
        <v>303</v>
      </c>
      <c r="D725" s="6" t="s">
        <v>68</v>
      </c>
      <c r="E725" s="6" t="s">
        <v>556</v>
      </c>
      <c r="F725" s="68" t="s">
        <v>41</v>
      </c>
      <c r="G725" s="69"/>
      <c r="H725" s="36">
        <v>300</v>
      </c>
      <c r="I725" s="16"/>
      <c r="J725" s="26"/>
    </row>
    <row r="726" spans="1:10" ht="47.25">
      <c r="A726" s="2" t="s">
        <v>26</v>
      </c>
      <c r="B726" s="3" t="s">
        <v>27</v>
      </c>
      <c r="C726" s="3"/>
      <c r="D726" s="3"/>
      <c r="E726" s="3"/>
      <c r="F726" s="70"/>
      <c r="G726" s="71"/>
      <c r="H726" s="35">
        <f>H727+H742+H763+H871</f>
        <v>227478</v>
      </c>
      <c r="I726" s="19"/>
      <c r="J726" s="25"/>
    </row>
    <row r="727" spans="1:16" s="20" customFormat="1" ht="15.75">
      <c r="A727" s="2" t="s">
        <v>100</v>
      </c>
      <c r="B727" s="3" t="s">
        <v>27</v>
      </c>
      <c r="C727" s="3" t="s">
        <v>37</v>
      </c>
      <c r="D727" s="22" t="s">
        <v>598</v>
      </c>
      <c r="E727" s="3"/>
      <c r="F727" s="70"/>
      <c r="G727" s="71"/>
      <c r="H727" s="35">
        <f>H728+H737</f>
        <v>222.5</v>
      </c>
      <c r="I727" s="15"/>
      <c r="J727" s="25"/>
      <c r="K727" s="38"/>
      <c r="L727" s="38"/>
      <c r="M727" s="38"/>
      <c r="N727" s="38"/>
      <c r="O727" s="38"/>
      <c r="P727" s="38"/>
    </row>
    <row r="728" spans="1:10" ht="66" customHeight="1">
      <c r="A728" s="5" t="s">
        <v>403</v>
      </c>
      <c r="B728" s="6" t="s">
        <v>27</v>
      </c>
      <c r="C728" s="6" t="s">
        <v>37</v>
      </c>
      <c r="D728" s="6" t="s">
        <v>19</v>
      </c>
      <c r="E728" s="6"/>
      <c r="F728" s="68"/>
      <c r="G728" s="69"/>
      <c r="H728" s="36">
        <f>H729</f>
        <v>147.5</v>
      </c>
      <c r="I728" s="16"/>
      <c r="J728" s="26"/>
    </row>
    <row r="729" spans="1:10" ht="63">
      <c r="A729" s="5" t="s">
        <v>397</v>
      </c>
      <c r="B729" s="6" t="s">
        <v>27</v>
      </c>
      <c r="C729" s="6" t="s">
        <v>37</v>
      </c>
      <c r="D729" s="6" t="s">
        <v>19</v>
      </c>
      <c r="E729" s="6" t="s">
        <v>398</v>
      </c>
      <c r="F729" s="68"/>
      <c r="G729" s="69"/>
      <c r="H729" s="36">
        <f>H730</f>
        <v>147.5</v>
      </c>
      <c r="I729" s="16"/>
      <c r="J729" s="26"/>
    </row>
    <row r="730" spans="1:10" ht="15.75">
      <c r="A730" s="5" t="s">
        <v>414</v>
      </c>
      <c r="B730" s="6" t="s">
        <v>27</v>
      </c>
      <c r="C730" s="6" t="s">
        <v>37</v>
      </c>
      <c r="D730" s="6" t="s">
        <v>19</v>
      </c>
      <c r="E730" s="6" t="s">
        <v>415</v>
      </c>
      <c r="F730" s="68"/>
      <c r="G730" s="69"/>
      <c r="H730" s="36">
        <f>H731</f>
        <v>147.5</v>
      </c>
      <c r="I730" s="16"/>
      <c r="J730" s="26"/>
    </row>
    <row r="731" spans="1:10" ht="31.5">
      <c r="A731" s="5" t="s">
        <v>409</v>
      </c>
      <c r="B731" s="6" t="s">
        <v>27</v>
      </c>
      <c r="C731" s="6" t="s">
        <v>37</v>
      </c>
      <c r="D731" s="6" t="s">
        <v>19</v>
      </c>
      <c r="E731" s="6" t="s">
        <v>417</v>
      </c>
      <c r="F731" s="68"/>
      <c r="G731" s="69"/>
      <c r="H731" s="36">
        <f>H732+H734</f>
        <v>147.5</v>
      </c>
      <c r="I731" s="16"/>
      <c r="J731" s="26"/>
    </row>
    <row r="732" spans="1:10" ht="47.25">
      <c r="A732" s="5" t="s">
        <v>22</v>
      </c>
      <c r="B732" s="6" t="s">
        <v>27</v>
      </c>
      <c r="C732" s="6" t="s">
        <v>37</v>
      </c>
      <c r="D732" s="6" t="s">
        <v>19</v>
      </c>
      <c r="E732" s="6" t="s">
        <v>417</v>
      </c>
      <c r="F732" s="68" t="s">
        <v>23</v>
      </c>
      <c r="G732" s="69"/>
      <c r="H732" s="36">
        <f>H733</f>
        <v>89.9</v>
      </c>
      <c r="I732" s="16"/>
      <c r="J732" s="26"/>
    </row>
    <row r="733" spans="1:10" ht="47.25">
      <c r="A733" s="5" t="s">
        <v>24</v>
      </c>
      <c r="B733" s="6" t="s">
        <v>27</v>
      </c>
      <c r="C733" s="6" t="s">
        <v>37</v>
      </c>
      <c r="D733" s="6" t="s">
        <v>19</v>
      </c>
      <c r="E733" s="6" t="s">
        <v>417</v>
      </c>
      <c r="F733" s="68" t="s">
        <v>25</v>
      </c>
      <c r="G733" s="69"/>
      <c r="H733" s="36">
        <v>89.9</v>
      </c>
      <c r="I733" s="16"/>
      <c r="J733" s="26"/>
    </row>
    <row r="734" spans="1:10" ht="15.75">
      <c r="A734" s="5" t="s">
        <v>121</v>
      </c>
      <c r="B734" s="6" t="s">
        <v>27</v>
      </c>
      <c r="C734" s="6" t="s">
        <v>37</v>
      </c>
      <c r="D734" s="6" t="s">
        <v>19</v>
      </c>
      <c r="E734" s="6" t="s">
        <v>417</v>
      </c>
      <c r="F734" s="68" t="s">
        <v>122</v>
      </c>
      <c r="G734" s="69"/>
      <c r="H734" s="36">
        <f>H735+H736</f>
        <v>57.6</v>
      </c>
      <c r="I734" s="16"/>
      <c r="J734" s="26"/>
    </row>
    <row r="735" spans="1:10" ht="15.75">
      <c r="A735" s="5" t="s">
        <v>418</v>
      </c>
      <c r="B735" s="6" t="s">
        <v>27</v>
      </c>
      <c r="C735" s="6" t="s">
        <v>37</v>
      </c>
      <c r="D735" s="6" t="s">
        <v>19</v>
      </c>
      <c r="E735" s="6" t="s">
        <v>417</v>
      </c>
      <c r="F735" s="68" t="s">
        <v>419</v>
      </c>
      <c r="G735" s="69"/>
      <c r="H735" s="36">
        <v>4.1</v>
      </c>
      <c r="I735" s="16"/>
      <c r="J735" s="26"/>
    </row>
    <row r="736" spans="1:10" ht="15.75">
      <c r="A736" s="5" t="s">
        <v>420</v>
      </c>
      <c r="B736" s="6" t="s">
        <v>27</v>
      </c>
      <c r="C736" s="6" t="s">
        <v>37</v>
      </c>
      <c r="D736" s="6" t="s">
        <v>19</v>
      </c>
      <c r="E736" s="6" t="s">
        <v>417</v>
      </c>
      <c r="F736" s="68" t="s">
        <v>421</v>
      </c>
      <c r="G736" s="69"/>
      <c r="H736" s="36">
        <v>53.5</v>
      </c>
      <c r="I736" s="16"/>
      <c r="J736" s="26"/>
    </row>
    <row r="737" spans="1:10" ht="15.75">
      <c r="A737" s="5" t="s">
        <v>101</v>
      </c>
      <c r="B737" s="6" t="s">
        <v>27</v>
      </c>
      <c r="C737" s="6" t="s">
        <v>37</v>
      </c>
      <c r="D737" s="6" t="s">
        <v>102</v>
      </c>
      <c r="E737" s="6"/>
      <c r="F737" s="68"/>
      <c r="G737" s="69"/>
      <c r="H737" s="36">
        <f>H738</f>
        <v>75</v>
      </c>
      <c r="I737" s="16"/>
      <c r="J737" s="26"/>
    </row>
    <row r="738" spans="1:10" ht="47.25">
      <c r="A738" s="5" t="s">
        <v>499</v>
      </c>
      <c r="B738" s="6" t="s">
        <v>27</v>
      </c>
      <c r="C738" s="6" t="s">
        <v>37</v>
      </c>
      <c r="D738" s="6" t="s">
        <v>102</v>
      </c>
      <c r="E738" s="6" t="s">
        <v>500</v>
      </c>
      <c r="F738" s="68"/>
      <c r="G738" s="69"/>
      <c r="H738" s="36">
        <f>H739</f>
        <v>75</v>
      </c>
      <c r="I738" s="16"/>
      <c r="J738" s="26"/>
    </row>
    <row r="739" spans="1:10" ht="48" customHeight="1">
      <c r="A739" s="5" t="s">
        <v>503</v>
      </c>
      <c r="B739" s="6" t="s">
        <v>27</v>
      </c>
      <c r="C739" s="6" t="s">
        <v>37</v>
      </c>
      <c r="D739" s="6" t="s">
        <v>102</v>
      </c>
      <c r="E739" s="6" t="s">
        <v>504</v>
      </c>
      <c r="F739" s="68"/>
      <c r="G739" s="69"/>
      <c r="H739" s="36">
        <f>H740</f>
        <v>75</v>
      </c>
      <c r="I739" s="16"/>
      <c r="J739" s="26"/>
    </row>
    <row r="740" spans="1:10" ht="47.25">
      <c r="A740" s="5" t="s">
        <v>22</v>
      </c>
      <c r="B740" s="6" t="s">
        <v>27</v>
      </c>
      <c r="C740" s="6" t="s">
        <v>37</v>
      </c>
      <c r="D740" s="6" t="s">
        <v>102</v>
      </c>
      <c r="E740" s="6" t="s">
        <v>504</v>
      </c>
      <c r="F740" s="68" t="s">
        <v>23</v>
      </c>
      <c r="G740" s="69"/>
      <c r="H740" s="36">
        <f>H741</f>
        <v>75</v>
      </c>
      <c r="I740" s="16"/>
      <c r="J740" s="26"/>
    </row>
    <row r="741" spans="1:10" ht="47.25">
      <c r="A741" s="5" t="s">
        <v>24</v>
      </c>
      <c r="B741" s="6" t="s">
        <v>27</v>
      </c>
      <c r="C741" s="6" t="s">
        <v>37</v>
      </c>
      <c r="D741" s="6" t="s">
        <v>102</v>
      </c>
      <c r="E741" s="6" t="s">
        <v>504</v>
      </c>
      <c r="F741" s="68" t="s">
        <v>25</v>
      </c>
      <c r="G741" s="69"/>
      <c r="H741" s="36">
        <v>75</v>
      </c>
      <c r="I741" s="16"/>
      <c r="J741" s="26"/>
    </row>
    <row r="742" spans="1:16" s="20" customFormat="1" ht="15.75">
      <c r="A742" s="2" t="s">
        <v>18</v>
      </c>
      <c r="B742" s="3" t="s">
        <v>27</v>
      </c>
      <c r="C742" s="3" t="s">
        <v>19</v>
      </c>
      <c r="D742" s="22" t="s">
        <v>598</v>
      </c>
      <c r="E742" s="3"/>
      <c r="F742" s="70"/>
      <c r="G742" s="71"/>
      <c r="H742" s="35">
        <f>H743+H748</f>
        <v>7196.5</v>
      </c>
      <c r="I742" s="15"/>
      <c r="J742" s="25"/>
      <c r="K742" s="38"/>
      <c r="L742" s="38"/>
      <c r="M742" s="38"/>
      <c r="N742" s="38"/>
      <c r="O742" s="38"/>
      <c r="P742" s="38"/>
    </row>
    <row r="743" spans="1:10" ht="15.75">
      <c r="A743" s="5" t="s">
        <v>557</v>
      </c>
      <c r="B743" s="6" t="s">
        <v>27</v>
      </c>
      <c r="C743" s="6" t="s">
        <v>19</v>
      </c>
      <c r="D743" s="6" t="s">
        <v>66</v>
      </c>
      <c r="E743" s="6"/>
      <c r="F743" s="68"/>
      <c r="G743" s="69"/>
      <c r="H743" s="36">
        <f>H744</f>
        <v>9.5</v>
      </c>
      <c r="I743" s="16"/>
      <c r="J743" s="26"/>
    </row>
    <row r="744" spans="1:10" ht="15.75">
      <c r="A744" s="5" t="s">
        <v>558</v>
      </c>
      <c r="B744" s="6" t="s">
        <v>27</v>
      </c>
      <c r="C744" s="6" t="s">
        <v>19</v>
      </c>
      <c r="D744" s="6" t="s">
        <v>66</v>
      </c>
      <c r="E744" s="6" t="s">
        <v>559</v>
      </c>
      <c r="F744" s="68"/>
      <c r="G744" s="69"/>
      <c r="H744" s="36">
        <f>H745</f>
        <v>9.5</v>
      </c>
      <c r="I744" s="16"/>
      <c r="J744" s="26"/>
    </row>
    <row r="745" spans="1:10" ht="31.5">
      <c r="A745" s="5" t="s">
        <v>560</v>
      </c>
      <c r="B745" s="6" t="s">
        <v>27</v>
      </c>
      <c r="C745" s="6" t="s">
        <v>19</v>
      </c>
      <c r="D745" s="6" t="s">
        <v>66</v>
      </c>
      <c r="E745" s="6" t="s">
        <v>561</v>
      </c>
      <c r="F745" s="68"/>
      <c r="G745" s="69"/>
      <c r="H745" s="36">
        <f>H746</f>
        <v>9.5</v>
      </c>
      <c r="I745" s="16"/>
      <c r="J745" s="26"/>
    </row>
    <row r="746" spans="1:10" ht="47.25">
      <c r="A746" s="5" t="s">
        <v>22</v>
      </c>
      <c r="B746" s="6" t="s">
        <v>27</v>
      </c>
      <c r="C746" s="6" t="s">
        <v>19</v>
      </c>
      <c r="D746" s="6" t="s">
        <v>66</v>
      </c>
      <c r="E746" s="6" t="s">
        <v>561</v>
      </c>
      <c r="F746" s="68" t="s">
        <v>23</v>
      </c>
      <c r="G746" s="69"/>
      <c r="H746" s="36">
        <f>H747</f>
        <v>9.5</v>
      </c>
      <c r="I746" s="16"/>
      <c r="J746" s="26"/>
    </row>
    <row r="747" spans="1:10" ht="47.25">
      <c r="A747" s="5" t="s">
        <v>24</v>
      </c>
      <c r="B747" s="6" t="s">
        <v>27</v>
      </c>
      <c r="C747" s="6" t="s">
        <v>19</v>
      </c>
      <c r="D747" s="6" t="s">
        <v>66</v>
      </c>
      <c r="E747" s="6" t="s">
        <v>561</v>
      </c>
      <c r="F747" s="68" t="s">
        <v>25</v>
      </c>
      <c r="G747" s="69"/>
      <c r="H747" s="36">
        <v>9.5</v>
      </c>
      <c r="I747" s="16"/>
      <c r="J747" s="26"/>
    </row>
    <row r="748" spans="1:10" ht="15.75">
      <c r="A748" s="5" t="s">
        <v>20</v>
      </c>
      <c r="B748" s="6" t="s">
        <v>27</v>
      </c>
      <c r="C748" s="6" t="s">
        <v>19</v>
      </c>
      <c r="D748" s="6" t="s">
        <v>21</v>
      </c>
      <c r="E748" s="6"/>
      <c r="F748" s="68"/>
      <c r="G748" s="69"/>
      <c r="H748" s="36">
        <f>H749+H754+H759</f>
        <v>7187</v>
      </c>
      <c r="I748" s="16"/>
      <c r="J748" s="26"/>
    </row>
    <row r="749" spans="1:10" ht="63">
      <c r="A749" s="5" t="s">
        <v>12</v>
      </c>
      <c r="B749" s="6" t="s">
        <v>27</v>
      </c>
      <c r="C749" s="6" t="s">
        <v>19</v>
      </c>
      <c r="D749" s="6" t="s">
        <v>21</v>
      </c>
      <c r="E749" s="6" t="s">
        <v>13</v>
      </c>
      <c r="F749" s="68"/>
      <c r="G749" s="69"/>
      <c r="H749" s="36">
        <f>H750</f>
        <v>500</v>
      </c>
      <c r="I749" s="16"/>
      <c r="J749" s="26"/>
    </row>
    <row r="750" spans="1:10" ht="31.5">
      <c r="A750" s="5" t="s">
        <v>14</v>
      </c>
      <c r="B750" s="6" t="s">
        <v>27</v>
      </c>
      <c r="C750" s="6" t="s">
        <v>19</v>
      </c>
      <c r="D750" s="6" t="s">
        <v>21</v>
      </c>
      <c r="E750" s="6" t="s">
        <v>15</v>
      </c>
      <c r="F750" s="68"/>
      <c r="G750" s="69"/>
      <c r="H750" s="36">
        <f>H751</f>
        <v>500</v>
      </c>
      <c r="I750" s="16"/>
      <c r="J750" s="26"/>
    </row>
    <row r="751" spans="1:10" ht="78.75">
      <c r="A751" s="5" t="s">
        <v>16</v>
      </c>
      <c r="B751" s="6" t="s">
        <v>27</v>
      </c>
      <c r="C751" s="6" t="s">
        <v>19</v>
      </c>
      <c r="D751" s="6" t="s">
        <v>21</v>
      </c>
      <c r="E751" s="6" t="s">
        <v>17</v>
      </c>
      <c r="F751" s="68"/>
      <c r="G751" s="69"/>
      <c r="H751" s="36">
        <f>H752</f>
        <v>500</v>
      </c>
      <c r="I751" s="16"/>
      <c r="J751" s="26"/>
    </row>
    <row r="752" spans="1:10" ht="47.25">
      <c r="A752" s="5" t="s">
        <v>22</v>
      </c>
      <c r="B752" s="6" t="s">
        <v>27</v>
      </c>
      <c r="C752" s="6" t="s">
        <v>19</v>
      </c>
      <c r="D752" s="6" t="s">
        <v>21</v>
      </c>
      <c r="E752" s="6" t="s">
        <v>17</v>
      </c>
      <c r="F752" s="68" t="s">
        <v>23</v>
      </c>
      <c r="G752" s="69"/>
      <c r="H752" s="36">
        <f>H753</f>
        <v>500</v>
      </c>
      <c r="I752" s="16"/>
      <c r="J752" s="26"/>
    </row>
    <row r="753" spans="1:10" ht="47.25">
      <c r="A753" s="5" t="s">
        <v>24</v>
      </c>
      <c r="B753" s="6" t="s">
        <v>27</v>
      </c>
      <c r="C753" s="6" t="s">
        <v>19</v>
      </c>
      <c r="D753" s="6" t="s">
        <v>21</v>
      </c>
      <c r="E753" s="6" t="s">
        <v>17</v>
      </c>
      <c r="F753" s="68" t="s">
        <v>25</v>
      </c>
      <c r="G753" s="69"/>
      <c r="H753" s="36">
        <f>'пр.6'!H15</f>
        <v>500</v>
      </c>
      <c r="I753" s="16"/>
      <c r="J753" s="26"/>
    </row>
    <row r="754" spans="1:10" ht="63">
      <c r="A754" s="5" t="s">
        <v>177</v>
      </c>
      <c r="B754" s="6" t="s">
        <v>27</v>
      </c>
      <c r="C754" s="6" t="s">
        <v>19</v>
      </c>
      <c r="D754" s="6" t="s">
        <v>21</v>
      </c>
      <c r="E754" s="6" t="s">
        <v>178</v>
      </c>
      <c r="F754" s="68"/>
      <c r="G754" s="69"/>
      <c r="H754" s="36">
        <f>H755</f>
        <v>4757.6</v>
      </c>
      <c r="I754" s="16"/>
      <c r="J754" s="26"/>
    </row>
    <row r="755" spans="1:10" ht="47.25">
      <c r="A755" s="5" t="s">
        <v>179</v>
      </c>
      <c r="B755" s="6" t="s">
        <v>27</v>
      </c>
      <c r="C755" s="6" t="s">
        <v>19</v>
      </c>
      <c r="D755" s="6" t="s">
        <v>21</v>
      </c>
      <c r="E755" s="6" t="s">
        <v>180</v>
      </c>
      <c r="F755" s="68"/>
      <c r="G755" s="69"/>
      <c r="H755" s="36">
        <f>H756</f>
        <v>4757.6</v>
      </c>
      <c r="I755" s="16"/>
      <c r="J755" s="26"/>
    </row>
    <row r="756" spans="1:10" ht="47.25">
      <c r="A756" s="5" t="s">
        <v>181</v>
      </c>
      <c r="B756" s="6" t="s">
        <v>27</v>
      </c>
      <c r="C756" s="6" t="s">
        <v>19</v>
      </c>
      <c r="D756" s="6" t="s">
        <v>21</v>
      </c>
      <c r="E756" s="6" t="s">
        <v>182</v>
      </c>
      <c r="F756" s="68"/>
      <c r="G756" s="69"/>
      <c r="H756" s="36">
        <f>H757</f>
        <v>4757.6</v>
      </c>
      <c r="I756" s="16"/>
      <c r="J756" s="26"/>
    </row>
    <row r="757" spans="1:10" ht="47.25">
      <c r="A757" s="5" t="s">
        <v>22</v>
      </c>
      <c r="B757" s="6" t="s">
        <v>27</v>
      </c>
      <c r="C757" s="6" t="s">
        <v>19</v>
      </c>
      <c r="D757" s="6" t="s">
        <v>21</v>
      </c>
      <c r="E757" s="6" t="s">
        <v>182</v>
      </c>
      <c r="F757" s="68" t="s">
        <v>23</v>
      </c>
      <c r="G757" s="69"/>
      <c r="H757" s="36">
        <f>H758</f>
        <v>4757.6</v>
      </c>
      <c r="I757" s="16"/>
      <c r="J757" s="26"/>
    </row>
    <row r="758" spans="1:10" ht="47.25">
      <c r="A758" s="5" t="s">
        <v>24</v>
      </c>
      <c r="B758" s="6" t="s">
        <v>27</v>
      </c>
      <c r="C758" s="6" t="s">
        <v>19</v>
      </c>
      <c r="D758" s="6" t="s">
        <v>21</v>
      </c>
      <c r="E758" s="6" t="s">
        <v>182</v>
      </c>
      <c r="F758" s="68" t="s">
        <v>25</v>
      </c>
      <c r="G758" s="69"/>
      <c r="H758" s="36">
        <f>'пр.6'!H242</f>
        <v>4757.6</v>
      </c>
      <c r="I758" s="16"/>
      <c r="J758" s="26"/>
    </row>
    <row r="759" spans="1:10" ht="15.75">
      <c r="A759" s="5" t="s">
        <v>562</v>
      </c>
      <c r="B759" s="6" t="s">
        <v>27</v>
      </c>
      <c r="C759" s="6" t="s">
        <v>19</v>
      </c>
      <c r="D759" s="6" t="s">
        <v>21</v>
      </c>
      <c r="E759" s="6" t="s">
        <v>563</v>
      </c>
      <c r="F759" s="68"/>
      <c r="G759" s="69"/>
      <c r="H759" s="36">
        <f>H760</f>
        <v>1929.4</v>
      </c>
      <c r="I759" s="16"/>
      <c r="J759" s="26"/>
    </row>
    <row r="760" spans="1:10" ht="31.5">
      <c r="A760" s="5" t="s">
        <v>564</v>
      </c>
      <c r="B760" s="6" t="s">
        <v>27</v>
      </c>
      <c r="C760" s="6" t="s">
        <v>19</v>
      </c>
      <c r="D760" s="6" t="s">
        <v>21</v>
      </c>
      <c r="E760" s="6" t="s">
        <v>565</v>
      </c>
      <c r="F760" s="68"/>
      <c r="G760" s="69"/>
      <c r="H760" s="36">
        <f>H761</f>
        <v>1929.4</v>
      </c>
      <c r="I760" s="16"/>
      <c r="J760" s="26"/>
    </row>
    <row r="761" spans="1:10" ht="47.25">
      <c r="A761" s="5" t="s">
        <v>22</v>
      </c>
      <c r="B761" s="6" t="s">
        <v>27</v>
      </c>
      <c r="C761" s="6" t="s">
        <v>19</v>
      </c>
      <c r="D761" s="6" t="s">
        <v>21</v>
      </c>
      <c r="E761" s="6" t="s">
        <v>565</v>
      </c>
      <c r="F761" s="68" t="s">
        <v>23</v>
      </c>
      <c r="G761" s="69"/>
      <c r="H761" s="36">
        <f>H762</f>
        <v>1929.4</v>
      </c>
      <c r="I761" s="16"/>
      <c r="J761" s="26"/>
    </row>
    <row r="762" spans="1:10" ht="47.25">
      <c r="A762" s="5" t="s">
        <v>24</v>
      </c>
      <c r="B762" s="6" t="s">
        <v>27</v>
      </c>
      <c r="C762" s="6" t="s">
        <v>19</v>
      </c>
      <c r="D762" s="6" t="s">
        <v>21</v>
      </c>
      <c r="E762" s="6" t="s">
        <v>565</v>
      </c>
      <c r="F762" s="68" t="s">
        <v>25</v>
      </c>
      <c r="G762" s="69"/>
      <c r="H762" s="36">
        <v>1929.4</v>
      </c>
      <c r="I762" s="16"/>
      <c r="J762" s="26"/>
    </row>
    <row r="763" spans="1:16" s="24" customFormat="1" ht="31.5">
      <c r="A763" s="21" t="s">
        <v>75</v>
      </c>
      <c r="B763" s="22" t="s">
        <v>27</v>
      </c>
      <c r="C763" s="22" t="s">
        <v>68</v>
      </c>
      <c r="D763" s="22" t="s">
        <v>598</v>
      </c>
      <c r="E763" s="22"/>
      <c r="F763" s="72"/>
      <c r="G763" s="73"/>
      <c r="H763" s="35">
        <f>H764+H791+H819</f>
        <v>217791</v>
      </c>
      <c r="I763" s="23"/>
      <c r="J763" s="27"/>
      <c r="K763" s="39"/>
      <c r="L763" s="39"/>
      <c r="M763" s="39"/>
      <c r="N763" s="39"/>
      <c r="O763" s="39"/>
      <c r="P763" s="39"/>
    </row>
    <row r="764" spans="1:10" ht="15.75">
      <c r="A764" s="5" t="s">
        <v>76</v>
      </c>
      <c r="B764" s="6" t="s">
        <v>27</v>
      </c>
      <c r="C764" s="6" t="s">
        <v>68</v>
      </c>
      <c r="D764" s="6" t="s">
        <v>37</v>
      </c>
      <c r="E764" s="6"/>
      <c r="F764" s="68"/>
      <c r="G764" s="69"/>
      <c r="H764" s="36">
        <f>H765+H776+H781</f>
        <v>17949.100000000002</v>
      </c>
      <c r="I764" s="18"/>
      <c r="J764" s="26"/>
    </row>
    <row r="765" spans="1:10" ht="63">
      <c r="A765" s="5" t="s">
        <v>69</v>
      </c>
      <c r="B765" s="6" t="s">
        <v>27</v>
      </c>
      <c r="C765" s="6" t="s">
        <v>68</v>
      </c>
      <c r="D765" s="6" t="s">
        <v>37</v>
      </c>
      <c r="E765" s="6" t="s">
        <v>70</v>
      </c>
      <c r="F765" s="68"/>
      <c r="G765" s="69"/>
      <c r="H765" s="36">
        <f>H766</f>
        <v>10623.800000000001</v>
      </c>
      <c r="I765" s="18"/>
      <c r="J765" s="26"/>
    </row>
    <row r="766" spans="1:10" ht="33.75" customHeight="1">
      <c r="A766" s="5" t="s">
        <v>71</v>
      </c>
      <c r="B766" s="6" t="s">
        <v>27</v>
      </c>
      <c r="C766" s="6" t="s">
        <v>68</v>
      </c>
      <c r="D766" s="6" t="s">
        <v>37</v>
      </c>
      <c r="E766" s="6" t="s">
        <v>72</v>
      </c>
      <c r="F766" s="68"/>
      <c r="G766" s="69"/>
      <c r="H766" s="36">
        <f>H767+H770+H773</f>
        <v>10623.800000000001</v>
      </c>
      <c r="I766" s="18"/>
      <c r="J766" s="26"/>
    </row>
    <row r="767" spans="1:10" ht="47.25">
      <c r="A767" s="5" t="s">
        <v>73</v>
      </c>
      <c r="B767" s="6" t="s">
        <v>27</v>
      </c>
      <c r="C767" s="6" t="s">
        <v>68</v>
      </c>
      <c r="D767" s="6" t="s">
        <v>37</v>
      </c>
      <c r="E767" s="6" t="s">
        <v>74</v>
      </c>
      <c r="F767" s="68"/>
      <c r="G767" s="69"/>
      <c r="H767" s="36">
        <f>H768</f>
        <v>9563.7</v>
      </c>
      <c r="I767" s="18"/>
      <c r="J767" s="26"/>
    </row>
    <row r="768" spans="1:10" ht="47.25">
      <c r="A768" s="5" t="s">
        <v>22</v>
      </c>
      <c r="B768" s="6" t="s">
        <v>27</v>
      </c>
      <c r="C768" s="6" t="s">
        <v>68</v>
      </c>
      <c r="D768" s="6" t="s">
        <v>37</v>
      </c>
      <c r="E768" s="6" t="s">
        <v>74</v>
      </c>
      <c r="F768" s="68" t="s">
        <v>23</v>
      </c>
      <c r="G768" s="69"/>
      <c r="H768" s="36">
        <f>H769</f>
        <v>9563.7</v>
      </c>
      <c r="I768" s="18"/>
      <c r="J768" s="26"/>
    </row>
    <row r="769" spans="1:10" ht="47.25">
      <c r="A769" s="5" t="s">
        <v>24</v>
      </c>
      <c r="B769" s="6" t="s">
        <v>27</v>
      </c>
      <c r="C769" s="6" t="s">
        <v>68</v>
      </c>
      <c r="D769" s="6" t="s">
        <v>37</v>
      </c>
      <c r="E769" s="6" t="s">
        <v>74</v>
      </c>
      <c r="F769" s="68" t="s">
        <v>25</v>
      </c>
      <c r="G769" s="69"/>
      <c r="H769" s="36">
        <f>'пр.6'!H66</f>
        <v>9563.7</v>
      </c>
      <c r="I769" s="18"/>
      <c r="J769" s="26"/>
    </row>
    <row r="770" spans="1:10" ht="47.25">
      <c r="A770" s="5" t="s">
        <v>77</v>
      </c>
      <c r="B770" s="6" t="s">
        <v>27</v>
      </c>
      <c r="C770" s="6" t="s">
        <v>68</v>
      </c>
      <c r="D770" s="6" t="s">
        <v>37</v>
      </c>
      <c r="E770" s="6" t="s">
        <v>78</v>
      </c>
      <c r="F770" s="68"/>
      <c r="G770" s="69"/>
      <c r="H770" s="36">
        <f>H771</f>
        <v>340.2</v>
      </c>
      <c r="I770" s="18"/>
      <c r="J770" s="26"/>
    </row>
    <row r="771" spans="1:10" ht="47.25">
      <c r="A771" s="5" t="s">
        <v>22</v>
      </c>
      <c r="B771" s="6" t="s">
        <v>27</v>
      </c>
      <c r="C771" s="6" t="s">
        <v>68</v>
      </c>
      <c r="D771" s="6" t="s">
        <v>37</v>
      </c>
      <c r="E771" s="6" t="s">
        <v>78</v>
      </c>
      <c r="F771" s="68" t="s">
        <v>23</v>
      </c>
      <c r="G771" s="69"/>
      <c r="H771" s="36">
        <f>H772</f>
        <v>340.2</v>
      </c>
      <c r="I771" s="18"/>
      <c r="J771" s="26"/>
    </row>
    <row r="772" spans="1:10" ht="47.25">
      <c r="A772" s="5" t="s">
        <v>24</v>
      </c>
      <c r="B772" s="6" t="s">
        <v>27</v>
      </c>
      <c r="C772" s="6" t="s">
        <v>68</v>
      </c>
      <c r="D772" s="6" t="s">
        <v>37</v>
      </c>
      <c r="E772" s="6" t="s">
        <v>78</v>
      </c>
      <c r="F772" s="68" t="s">
        <v>25</v>
      </c>
      <c r="G772" s="69"/>
      <c r="H772" s="36">
        <f>'пр.6'!H72</f>
        <v>340.2</v>
      </c>
      <c r="I772" s="18"/>
      <c r="J772" s="26"/>
    </row>
    <row r="773" spans="1:10" ht="63">
      <c r="A773" s="5" t="s">
        <v>79</v>
      </c>
      <c r="B773" s="6" t="s">
        <v>27</v>
      </c>
      <c r="C773" s="6" t="s">
        <v>68</v>
      </c>
      <c r="D773" s="6" t="s">
        <v>37</v>
      </c>
      <c r="E773" s="6" t="s">
        <v>80</v>
      </c>
      <c r="F773" s="68"/>
      <c r="G773" s="69"/>
      <c r="H773" s="36">
        <f>H774</f>
        <v>719.9</v>
      </c>
      <c r="I773" s="18"/>
      <c r="J773" s="26"/>
    </row>
    <row r="774" spans="1:10" ht="47.25">
      <c r="A774" s="5" t="s">
        <v>22</v>
      </c>
      <c r="B774" s="6" t="s">
        <v>27</v>
      </c>
      <c r="C774" s="6" t="s">
        <v>68</v>
      </c>
      <c r="D774" s="6" t="s">
        <v>37</v>
      </c>
      <c r="E774" s="6" t="s">
        <v>80</v>
      </c>
      <c r="F774" s="68" t="s">
        <v>23</v>
      </c>
      <c r="G774" s="69"/>
      <c r="H774" s="36">
        <f>H775</f>
        <v>719.9</v>
      </c>
      <c r="I774" s="18"/>
      <c r="J774" s="26"/>
    </row>
    <row r="775" spans="1:10" ht="47.25">
      <c r="A775" s="5" t="s">
        <v>24</v>
      </c>
      <c r="B775" s="6" t="s">
        <v>27</v>
      </c>
      <c r="C775" s="6" t="s">
        <v>68</v>
      </c>
      <c r="D775" s="6" t="s">
        <v>37</v>
      </c>
      <c r="E775" s="6" t="s">
        <v>80</v>
      </c>
      <c r="F775" s="68" t="s">
        <v>25</v>
      </c>
      <c r="G775" s="69"/>
      <c r="H775" s="36">
        <f>'пр.6'!H78</f>
        <v>719.9</v>
      </c>
      <c r="I775" s="18"/>
      <c r="J775" s="26"/>
    </row>
    <row r="776" spans="1:10" ht="78.75">
      <c r="A776" s="5" t="s">
        <v>212</v>
      </c>
      <c r="B776" s="6" t="s">
        <v>27</v>
      </c>
      <c r="C776" s="6" t="s">
        <v>68</v>
      </c>
      <c r="D776" s="6" t="s">
        <v>37</v>
      </c>
      <c r="E776" s="6" t="s">
        <v>213</v>
      </c>
      <c r="F776" s="68"/>
      <c r="G776" s="69"/>
      <c r="H776" s="36">
        <f>H777</f>
        <v>10</v>
      </c>
      <c r="I776" s="18"/>
      <c r="J776" s="26"/>
    </row>
    <row r="777" spans="1:10" ht="32.25" customHeight="1">
      <c r="A777" s="5" t="s">
        <v>214</v>
      </c>
      <c r="B777" s="6" t="s">
        <v>27</v>
      </c>
      <c r="C777" s="6" t="s">
        <v>68</v>
      </c>
      <c r="D777" s="6" t="s">
        <v>37</v>
      </c>
      <c r="E777" s="6" t="s">
        <v>215</v>
      </c>
      <c r="F777" s="68"/>
      <c r="G777" s="69"/>
      <c r="H777" s="36">
        <f>H778</f>
        <v>10</v>
      </c>
      <c r="I777" s="18"/>
      <c r="J777" s="26"/>
    </row>
    <row r="778" spans="1:10" ht="31.5">
      <c r="A778" s="5" t="s">
        <v>216</v>
      </c>
      <c r="B778" s="6" t="s">
        <v>27</v>
      </c>
      <c r="C778" s="6" t="s">
        <v>68</v>
      </c>
      <c r="D778" s="6" t="s">
        <v>37</v>
      </c>
      <c r="E778" s="6" t="s">
        <v>217</v>
      </c>
      <c r="F778" s="68"/>
      <c r="G778" s="69"/>
      <c r="H778" s="36">
        <f>H779</f>
        <v>10</v>
      </c>
      <c r="I778" s="18"/>
      <c r="J778" s="26"/>
    </row>
    <row r="779" spans="1:10" ht="47.25">
      <c r="A779" s="5" t="s">
        <v>22</v>
      </c>
      <c r="B779" s="6" t="s">
        <v>27</v>
      </c>
      <c r="C779" s="6" t="s">
        <v>68</v>
      </c>
      <c r="D779" s="6" t="s">
        <v>37</v>
      </c>
      <c r="E779" s="6" t="s">
        <v>217</v>
      </c>
      <c r="F779" s="68" t="s">
        <v>23</v>
      </c>
      <c r="G779" s="69"/>
      <c r="H779" s="36">
        <f>H780</f>
        <v>10</v>
      </c>
      <c r="I779" s="18"/>
      <c r="J779" s="26"/>
    </row>
    <row r="780" spans="1:10" ht="47.25">
      <c r="A780" s="5" t="s">
        <v>24</v>
      </c>
      <c r="B780" s="6" t="s">
        <v>27</v>
      </c>
      <c r="C780" s="6" t="s">
        <v>68</v>
      </c>
      <c r="D780" s="6" t="s">
        <v>37</v>
      </c>
      <c r="E780" s="6" t="s">
        <v>217</v>
      </c>
      <c r="F780" s="68" t="s">
        <v>25</v>
      </c>
      <c r="G780" s="69"/>
      <c r="H780" s="36">
        <f>'пр.6'!H314</f>
        <v>10</v>
      </c>
      <c r="I780" s="18"/>
      <c r="J780" s="26"/>
    </row>
    <row r="781" spans="1:10" ht="15.75">
      <c r="A781" s="5" t="s">
        <v>450</v>
      </c>
      <c r="B781" s="6" t="s">
        <v>27</v>
      </c>
      <c r="C781" s="6" t="s">
        <v>68</v>
      </c>
      <c r="D781" s="6" t="s">
        <v>37</v>
      </c>
      <c r="E781" s="6" t="s">
        <v>451</v>
      </c>
      <c r="F781" s="68"/>
      <c r="G781" s="69"/>
      <c r="H781" s="36">
        <f>H782+H785</f>
        <v>7315.3</v>
      </c>
      <c r="I781" s="18"/>
      <c r="J781" s="26"/>
    </row>
    <row r="782" spans="1:10" ht="31.5">
      <c r="A782" s="5" t="s">
        <v>452</v>
      </c>
      <c r="B782" s="6" t="s">
        <v>27</v>
      </c>
      <c r="C782" s="6" t="s">
        <v>68</v>
      </c>
      <c r="D782" s="6" t="s">
        <v>37</v>
      </c>
      <c r="E782" s="6" t="s">
        <v>453</v>
      </c>
      <c r="F782" s="68"/>
      <c r="G782" s="69"/>
      <c r="H782" s="36">
        <f>H783</f>
        <v>3486.8</v>
      </c>
      <c r="I782" s="18"/>
      <c r="J782" s="26"/>
    </row>
    <row r="783" spans="1:10" ht="47.25">
      <c r="A783" s="5" t="s">
        <v>22</v>
      </c>
      <c r="B783" s="6" t="s">
        <v>27</v>
      </c>
      <c r="C783" s="6" t="s">
        <v>68</v>
      </c>
      <c r="D783" s="6" t="s">
        <v>37</v>
      </c>
      <c r="E783" s="6" t="s">
        <v>453</v>
      </c>
      <c r="F783" s="68" t="s">
        <v>23</v>
      </c>
      <c r="G783" s="69"/>
      <c r="H783" s="36">
        <f>H784</f>
        <v>3486.8</v>
      </c>
      <c r="I783" s="18"/>
      <c r="J783" s="26"/>
    </row>
    <row r="784" spans="1:10" ht="47.25">
      <c r="A784" s="5" t="s">
        <v>24</v>
      </c>
      <c r="B784" s="6" t="s">
        <v>27</v>
      </c>
      <c r="C784" s="6" t="s">
        <v>68</v>
      </c>
      <c r="D784" s="6" t="s">
        <v>37</v>
      </c>
      <c r="E784" s="6" t="s">
        <v>453</v>
      </c>
      <c r="F784" s="68" t="s">
        <v>25</v>
      </c>
      <c r="G784" s="69"/>
      <c r="H784" s="36">
        <v>3486.8</v>
      </c>
      <c r="I784" s="18"/>
      <c r="J784" s="26"/>
    </row>
    <row r="785" spans="1:10" ht="31.5">
      <c r="A785" s="5" t="s">
        <v>566</v>
      </c>
      <c r="B785" s="6" t="s">
        <v>27</v>
      </c>
      <c r="C785" s="6" t="s">
        <v>68</v>
      </c>
      <c r="D785" s="6" t="s">
        <v>37</v>
      </c>
      <c r="E785" s="6" t="s">
        <v>567</v>
      </c>
      <c r="F785" s="68"/>
      <c r="G785" s="69"/>
      <c r="H785" s="36">
        <f>H786+H788</f>
        <v>3828.5</v>
      </c>
      <c r="I785" s="18"/>
      <c r="J785" s="26"/>
    </row>
    <row r="786" spans="1:10" ht="47.25">
      <c r="A786" s="5" t="s">
        <v>22</v>
      </c>
      <c r="B786" s="6" t="s">
        <v>27</v>
      </c>
      <c r="C786" s="6" t="s">
        <v>68</v>
      </c>
      <c r="D786" s="6" t="s">
        <v>37</v>
      </c>
      <c r="E786" s="6" t="s">
        <v>567</v>
      </c>
      <c r="F786" s="68" t="s">
        <v>23</v>
      </c>
      <c r="G786" s="69"/>
      <c r="H786" s="36">
        <f>H787</f>
        <v>2344.7</v>
      </c>
      <c r="I786" s="18"/>
      <c r="J786" s="26"/>
    </row>
    <row r="787" spans="1:10" ht="47.25">
      <c r="A787" s="5" t="s">
        <v>24</v>
      </c>
      <c r="B787" s="6" t="s">
        <v>27</v>
      </c>
      <c r="C787" s="6" t="s">
        <v>68</v>
      </c>
      <c r="D787" s="6" t="s">
        <v>37</v>
      </c>
      <c r="E787" s="6" t="s">
        <v>567</v>
      </c>
      <c r="F787" s="68" t="s">
        <v>25</v>
      </c>
      <c r="G787" s="69"/>
      <c r="H787" s="36">
        <v>2344.7</v>
      </c>
      <c r="I787" s="18"/>
      <c r="J787" s="26"/>
    </row>
    <row r="788" spans="1:10" ht="15.75">
      <c r="A788" s="5" t="s">
        <v>121</v>
      </c>
      <c r="B788" s="6" t="s">
        <v>27</v>
      </c>
      <c r="C788" s="6" t="s">
        <v>68</v>
      </c>
      <c r="D788" s="6" t="s">
        <v>37</v>
      </c>
      <c r="E788" s="6" t="s">
        <v>567</v>
      </c>
      <c r="F788" s="68" t="s">
        <v>122</v>
      </c>
      <c r="G788" s="69"/>
      <c r="H788" s="36">
        <f>H789+H790</f>
        <v>1483.8</v>
      </c>
      <c r="I788" s="18"/>
      <c r="J788" s="26"/>
    </row>
    <row r="789" spans="1:10" ht="15.75">
      <c r="A789" s="5" t="s">
        <v>418</v>
      </c>
      <c r="B789" s="6" t="s">
        <v>27</v>
      </c>
      <c r="C789" s="6" t="s">
        <v>68</v>
      </c>
      <c r="D789" s="6" t="s">
        <v>37</v>
      </c>
      <c r="E789" s="6" t="s">
        <v>567</v>
      </c>
      <c r="F789" s="68" t="s">
        <v>419</v>
      </c>
      <c r="G789" s="69"/>
      <c r="H789" s="36">
        <v>391.2</v>
      </c>
      <c r="I789" s="18"/>
      <c r="J789" s="26"/>
    </row>
    <row r="790" spans="1:10" ht="15.75">
      <c r="A790" s="5" t="s">
        <v>420</v>
      </c>
      <c r="B790" s="6" t="s">
        <v>27</v>
      </c>
      <c r="C790" s="6" t="s">
        <v>68</v>
      </c>
      <c r="D790" s="6" t="s">
        <v>37</v>
      </c>
      <c r="E790" s="6" t="s">
        <v>567</v>
      </c>
      <c r="F790" s="68" t="s">
        <v>421</v>
      </c>
      <c r="G790" s="69"/>
      <c r="H790" s="36">
        <v>1092.6</v>
      </c>
      <c r="I790" s="18"/>
      <c r="J790" s="26"/>
    </row>
    <row r="791" spans="1:10" ht="15.75">
      <c r="A791" s="5" t="s">
        <v>119</v>
      </c>
      <c r="B791" s="6" t="s">
        <v>27</v>
      </c>
      <c r="C791" s="6" t="s">
        <v>68</v>
      </c>
      <c r="D791" s="6" t="s">
        <v>120</v>
      </c>
      <c r="E791" s="6"/>
      <c r="F791" s="68"/>
      <c r="G791" s="69"/>
      <c r="H791" s="36">
        <f>H792+H807+H812</f>
        <v>72758.5</v>
      </c>
      <c r="I791" s="18"/>
      <c r="J791" s="26"/>
    </row>
    <row r="792" spans="1:10" ht="63">
      <c r="A792" s="5" t="s">
        <v>113</v>
      </c>
      <c r="B792" s="6" t="s">
        <v>27</v>
      </c>
      <c r="C792" s="6" t="s">
        <v>68</v>
      </c>
      <c r="D792" s="6" t="s">
        <v>120</v>
      </c>
      <c r="E792" s="6" t="s">
        <v>114</v>
      </c>
      <c r="F792" s="68"/>
      <c r="G792" s="69"/>
      <c r="H792" s="36">
        <f>H793</f>
        <v>28720.7</v>
      </c>
      <c r="I792" s="16"/>
      <c r="J792" s="26"/>
    </row>
    <row r="793" spans="1:10" ht="63">
      <c r="A793" s="5" t="s">
        <v>115</v>
      </c>
      <c r="B793" s="6" t="s">
        <v>27</v>
      </c>
      <c r="C793" s="6" t="s">
        <v>68</v>
      </c>
      <c r="D793" s="6" t="s">
        <v>120</v>
      </c>
      <c r="E793" s="6" t="s">
        <v>116</v>
      </c>
      <c r="F793" s="68"/>
      <c r="G793" s="69"/>
      <c r="H793" s="36">
        <f>H794+H799+H802</f>
        <v>28720.7</v>
      </c>
      <c r="I793" s="16"/>
      <c r="J793" s="26"/>
    </row>
    <row r="794" spans="1:10" ht="32.25" customHeight="1">
      <c r="A794" s="5" t="s">
        <v>117</v>
      </c>
      <c r="B794" s="6" t="s">
        <v>27</v>
      </c>
      <c r="C794" s="6" t="s">
        <v>68</v>
      </c>
      <c r="D794" s="6" t="s">
        <v>120</v>
      </c>
      <c r="E794" s="6" t="s">
        <v>118</v>
      </c>
      <c r="F794" s="68"/>
      <c r="G794" s="69"/>
      <c r="H794" s="36">
        <f>H795+H797</f>
        <v>22882.2</v>
      </c>
      <c r="I794" s="16"/>
      <c r="J794" s="26"/>
    </row>
    <row r="795" spans="1:10" ht="47.25">
      <c r="A795" s="5" t="s">
        <v>22</v>
      </c>
      <c r="B795" s="6" t="s">
        <v>27</v>
      </c>
      <c r="C795" s="6" t="s">
        <v>68</v>
      </c>
      <c r="D795" s="6" t="s">
        <v>120</v>
      </c>
      <c r="E795" s="6" t="s">
        <v>118</v>
      </c>
      <c r="F795" s="68" t="s">
        <v>23</v>
      </c>
      <c r="G795" s="69"/>
      <c r="H795" s="36">
        <f>H796</f>
        <v>8470.1</v>
      </c>
      <c r="I795" s="16"/>
      <c r="J795" s="26"/>
    </row>
    <row r="796" spans="1:10" ht="47.25">
      <c r="A796" s="5" t="s">
        <v>24</v>
      </c>
      <c r="B796" s="6" t="s">
        <v>27</v>
      </c>
      <c r="C796" s="6" t="s">
        <v>68</v>
      </c>
      <c r="D796" s="6" t="s">
        <v>120</v>
      </c>
      <c r="E796" s="6" t="s">
        <v>118</v>
      </c>
      <c r="F796" s="68" t="s">
        <v>25</v>
      </c>
      <c r="G796" s="69"/>
      <c r="H796" s="36">
        <f>'пр.6'!H125</f>
        <v>8470.1</v>
      </c>
      <c r="I796" s="16"/>
      <c r="J796" s="26"/>
    </row>
    <row r="797" spans="1:10" ht="15.75">
      <c r="A797" s="5" t="s">
        <v>121</v>
      </c>
      <c r="B797" s="6" t="s">
        <v>27</v>
      </c>
      <c r="C797" s="6" t="s">
        <v>68</v>
      </c>
      <c r="D797" s="6" t="s">
        <v>120</v>
      </c>
      <c r="E797" s="6" t="s">
        <v>118</v>
      </c>
      <c r="F797" s="68" t="s">
        <v>122</v>
      </c>
      <c r="G797" s="69"/>
      <c r="H797" s="36">
        <f>H798</f>
        <v>14412.1</v>
      </c>
      <c r="I797" s="16"/>
      <c r="J797" s="26"/>
    </row>
    <row r="798" spans="1:10" ht="78.75">
      <c r="A798" s="5" t="s">
        <v>123</v>
      </c>
      <c r="B798" s="6" t="s">
        <v>27</v>
      </c>
      <c r="C798" s="6" t="s">
        <v>68</v>
      </c>
      <c r="D798" s="6" t="s">
        <v>120</v>
      </c>
      <c r="E798" s="6" t="s">
        <v>118</v>
      </c>
      <c r="F798" s="68" t="s">
        <v>124</v>
      </c>
      <c r="G798" s="69"/>
      <c r="H798" s="36">
        <f>'пр.6'!H128</f>
        <v>14412.1</v>
      </c>
      <c r="I798" s="16"/>
      <c r="J798" s="26"/>
    </row>
    <row r="799" spans="1:10" ht="78.75">
      <c r="A799" s="5" t="s">
        <v>125</v>
      </c>
      <c r="B799" s="6" t="s">
        <v>27</v>
      </c>
      <c r="C799" s="6" t="s">
        <v>68</v>
      </c>
      <c r="D799" s="6" t="s">
        <v>120</v>
      </c>
      <c r="E799" s="6" t="s">
        <v>126</v>
      </c>
      <c r="F799" s="68"/>
      <c r="G799" s="69"/>
      <c r="H799" s="36">
        <f>H800</f>
        <v>5430</v>
      </c>
      <c r="I799" s="16"/>
      <c r="J799" s="26"/>
    </row>
    <row r="800" spans="1:10" ht="47.25">
      <c r="A800" s="5" t="s">
        <v>22</v>
      </c>
      <c r="B800" s="6" t="s">
        <v>27</v>
      </c>
      <c r="C800" s="6" t="s">
        <v>68</v>
      </c>
      <c r="D800" s="6" t="s">
        <v>120</v>
      </c>
      <c r="E800" s="6" t="s">
        <v>126</v>
      </c>
      <c r="F800" s="68" t="s">
        <v>23</v>
      </c>
      <c r="G800" s="69"/>
      <c r="H800" s="36">
        <f>H801</f>
        <v>5430</v>
      </c>
      <c r="I800" s="16"/>
      <c r="J800" s="26"/>
    </row>
    <row r="801" spans="1:10" ht="47.25">
      <c r="A801" s="5" t="s">
        <v>24</v>
      </c>
      <c r="B801" s="6" t="s">
        <v>27</v>
      </c>
      <c r="C801" s="6" t="s">
        <v>68</v>
      </c>
      <c r="D801" s="6" t="s">
        <v>120</v>
      </c>
      <c r="E801" s="6" t="s">
        <v>126</v>
      </c>
      <c r="F801" s="68" t="s">
        <v>25</v>
      </c>
      <c r="G801" s="69"/>
      <c r="H801" s="36">
        <f>'пр.6'!H134</f>
        <v>5430</v>
      </c>
      <c r="I801" s="16"/>
      <c r="J801" s="26"/>
    </row>
    <row r="802" spans="1:10" ht="47.25">
      <c r="A802" s="5" t="s">
        <v>127</v>
      </c>
      <c r="B802" s="6" t="s">
        <v>27</v>
      </c>
      <c r="C802" s="6" t="s">
        <v>68</v>
      </c>
      <c r="D802" s="6" t="s">
        <v>120</v>
      </c>
      <c r="E802" s="6" t="s">
        <v>128</v>
      </c>
      <c r="F802" s="68"/>
      <c r="G802" s="69"/>
      <c r="H802" s="36">
        <f>H803+H805</f>
        <v>408.5</v>
      </c>
      <c r="I802" s="16"/>
      <c r="J802" s="26"/>
    </row>
    <row r="803" spans="1:10" ht="47.25">
      <c r="A803" s="5" t="s">
        <v>22</v>
      </c>
      <c r="B803" s="6" t="s">
        <v>27</v>
      </c>
      <c r="C803" s="6" t="s">
        <v>68</v>
      </c>
      <c r="D803" s="6" t="s">
        <v>120</v>
      </c>
      <c r="E803" s="6" t="s">
        <v>128</v>
      </c>
      <c r="F803" s="68" t="s">
        <v>23</v>
      </c>
      <c r="G803" s="69"/>
      <c r="H803" s="36">
        <f>H804</f>
        <v>109.5</v>
      </c>
      <c r="I803" s="16"/>
      <c r="J803" s="26"/>
    </row>
    <row r="804" spans="1:10" ht="47.25">
      <c r="A804" s="5" t="s">
        <v>24</v>
      </c>
      <c r="B804" s="6" t="s">
        <v>27</v>
      </c>
      <c r="C804" s="6" t="s">
        <v>68</v>
      </c>
      <c r="D804" s="6" t="s">
        <v>120</v>
      </c>
      <c r="E804" s="6" t="s">
        <v>128</v>
      </c>
      <c r="F804" s="68" t="s">
        <v>25</v>
      </c>
      <c r="G804" s="69"/>
      <c r="H804" s="36">
        <f>'пр.6'!H140</f>
        <v>109.5</v>
      </c>
      <c r="I804" s="16"/>
      <c r="J804" s="26"/>
    </row>
    <row r="805" spans="1:10" ht="15.75">
      <c r="A805" s="5" t="s">
        <v>121</v>
      </c>
      <c r="B805" s="6" t="s">
        <v>27</v>
      </c>
      <c r="C805" s="6" t="s">
        <v>68</v>
      </c>
      <c r="D805" s="6" t="s">
        <v>120</v>
      </c>
      <c r="E805" s="6" t="s">
        <v>128</v>
      </c>
      <c r="F805" s="68" t="s">
        <v>122</v>
      </c>
      <c r="G805" s="69"/>
      <c r="H805" s="36">
        <f>H806</f>
        <v>299</v>
      </c>
      <c r="I805" s="16"/>
      <c r="J805" s="26"/>
    </row>
    <row r="806" spans="1:10" ht="78.75">
      <c r="A806" s="5" t="s">
        <v>123</v>
      </c>
      <c r="B806" s="6" t="s">
        <v>27</v>
      </c>
      <c r="C806" s="6" t="s">
        <v>68</v>
      </c>
      <c r="D806" s="6" t="s">
        <v>120</v>
      </c>
      <c r="E806" s="6" t="s">
        <v>128</v>
      </c>
      <c r="F806" s="68" t="s">
        <v>124</v>
      </c>
      <c r="G806" s="69"/>
      <c r="H806" s="36">
        <f>'пр.6'!H143</f>
        <v>299</v>
      </c>
      <c r="I806" s="16"/>
      <c r="J806" s="26"/>
    </row>
    <row r="807" spans="1:10" ht="63">
      <c r="A807" s="5" t="s">
        <v>387</v>
      </c>
      <c r="B807" s="6" t="s">
        <v>27</v>
      </c>
      <c r="C807" s="6" t="s">
        <v>68</v>
      </c>
      <c r="D807" s="6" t="s">
        <v>120</v>
      </c>
      <c r="E807" s="6" t="s">
        <v>388</v>
      </c>
      <c r="F807" s="68"/>
      <c r="G807" s="69"/>
      <c r="H807" s="36">
        <f>H808</f>
        <v>10</v>
      </c>
      <c r="I807" s="16"/>
      <c r="J807" s="26"/>
    </row>
    <row r="808" spans="1:10" ht="47.25">
      <c r="A808" s="5" t="s">
        <v>389</v>
      </c>
      <c r="B808" s="6" t="s">
        <v>27</v>
      </c>
      <c r="C808" s="6" t="s">
        <v>68</v>
      </c>
      <c r="D808" s="6" t="s">
        <v>120</v>
      </c>
      <c r="E808" s="6" t="s">
        <v>390</v>
      </c>
      <c r="F808" s="68"/>
      <c r="G808" s="69"/>
      <c r="H808" s="36">
        <f>H809</f>
        <v>10</v>
      </c>
      <c r="I808" s="16"/>
      <c r="J808" s="26"/>
    </row>
    <row r="809" spans="1:10" ht="63">
      <c r="A809" s="5" t="s">
        <v>391</v>
      </c>
      <c r="B809" s="6" t="s">
        <v>27</v>
      </c>
      <c r="C809" s="6" t="s">
        <v>68</v>
      </c>
      <c r="D809" s="6" t="s">
        <v>120</v>
      </c>
      <c r="E809" s="6" t="s">
        <v>392</v>
      </c>
      <c r="F809" s="68"/>
      <c r="G809" s="69"/>
      <c r="H809" s="36">
        <f>H810</f>
        <v>10</v>
      </c>
      <c r="I809" s="16"/>
      <c r="J809" s="26"/>
    </row>
    <row r="810" spans="1:10" ht="15.75">
      <c r="A810" s="5" t="s">
        <v>121</v>
      </c>
      <c r="B810" s="6" t="s">
        <v>27</v>
      </c>
      <c r="C810" s="6" t="s">
        <v>68</v>
      </c>
      <c r="D810" s="6" t="s">
        <v>120</v>
      </c>
      <c r="E810" s="6" t="s">
        <v>392</v>
      </c>
      <c r="F810" s="68" t="s">
        <v>122</v>
      </c>
      <c r="G810" s="69"/>
      <c r="H810" s="36">
        <f>H811</f>
        <v>10</v>
      </c>
      <c r="I810" s="16"/>
      <c r="J810" s="26"/>
    </row>
    <row r="811" spans="1:10" ht="78.75">
      <c r="A811" s="5" t="s">
        <v>123</v>
      </c>
      <c r="B811" s="6" t="s">
        <v>27</v>
      </c>
      <c r="C811" s="6" t="s">
        <v>68</v>
      </c>
      <c r="D811" s="6" t="s">
        <v>120</v>
      </c>
      <c r="E811" s="6" t="s">
        <v>392</v>
      </c>
      <c r="F811" s="68" t="s">
        <v>124</v>
      </c>
      <c r="G811" s="69"/>
      <c r="H811" s="36">
        <f>'пр.6'!H716</f>
        <v>10</v>
      </c>
      <c r="I811" s="16"/>
      <c r="J811" s="26"/>
    </row>
    <row r="812" spans="1:10" ht="15.75">
      <c r="A812" s="5" t="s">
        <v>455</v>
      </c>
      <c r="B812" s="6" t="s">
        <v>27</v>
      </c>
      <c r="C812" s="6" t="s">
        <v>68</v>
      </c>
      <c r="D812" s="6" t="s">
        <v>120</v>
      </c>
      <c r="E812" s="6" t="s">
        <v>456</v>
      </c>
      <c r="F812" s="68"/>
      <c r="G812" s="69"/>
      <c r="H812" s="36">
        <f>H813</f>
        <v>44027.8</v>
      </c>
      <c r="I812" s="18"/>
      <c r="J812" s="26"/>
    </row>
    <row r="813" spans="1:10" ht="31.5">
      <c r="A813" s="5" t="s">
        <v>568</v>
      </c>
      <c r="B813" s="6" t="s">
        <v>27</v>
      </c>
      <c r="C813" s="6" t="s">
        <v>68</v>
      </c>
      <c r="D813" s="6" t="s">
        <v>120</v>
      </c>
      <c r="E813" s="6" t="s">
        <v>569</v>
      </c>
      <c r="F813" s="68"/>
      <c r="G813" s="69"/>
      <c r="H813" s="36">
        <f>H814+H816</f>
        <v>44027.8</v>
      </c>
      <c r="I813" s="18"/>
      <c r="J813" s="26"/>
    </row>
    <row r="814" spans="1:10" ht="47.25">
      <c r="A814" s="5" t="s">
        <v>22</v>
      </c>
      <c r="B814" s="6" t="s">
        <v>27</v>
      </c>
      <c r="C814" s="6" t="s">
        <v>68</v>
      </c>
      <c r="D814" s="6" t="s">
        <v>120</v>
      </c>
      <c r="E814" s="6" t="s">
        <v>569</v>
      </c>
      <c r="F814" s="68" t="s">
        <v>23</v>
      </c>
      <c r="G814" s="69"/>
      <c r="H814" s="36">
        <f>H815</f>
        <v>43612.9</v>
      </c>
      <c r="I814" s="18"/>
      <c r="J814" s="26"/>
    </row>
    <row r="815" spans="1:10" ht="47.25">
      <c r="A815" s="5" t="s">
        <v>24</v>
      </c>
      <c r="B815" s="6" t="s">
        <v>27</v>
      </c>
      <c r="C815" s="6" t="s">
        <v>68</v>
      </c>
      <c r="D815" s="6" t="s">
        <v>120</v>
      </c>
      <c r="E815" s="6" t="s">
        <v>569</v>
      </c>
      <c r="F815" s="68" t="s">
        <v>25</v>
      </c>
      <c r="G815" s="69"/>
      <c r="H815" s="36">
        <f>27747.9+15865</f>
        <v>43612.9</v>
      </c>
      <c r="I815" s="16"/>
      <c r="J815" s="26"/>
    </row>
    <row r="816" spans="1:10" ht="15.75">
      <c r="A816" s="5" t="s">
        <v>121</v>
      </c>
      <c r="B816" s="6" t="s">
        <v>27</v>
      </c>
      <c r="C816" s="6" t="s">
        <v>68</v>
      </c>
      <c r="D816" s="6" t="s">
        <v>120</v>
      </c>
      <c r="E816" s="6" t="s">
        <v>569</v>
      </c>
      <c r="F816" s="68" t="s">
        <v>122</v>
      </c>
      <c r="G816" s="69"/>
      <c r="H816" s="36">
        <f>H817+H818</f>
        <v>414.9</v>
      </c>
      <c r="I816" s="16"/>
      <c r="J816" s="26"/>
    </row>
    <row r="817" spans="1:10" ht="15.75">
      <c r="A817" s="5" t="s">
        <v>418</v>
      </c>
      <c r="B817" s="6" t="s">
        <v>27</v>
      </c>
      <c r="C817" s="6" t="s">
        <v>68</v>
      </c>
      <c r="D817" s="6" t="s">
        <v>120</v>
      </c>
      <c r="E817" s="6" t="s">
        <v>569</v>
      </c>
      <c r="F817" s="68" t="s">
        <v>419</v>
      </c>
      <c r="G817" s="69"/>
      <c r="H817" s="36">
        <v>267.9</v>
      </c>
      <c r="I817" s="16"/>
      <c r="J817" s="26"/>
    </row>
    <row r="818" spans="1:10" ht="15.75">
      <c r="A818" s="5" t="s">
        <v>420</v>
      </c>
      <c r="B818" s="6" t="s">
        <v>27</v>
      </c>
      <c r="C818" s="6" t="s">
        <v>68</v>
      </c>
      <c r="D818" s="6" t="s">
        <v>120</v>
      </c>
      <c r="E818" s="6" t="s">
        <v>569</v>
      </c>
      <c r="F818" s="68" t="s">
        <v>421</v>
      </c>
      <c r="G818" s="69"/>
      <c r="H818" s="36">
        <v>147</v>
      </c>
      <c r="I818" s="16"/>
      <c r="J818" s="26"/>
    </row>
    <row r="819" spans="1:10" ht="15.75">
      <c r="A819" s="5" t="s">
        <v>188</v>
      </c>
      <c r="B819" s="6" t="s">
        <v>27</v>
      </c>
      <c r="C819" s="6" t="s">
        <v>68</v>
      </c>
      <c r="D819" s="6" t="s">
        <v>143</v>
      </c>
      <c r="E819" s="6"/>
      <c r="F819" s="68"/>
      <c r="G819" s="69"/>
      <c r="H819" s="36">
        <f>H820+H829+H846+H853+H860</f>
        <v>127083.40000000001</v>
      </c>
      <c r="I819" s="18"/>
      <c r="J819" s="26"/>
    </row>
    <row r="820" spans="1:10" ht="47.25">
      <c r="A820" s="5" t="s">
        <v>183</v>
      </c>
      <c r="B820" s="6" t="s">
        <v>27</v>
      </c>
      <c r="C820" s="6" t="s">
        <v>68</v>
      </c>
      <c r="D820" s="6" t="s">
        <v>143</v>
      </c>
      <c r="E820" s="6" t="s">
        <v>184</v>
      </c>
      <c r="F820" s="68"/>
      <c r="G820" s="69"/>
      <c r="H820" s="36">
        <f>H821+H825</f>
        <v>7223.2</v>
      </c>
      <c r="I820" s="16"/>
      <c r="J820" s="26"/>
    </row>
    <row r="821" spans="1:10" ht="31.5">
      <c r="A821" s="5" t="s">
        <v>14</v>
      </c>
      <c r="B821" s="6" t="s">
        <v>27</v>
      </c>
      <c r="C821" s="6" t="s">
        <v>68</v>
      </c>
      <c r="D821" s="6" t="s">
        <v>143</v>
      </c>
      <c r="E821" s="6" t="s">
        <v>185</v>
      </c>
      <c r="F821" s="68"/>
      <c r="G821" s="69"/>
      <c r="H821" s="36">
        <f>H822</f>
        <v>164.2</v>
      </c>
      <c r="I821" s="16"/>
      <c r="J821" s="26"/>
    </row>
    <row r="822" spans="1:10" ht="31.5">
      <c r="A822" s="5" t="s">
        <v>186</v>
      </c>
      <c r="B822" s="6" t="s">
        <v>27</v>
      </c>
      <c r="C822" s="6" t="s">
        <v>68</v>
      </c>
      <c r="D822" s="6" t="s">
        <v>143</v>
      </c>
      <c r="E822" s="6" t="s">
        <v>187</v>
      </c>
      <c r="F822" s="68"/>
      <c r="G822" s="69"/>
      <c r="H822" s="36">
        <f>H823</f>
        <v>164.2</v>
      </c>
      <c r="I822" s="16"/>
      <c r="J822" s="26"/>
    </row>
    <row r="823" spans="1:10" ht="47.25">
      <c r="A823" s="5" t="s">
        <v>22</v>
      </c>
      <c r="B823" s="6" t="s">
        <v>27</v>
      </c>
      <c r="C823" s="6" t="s">
        <v>68</v>
      </c>
      <c r="D823" s="6" t="s">
        <v>143</v>
      </c>
      <c r="E823" s="6" t="s">
        <v>187</v>
      </c>
      <c r="F823" s="68" t="s">
        <v>23</v>
      </c>
      <c r="G823" s="69"/>
      <c r="H823" s="36">
        <f>H824</f>
        <v>164.2</v>
      </c>
      <c r="I823" s="16"/>
      <c r="J823" s="26"/>
    </row>
    <row r="824" spans="1:10" ht="47.25">
      <c r="A824" s="5" t="s">
        <v>24</v>
      </c>
      <c r="B824" s="6" t="s">
        <v>27</v>
      </c>
      <c r="C824" s="6" t="s">
        <v>68</v>
      </c>
      <c r="D824" s="6" t="s">
        <v>143</v>
      </c>
      <c r="E824" s="6" t="s">
        <v>187</v>
      </c>
      <c r="F824" s="68" t="s">
        <v>25</v>
      </c>
      <c r="G824" s="69"/>
      <c r="H824" s="36">
        <f>'пр.6'!H250</f>
        <v>164.2</v>
      </c>
      <c r="I824" s="16"/>
      <c r="J824" s="26"/>
    </row>
    <row r="825" spans="1:10" ht="31.5">
      <c r="A825" s="5" t="s">
        <v>189</v>
      </c>
      <c r="B825" s="6" t="s">
        <v>27</v>
      </c>
      <c r="C825" s="6" t="s">
        <v>68</v>
      </c>
      <c r="D825" s="6" t="s">
        <v>143</v>
      </c>
      <c r="E825" s="6" t="s">
        <v>190</v>
      </c>
      <c r="F825" s="68"/>
      <c r="G825" s="69"/>
      <c r="H825" s="36">
        <f>H826</f>
        <v>7059</v>
      </c>
      <c r="I825" s="16"/>
      <c r="J825" s="26"/>
    </row>
    <row r="826" spans="1:10" ht="31.5">
      <c r="A826" s="5" t="s">
        <v>191</v>
      </c>
      <c r="B826" s="6" t="s">
        <v>27</v>
      </c>
      <c r="C826" s="6" t="s">
        <v>68</v>
      </c>
      <c r="D826" s="6" t="s">
        <v>143</v>
      </c>
      <c r="E826" s="6" t="s">
        <v>192</v>
      </c>
      <c r="F826" s="68"/>
      <c r="G826" s="69"/>
      <c r="H826" s="36">
        <f>H827</f>
        <v>7059</v>
      </c>
      <c r="I826" s="16"/>
      <c r="J826" s="26"/>
    </row>
    <row r="827" spans="1:10" ht="47.25">
      <c r="A827" s="5" t="s">
        <v>22</v>
      </c>
      <c r="B827" s="6" t="s">
        <v>27</v>
      </c>
      <c r="C827" s="6" t="s">
        <v>68</v>
      </c>
      <c r="D827" s="6" t="s">
        <v>143</v>
      </c>
      <c r="E827" s="6" t="s">
        <v>192</v>
      </c>
      <c r="F827" s="68" t="s">
        <v>23</v>
      </c>
      <c r="G827" s="69"/>
      <c r="H827" s="36">
        <f>H828</f>
        <v>7059</v>
      </c>
      <c r="I827" s="16"/>
      <c r="J827" s="26"/>
    </row>
    <row r="828" spans="1:10" ht="47.25">
      <c r="A828" s="5" t="s">
        <v>24</v>
      </c>
      <c r="B828" s="6" t="s">
        <v>27</v>
      </c>
      <c r="C828" s="6" t="s">
        <v>68</v>
      </c>
      <c r="D828" s="6" t="s">
        <v>143</v>
      </c>
      <c r="E828" s="6" t="s">
        <v>192</v>
      </c>
      <c r="F828" s="68" t="s">
        <v>25</v>
      </c>
      <c r="G828" s="69"/>
      <c r="H828" s="36">
        <f>'пр.6'!H257</f>
        <v>7059</v>
      </c>
      <c r="I828" s="16"/>
      <c r="J828" s="26"/>
    </row>
    <row r="829" spans="1:10" ht="63">
      <c r="A829" s="5" t="s">
        <v>236</v>
      </c>
      <c r="B829" s="6" t="s">
        <v>27</v>
      </c>
      <c r="C829" s="6" t="s">
        <v>68</v>
      </c>
      <c r="D829" s="6" t="s">
        <v>143</v>
      </c>
      <c r="E829" s="6" t="s">
        <v>237</v>
      </c>
      <c r="F829" s="68"/>
      <c r="G829" s="69"/>
      <c r="H829" s="36">
        <f>H830</f>
        <v>100754.8</v>
      </c>
      <c r="I829" s="16"/>
      <c r="J829" s="26"/>
    </row>
    <row r="830" spans="1:10" ht="63">
      <c r="A830" s="5" t="s">
        <v>238</v>
      </c>
      <c r="B830" s="6" t="s">
        <v>27</v>
      </c>
      <c r="C830" s="6" t="s">
        <v>68</v>
      </c>
      <c r="D830" s="6" t="s">
        <v>143</v>
      </c>
      <c r="E830" s="6" t="s">
        <v>239</v>
      </c>
      <c r="F830" s="68"/>
      <c r="G830" s="69"/>
      <c r="H830" s="36">
        <f>H831+H834+H837+H840+H843</f>
        <v>100754.8</v>
      </c>
      <c r="I830" s="18"/>
      <c r="J830" s="26"/>
    </row>
    <row r="831" spans="1:10" ht="94.5">
      <c r="A831" s="5" t="s">
        <v>240</v>
      </c>
      <c r="B831" s="6" t="s">
        <v>27</v>
      </c>
      <c r="C831" s="6" t="s">
        <v>68</v>
      </c>
      <c r="D831" s="6" t="s">
        <v>143</v>
      </c>
      <c r="E831" s="6" t="s">
        <v>241</v>
      </c>
      <c r="F831" s="68"/>
      <c r="G831" s="69"/>
      <c r="H831" s="36">
        <f>H832</f>
        <v>50000</v>
      </c>
      <c r="I831" s="16"/>
      <c r="J831" s="26"/>
    </row>
    <row r="832" spans="1:10" ht="47.25">
      <c r="A832" s="5" t="s">
        <v>22</v>
      </c>
      <c r="B832" s="6" t="s">
        <v>27</v>
      </c>
      <c r="C832" s="6" t="s">
        <v>68</v>
      </c>
      <c r="D832" s="6" t="s">
        <v>143</v>
      </c>
      <c r="E832" s="6" t="s">
        <v>241</v>
      </c>
      <c r="F832" s="68" t="s">
        <v>23</v>
      </c>
      <c r="G832" s="69"/>
      <c r="H832" s="36">
        <f>H833</f>
        <v>50000</v>
      </c>
      <c r="I832" s="16"/>
      <c r="J832" s="26"/>
    </row>
    <row r="833" spans="1:10" ht="47.25">
      <c r="A833" s="5" t="s">
        <v>24</v>
      </c>
      <c r="B833" s="6" t="s">
        <v>27</v>
      </c>
      <c r="C833" s="6" t="s">
        <v>68</v>
      </c>
      <c r="D833" s="6" t="s">
        <v>143</v>
      </c>
      <c r="E833" s="6" t="s">
        <v>241</v>
      </c>
      <c r="F833" s="68" t="s">
        <v>25</v>
      </c>
      <c r="G833" s="69"/>
      <c r="H833" s="36">
        <f>'пр.6'!H347</f>
        <v>50000</v>
      </c>
      <c r="I833" s="16"/>
      <c r="J833" s="26"/>
    </row>
    <row r="834" spans="1:10" ht="94.5">
      <c r="A834" s="5" t="s">
        <v>242</v>
      </c>
      <c r="B834" s="6" t="s">
        <v>27</v>
      </c>
      <c r="C834" s="6" t="s">
        <v>68</v>
      </c>
      <c r="D834" s="6" t="s">
        <v>143</v>
      </c>
      <c r="E834" s="6" t="s">
        <v>243</v>
      </c>
      <c r="F834" s="68"/>
      <c r="G834" s="69"/>
      <c r="H834" s="36">
        <f>H835</f>
        <v>550</v>
      </c>
      <c r="I834" s="16"/>
      <c r="J834" s="26"/>
    </row>
    <row r="835" spans="1:10" ht="47.25">
      <c r="A835" s="5" t="s">
        <v>22</v>
      </c>
      <c r="B835" s="6" t="s">
        <v>27</v>
      </c>
      <c r="C835" s="6" t="s">
        <v>68</v>
      </c>
      <c r="D835" s="6" t="s">
        <v>143</v>
      </c>
      <c r="E835" s="6" t="s">
        <v>243</v>
      </c>
      <c r="F835" s="68" t="s">
        <v>23</v>
      </c>
      <c r="G835" s="69"/>
      <c r="H835" s="36">
        <f>H836</f>
        <v>550</v>
      </c>
      <c r="I835" s="16"/>
      <c r="J835" s="26"/>
    </row>
    <row r="836" spans="1:10" ht="47.25">
      <c r="A836" s="5" t="s">
        <v>24</v>
      </c>
      <c r="B836" s="6" t="s">
        <v>27</v>
      </c>
      <c r="C836" s="6" t="s">
        <v>68</v>
      </c>
      <c r="D836" s="6" t="s">
        <v>143</v>
      </c>
      <c r="E836" s="6" t="s">
        <v>243</v>
      </c>
      <c r="F836" s="68" t="s">
        <v>25</v>
      </c>
      <c r="G836" s="69"/>
      <c r="H836" s="36">
        <f>'пр.6'!H353</f>
        <v>550</v>
      </c>
      <c r="I836" s="16"/>
      <c r="J836" s="26"/>
    </row>
    <row r="837" spans="1:10" ht="47.25">
      <c r="A837" s="5" t="s">
        <v>244</v>
      </c>
      <c r="B837" s="6" t="s">
        <v>27</v>
      </c>
      <c r="C837" s="6" t="s">
        <v>68</v>
      </c>
      <c r="D837" s="6" t="s">
        <v>143</v>
      </c>
      <c r="E837" s="6" t="s">
        <v>245</v>
      </c>
      <c r="F837" s="68"/>
      <c r="G837" s="69"/>
      <c r="H837" s="36">
        <f>H838</f>
        <v>10000</v>
      </c>
      <c r="I837" s="16"/>
      <c r="J837" s="26"/>
    </row>
    <row r="838" spans="1:10" ht="47.25">
      <c r="A838" s="5" t="s">
        <v>22</v>
      </c>
      <c r="B838" s="6" t="s">
        <v>27</v>
      </c>
      <c r="C838" s="6" t="s">
        <v>68</v>
      </c>
      <c r="D838" s="6" t="s">
        <v>143</v>
      </c>
      <c r="E838" s="6" t="s">
        <v>245</v>
      </c>
      <c r="F838" s="68" t="s">
        <v>23</v>
      </c>
      <c r="G838" s="69"/>
      <c r="H838" s="36">
        <f>H839</f>
        <v>10000</v>
      </c>
      <c r="I838" s="16"/>
      <c r="J838" s="26"/>
    </row>
    <row r="839" spans="1:10" ht="47.25">
      <c r="A839" s="5" t="s">
        <v>24</v>
      </c>
      <c r="B839" s="6" t="s">
        <v>27</v>
      </c>
      <c r="C839" s="6" t="s">
        <v>68</v>
      </c>
      <c r="D839" s="6" t="s">
        <v>143</v>
      </c>
      <c r="E839" s="6" t="s">
        <v>245</v>
      </c>
      <c r="F839" s="68" t="s">
        <v>25</v>
      </c>
      <c r="G839" s="69"/>
      <c r="H839" s="36">
        <f>'пр.6'!H359</f>
        <v>10000</v>
      </c>
      <c r="I839" s="16"/>
      <c r="J839" s="26"/>
    </row>
    <row r="840" spans="1:10" ht="47.25">
      <c r="A840" s="5" t="s">
        <v>246</v>
      </c>
      <c r="B840" s="6" t="s">
        <v>27</v>
      </c>
      <c r="C840" s="6" t="s">
        <v>68</v>
      </c>
      <c r="D840" s="6" t="s">
        <v>143</v>
      </c>
      <c r="E840" s="6" t="s">
        <v>247</v>
      </c>
      <c r="F840" s="68"/>
      <c r="G840" s="69"/>
      <c r="H840" s="36">
        <f>H841</f>
        <v>39452.1</v>
      </c>
      <c r="I840" s="16"/>
      <c r="J840" s="26"/>
    </row>
    <row r="841" spans="1:10" ht="47.25">
      <c r="A841" s="5" t="s">
        <v>22</v>
      </c>
      <c r="B841" s="6" t="s">
        <v>27</v>
      </c>
      <c r="C841" s="6" t="s">
        <v>68</v>
      </c>
      <c r="D841" s="6" t="s">
        <v>143</v>
      </c>
      <c r="E841" s="6" t="s">
        <v>247</v>
      </c>
      <c r="F841" s="68" t="s">
        <v>23</v>
      </c>
      <c r="G841" s="69"/>
      <c r="H841" s="36">
        <f>H842</f>
        <v>39452.1</v>
      </c>
      <c r="I841" s="16"/>
      <c r="J841" s="26"/>
    </row>
    <row r="842" spans="1:10" ht="47.25">
      <c r="A842" s="5" t="s">
        <v>24</v>
      </c>
      <c r="B842" s="6" t="s">
        <v>27</v>
      </c>
      <c r="C842" s="6" t="s">
        <v>68</v>
      </c>
      <c r="D842" s="6" t="s">
        <v>143</v>
      </c>
      <c r="E842" s="6" t="s">
        <v>247</v>
      </c>
      <c r="F842" s="68" t="s">
        <v>25</v>
      </c>
      <c r="G842" s="69"/>
      <c r="H842" s="36">
        <f>'пр.6'!H365</f>
        <v>39452.1</v>
      </c>
      <c r="I842" s="16"/>
      <c r="J842" s="26"/>
    </row>
    <row r="843" spans="1:10" ht="47.25">
      <c r="A843" s="5" t="s">
        <v>248</v>
      </c>
      <c r="B843" s="6" t="s">
        <v>27</v>
      </c>
      <c r="C843" s="6" t="s">
        <v>68</v>
      </c>
      <c r="D843" s="6" t="s">
        <v>143</v>
      </c>
      <c r="E843" s="6" t="s">
        <v>249</v>
      </c>
      <c r="F843" s="68"/>
      <c r="G843" s="69"/>
      <c r="H843" s="36">
        <f>H844</f>
        <v>752.7</v>
      </c>
      <c r="I843" s="16"/>
      <c r="J843" s="26"/>
    </row>
    <row r="844" spans="1:10" ht="47.25">
      <c r="A844" s="5" t="s">
        <v>22</v>
      </c>
      <c r="B844" s="6" t="s">
        <v>27</v>
      </c>
      <c r="C844" s="6" t="s">
        <v>68</v>
      </c>
      <c r="D844" s="6" t="s">
        <v>143</v>
      </c>
      <c r="E844" s="6" t="s">
        <v>249</v>
      </c>
      <c r="F844" s="68" t="s">
        <v>23</v>
      </c>
      <c r="G844" s="69"/>
      <c r="H844" s="36">
        <f>H845</f>
        <v>752.7</v>
      </c>
      <c r="I844" s="16"/>
      <c r="J844" s="26"/>
    </row>
    <row r="845" spans="1:10" ht="47.25">
      <c r="A845" s="5" t="s">
        <v>24</v>
      </c>
      <c r="B845" s="6" t="s">
        <v>27</v>
      </c>
      <c r="C845" s="6" t="s">
        <v>68</v>
      </c>
      <c r="D845" s="6" t="s">
        <v>143</v>
      </c>
      <c r="E845" s="6" t="s">
        <v>249</v>
      </c>
      <c r="F845" s="68" t="s">
        <v>25</v>
      </c>
      <c r="G845" s="69"/>
      <c r="H845" s="36">
        <f>'пр.6'!H371</f>
        <v>752.7</v>
      </c>
      <c r="I845" s="16"/>
      <c r="J845" s="26"/>
    </row>
    <row r="846" spans="1:10" ht="15.75">
      <c r="A846" s="5" t="s">
        <v>570</v>
      </c>
      <c r="B846" s="6" t="s">
        <v>27</v>
      </c>
      <c r="C846" s="6" t="s">
        <v>68</v>
      </c>
      <c r="D846" s="6" t="s">
        <v>143</v>
      </c>
      <c r="E846" s="6" t="s">
        <v>571</v>
      </c>
      <c r="F846" s="68"/>
      <c r="G846" s="69"/>
      <c r="H846" s="36">
        <f>H847+H850</f>
        <v>8003.1</v>
      </c>
      <c r="I846" s="16"/>
      <c r="J846" s="26"/>
    </row>
    <row r="847" spans="1:10" ht="15.75">
      <c r="A847" s="5" t="s">
        <v>572</v>
      </c>
      <c r="B847" s="6" t="s">
        <v>27</v>
      </c>
      <c r="C847" s="6" t="s">
        <v>68</v>
      </c>
      <c r="D847" s="6" t="s">
        <v>143</v>
      </c>
      <c r="E847" s="6" t="s">
        <v>573</v>
      </c>
      <c r="F847" s="68"/>
      <c r="G847" s="69"/>
      <c r="H847" s="36">
        <f>H848</f>
        <v>3115</v>
      </c>
      <c r="I847" s="16"/>
      <c r="J847" s="26"/>
    </row>
    <row r="848" spans="1:10" ht="47.25">
      <c r="A848" s="5" t="s">
        <v>22</v>
      </c>
      <c r="B848" s="6" t="s">
        <v>27</v>
      </c>
      <c r="C848" s="6" t="s">
        <v>68</v>
      </c>
      <c r="D848" s="6" t="s">
        <v>143</v>
      </c>
      <c r="E848" s="6" t="s">
        <v>573</v>
      </c>
      <c r="F848" s="68" t="s">
        <v>23</v>
      </c>
      <c r="G848" s="69"/>
      <c r="H848" s="36">
        <f>H849</f>
        <v>3115</v>
      </c>
      <c r="I848" s="16"/>
      <c r="J848" s="26"/>
    </row>
    <row r="849" spans="1:10" ht="47.25">
      <c r="A849" s="5" t="s">
        <v>24</v>
      </c>
      <c r="B849" s="6" t="s">
        <v>27</v>
      </c>
      <c r="C849" s="6" t="s">
        <v>68</v>
      </c>
      <c r="D849" s="6" t="s">
        <v>143</v>
      </c>
      <c r="E849" s="6" t="s">
        <v>573</v>
      </c>
      <c r="F849" s="68" t="s">
        <v>25</v>
      </c>
      <c r="G849" s="69"/>
      <c r="H849" s="36">
        <v>3115</v>
      </c>
      <c r="I849" s="16"/>
      <c r="J849" s="26"/>
    </row>
    <row r="850" spans="1:10" ht="15.75">
      <c r="A850" s="5" t="s">
        <v>574</v>
      </c>
      <c r="B850" s="6" t="s">
        <v>27</v>
      </c>
      <c r="C850" s="6" t="s">
        <v>68</v>
      </c>
      <c r="D850" s="6" t="s">
        <v>143</v>
      </c>
      <c r="E850" s="6" t="s">
        <v>575</v>
      </c>
      <c r="F850" s="68"/>
      <c r="G850" s="69"/>
      <c r="H850" s="36">
        <f>H851</f>
        <v>4888.1</v>
      </c>
      <c r="I850" s="16"/>
      <c r="J850" s="26"/>
    </row>
    <row r="851" spans="1:10" ht="47.25">
      <c r="A851" s="5" t="s">
        <v>22</v>
      </c>
      <c r="B851" s="6" t="s">
        <v>27</v>
      </c>
      <c r="C851" s="6" t="s">
        <v>68</v>
      </c>
      <c r="D851" s="6" t="s">
        <v>143</v>
      </c>
      <c r="E851" s="6" t="s">
        <v>575</v>
      </c>
      <c r="F851" s="68" t="s">
        <v>23</v>
      </c>
      <c r="G851" s="69"/>
      <c r="H851" s="36">
        <f>H852</f>
        <v>4888.1</v>
      </c>
      <c r="I851" s="16"/>
      <c r="J851" s="26"/>
    </row>
    <row r="852" spans="1:10" ht="47.25">
      <c r="A852" s="5" t="s">
        <v>24</v>
      </c>
      <c r="B852" s="6" t="s">
        <v>27</v>
      </c>
      <c r="C852" s="6" t="s">
        <v>68</v>
      </c>
      <c r="D852" s="6" t="s">
        <v>143</v>
      </c>
      <c r="E852" s="6" t="s">
        <v>575</v>
      </c>
      <c r="F852" s="68" t="s">
        <v>25</v>
      </c>
      <c r="G852" s="69"/>
      <c r="H852" s="36">
        <v>4888.1</v>
      </c>
      <c r="I852" s="16"/>
      <c r="J852" s="26"/>
    </row>
    <row r="853" spans="1:10" ht="31.5">
      <c r="A853" s="5" t="s">
        <v>576</v>
      </c>
      <c r="B853" s="6" t="s">
        <v>27</v>
      </c>
      <c r="C853" s="6" t="s">
        <v>68</v>
      </c>
      <c r="D853" s="6" t="s">
        <v>143</v>
      </c>
      <c r="E853" s="6" t="s">
        <v>577</v>
      </c>
      <c r="F853" s="68"/>
      <c r="G853" s="69"/>
      <c r="H853" s="36">
        <f>H854+H857</f>
        <v>6172.2</v>
      </c>
      <c r="I853" s="16"/>
      <c r="J853" s="26"/>
    </row>
    <row r="854" spans="1:10" ht="47.25">
      <c r="A854" s="5" t="s">
        <v>488</v>
      </c>
      <c r="B854" s="6" t="s">
        <v>27</v>
      </c>
      <c r="C854" s="6" t="s">
        <v>68</v>
      </c>
      <c r="D854" s="6" t="s">
        <v>143</v>
      </c>
      <c r="E854" s="6" t="s">
        <v>578</v>
      </c>
      <c r="F854" s="68"/>
      <c r="G854" s="69"/>
      <c r="H854" s="36">
        <f>H855</f>
        <v>5772.2</v>
      </c>
      <c r="I854" s="16"/>
      <c r="J854" s="26"/>
    </row>
    <row r="855" spans="1:10" ht="47.25">
      <c r="A855" s="5" t="s">
        <v>38</v>
      </c>
      <c r="B855" s="6" t="s">
        <v>27</v>
      </c>
      <c r="C855" s="6" t="s">
        <v>68</v>
      </c>
      <c r="D855" s="6" t="s">
        <v>143</v>
      </c>
      <c r="E855" s="6" t="s">
        <v>578</v>
      </c>
      <c r="F855" s="68" t="s">
        <v>39</v>
      </c>
      <c r="G855" s="69"/>
      <c r="H855" s="36">
        <f>H856</f>
        <v>5772.2</v>
      </c>
      <c r="I855" s="16"/>
      <c r="J855" s="26"/>
    </row>
    <row r="856" spans="1:10" ht="15.75">
      <c r="A856" s="5" t="s">
        <v>515</v>
      </c>
      <c r="B856" s="6" t="s">
        <v>27</v>
      </c>
      <c r="C856" s="6" t="s">
        <v>68</v>
      </c>
      <c r="D856" s="6" t="s">
        <v>143</v>
      </c>
      <c r="E856" s="6" t="s">
        <v>578</v>
      </c>
      <c r="F856" s="68" t="s">
        <v>516</v>
      </c>
      <c r="G856" s="69"/>
      <c r="H856" s="36">
        <v>5772.2</v>
      </c>
      <c r="I856" s="16"/>
      <c r="J856" s="26"/>
    </row>
    <row r="857" spans="1:10" ht="15.75">
      <c r="A857" s="5" t="s">
        <v>579</v>
      </c>
      <c r="B857" s="6" t="s">
        <v>27</v>
      </c>
      <c r="C857" s="6" t="s">
        <v>68</v>
      </c>
      <c r="D857" s="6" t="s">
        <v>143</v>
      </c>
      <c r="E857" s="6" t="s">
        <v>580</v>
      </c>
      <c r="F857" s="68"/>
      <c r="G857" s="69"/>
      <c r="H857" s="36">
        <f>H858</f>
        <v>400</v>
      </c>
      <c r="I857" s="16"/>
      <c r="J857" s="26"/>
    </row>
    <row r="858" spans="1:10" ht="47.25">
      <c r="A858" s="5" t="s">
        <v>22</v>
      </c>
      <c r="B858" s="6" t="s">
        <v>27</v>
      </c>
      <c r="C858" s="6" t="s">
        <v>68</v>
      </c>
      <c r="D858" s="6" t="s">
        <v>143</v>
      </c>
      <c r="E858" s="6" t="s">
        <v>580</v>
      </c>
      <c r="F858" s="68" t="s">
        <v>23</v>
      </c>
      <c r="G858" s="69"/>
      <c r="H858" s="36">
        <f>H859</f>
        <v>400</v>
      </c>
      <c r="I858" s="16"/>
      <c r="J858" s="26"/>
    </row>
    <row r="859" spans="1:10" ht="47.25">
      <c r="A859" s="5" t="s">
        <v>24</v>
      </c>
      <c r="B859" s="6" t="s">
        <v>27</v>
      </c>
      <c r="C859" s="6" t="s">
        <v>68</v>
      </c>
      <c r="D859" s="6" t="s">
        <v>143</v>
      </c>
      <c r="E859" s="6" t="s">
        <v>580</v>
      </c>
      <c r="F859" s="68" t="s">
        <v>25</v>
      </c>
      <c r="G859" s="69"/>
      <c r="H859" s="36">
        <v>400</v>
      </c>
      <c r="I859" s="16"/>
      <c r="J859" s="26"/>
    </row>
    <row r="860" spans="1:10" ht="94.5">
      <c r="A860" s="5" t="s">
        <v>404</v>
      </c>
      <c r="B860" s="6" t="s">
        <v>27</v>
      </c>
      <c r="C860" s="6" t="s">
        <v>68</v>
      </c>
      <c r="D860" s="6" t="s">
        <v>143</v>
      </c>
      <c r="E860" s="6" t="s">
        <v>405</v>
      </c>
      <c r="F860" s="68"/>
      <c r="G860" s="69"/>
      <c r="H860" s="36">
        <f>H861</f>
        <v>4930.1</v>
      </c>
      <c r="I860" s="16"/>
      <c r="J860" s="26"/>
    </row>
    <row r="861" spans="1:10" ht="63">
      <c r="A861" s="5" t="s">
        <v>581</v>
      </c>
      <c r="B861" s="6" t="s">
        <v>27</v>
      </c>
      <c r="C861" s="6" t="s">
        <v>68</v>
      </c>
      <c r="D861" s="6" t="s">
        <v>143</v>
      </c>
      <c r="E861" s="6" t="s">
        <v>582</v>
      </c>
      <c r="F861" s="68"/>
      <c r="G861" s="69"/>
      <c r="H861" s="36">
        <f>H862+H865+H868</f>
        <v>4930.1</v>
      </c>
      <c r="I861" s="16"/>
      <c r="J861" s="26"/>
    </row>
    <row r="862" spans="1:10" ht="47.25">
      <c r="A862" s="5" t="s">
        <v>583</v>
      </c>
      <c r="B862" s="6" t="s">
        <v>27</v>
      </c>
      <c r="C862" s="6" t="s">
        <v>68</v>
      </c>
      <c r="D862" s="6" t="s">
        <v>143</v>
      </c>
      <c r="E862" s="6" t="s">
        <v>584</v>
      </c>
      <c r="F862" s="68"/>
      <c r="G862" s="69"/>
      <c r="H862" s="36">
        <f>H863</f>
        <v>2449</v>
      </c>
      <c r="I862" s="16"/>
      <c r="J862" s="26"/>
    </row>
    <row r="863" spans="1:10" ht="47.25">
      <c r="A863" s="5" t="s">
        <v>22</v>
      </c>
      <c r="B863" s="6" t="s">
        <v>27</v>
      </c>
      <c r="C863" s="6" t="s">
        <v>68</v>
      </c>
      <c r="D863" s="6" t="s">
        <v>143</v>
      </c>
      <c r="E863" s="6" t="s">
        <v>584</v>
      </c>
      <c r="F863" s="68" t="s">
        <v>23</v>
      </c>
      <c r="G863" s="69"/>
      <c r="H863" s="36">
        <f>H864</f>
        <v>2449</v>
      </c>
      <c r="I863" s="16"/>
      <c r="J863" s="26"/>
    </row>
    <row r="864" spans="1:10" ht="47.25">
      <c r="A864" s="5" t="s">
        <v>24</v>
      </c>
      <c r="B864" s="6" t="s">
        <v>27</v>
      </c>
      <c r="C864" s="6" t="s">
        <v>68</v>
      </c>
      <c r="D864" s="6" t="s">
        <v>143</v>
      </c>
      <c r="E864" s="6" t="s">
        <v>584</v>
      </c>
      <c r="F864" s="68" t="s">
        <v>25</v>
      </c>
      <c r="G864" s="69"/>
      <c r="H864" s="36">
        <v>2449</v>
      </c>
      <c r="I864" s="16"/>
      <c r="J864" s="26"/>
    </row>
    <row r="865" spans="1:10" ht="31.5">
      <c r="A865" s="5" t="s">
        <v>585</v>
      </c>
      <c r="B865" s="6" t="s">
        <v>27</v>
      </c>
      <c r="C865" s="6" t="s">
        <v>68</v>
      </c>
      <c r="D865" s="6" t="s">
        <v>143</v>
      </c>
      <c r="E865" s="6" t="s">
        <v>586</v>
      </c>
      <c r="F865" s="68"/>
      <c r="G865" s="69"/>
      <c r="H865" s="36">
        <f>H866</f>
        <v>600</v>
      </c>
      <c r="I865" s="16"/>
      <c r="J865" s="26"/>
    </row>
    <row r="866" spans="1:10" ht="47.25">
      <c r="A866" s="5" t="s">
        <v>22</v>
      </c>
      <c r="B866" s="6" t="s">
        <v>27</v>
      </c>
      <c r="C866" s="6" t="s">
        <v>68</v>
      </c>
      <c r="D866" s="6" t="s">
        <v>143</v>
      </c>
      <c r="E866" s="6" t="s">
        <v>586</v>
      </c>
      <c r="F866" s="68" t="s">
        <v>23</v>
      </c>
      <c r="G866" s="69"/>
      <c r="H866" s="36">
        <f>H867</f>
        <v>600</v>
      </c>
      <c r="I866" s="16"/>
      <c r="J866" s="26"/>
    </row>
    <row r="867" spans="1:10" ht="47.25">
      <c r="A867" s="5" t="s">
        <v>24</v>
      </c>
      <c r="B867" s="6" t="s">
        <v>27</v>
      </c>
      <c r="C867" s="6" t="s">
        <v>68</v>
      </c>
      <c r="D867" s="6" t="s">
        <v>143</v>
      </c>
      <c r="E867" s="6" t="s">
        <v>586</v>
      </c>
      <c r="F867" s="68" t="s">
        <v>25</v>
      </c>
      <c r="G867" s="69"/>
      <c r="H867" s="36">
        <v>600</v>
      </c>
      <c r="I867" s="16"/>
      <c r="J867" s="26"/>
    </row>
    <row r="868" spans="1:10" ht="63">
      <c r="A868" s="5" t="s">
        <v>587</v>
      </c>
      <c r="B868" s="6" t="s">
        <v>27</v>
      </c>
      <c r="C868" s="6" t="s">
        <v>68</v>
      </c>
      <c r="D868" s="6" t="s">
        <v>143</v>
      </c>
      <c r="E868" s="6" t="s">
        <v>588</v>
      </c>
      <c r="F868" s="68"/>
      <c r="G868" s="69"/>
      <c r="H868" s="36">
        <f>H869</f>
        <v>1881.1</v>
      </c>
      <c r="I868" s="16"/>
      <c r="J868" s="26"/>
    </row>
    <row r="869" spans="1:10" ht="47.25">
      <c r="A869" s="5" t="s">
        <v>22</v>
      </c>
      <c r="B869" s="6" t="s">
        <v>27</v>
      </c>
      <c r="C869" s="6" t="s">
        <v>68</v>
      </c>
      <c r="D869" s="6" t="s">
        <v>143</v>
      </c>
      <c r="E869" s="6" t="s">
        <v>588</v>
      </c>
      <c r="F869" s="68" t="s">
        <v>23</v>
      </c>
      <c r="G869" s="69"/>
      <c r="H869" s="36">
        <f>H870</f>
        <v>1881.1</v>
      </c>
      <c r="I869" s="16"/>
      <c r="J869" s="26"/>
    </row>
    <row r="870" spans="1:10" ht="47.25">
      <c r="A870" s="5" t="s">
        <v>24</v>
      </c>
      <c r="B870" s="6" t="s">
        <v>27</v>
      </c>
      <c r="C870" s="6" t="s">
        <v>68</v>
      </c>
      <c r="D870" s="6" t="s">
        <v>143</v>
      </c>
      <c r="E870" s="6" t="s">
        <v>588</v>
      </c>
      <c r="F870" s="68" t="s">
        <v>25</v>
      </c>
      <c r="G870" s="69"/>
      <c r="H870" s="36">
        <v>1881.1</v>
      </c>
      <c r="I870" s="16"/>
      <c r="J870" s="26"/>
    </row>
    <row r="871" spans="1:16" s="20" customFormat="1" ht="15.75">
      <c r="A871" s="2" t="s">
        <v>65</v>
      </c>
      <c r="B871" s="3" t="s">
        <v>27</v>
      </c>
      <c r="C871" s="3" t="s">
        <v>66</v>
      </c>
      <c r="D871" s="22" t="s">
        <v>598</v>
      </c>
      <c r="E871" s="3"/>
      <c r="F871" s="70"/>
      <c r="G871" s="71"/>
      <c r="H871" s="35">
        <f>H872</f>
        <v>2268</v>
      </c>
      <c r="I871" s="15"/>
      <c r="J871" s="25"/>
      <c r="K871" s="38"/>
      <c r="L871" s="38"/>
      <c r="M871" s="38"/>
      <c r="N871" s="38"/>
      <c r="O871" s="38"/>
      <c r="P871" s="38"/>
    </row>
    <row r="872" spans="1:10" ht="31.5">
      <c r="A872" s="5" t="s">
        <v>67</v>
      </c>
      <c r="B872" s="6" t="s">
        <v>27</v>
      </c>
      <c r="C872" s="6" t="s">
        <v>66</v>
      </c>
      <c r="D872" s="6" t="s">
        <v>68</v>
      </c>
      <c r="E872" s="6"/>
      <c r="F872" s="68"/>
      <c r="G872" s="69"/>
      <c r="H872" s="36">
        <f>H873+H878</f>
        <v>2268</v>
      </c>
      <c r="I872" s="16"/>
      <c r="J872" s="26"/>
    </row>
    <row r="873" spans="1:10" ht="78.75">
      <c r="A873" s="5" t="s">
        <v>59</v>
      </c>
      <c r="B873" s="6" t="s">
        <v>27</v>
      </c>
      <c r="C873" s="6" t="s">
        <v>66</v>
      </c>
      <c r="D873" s="6" t="s">
        <v>68</v>
      </c>
      <c r="E873" s="6" t="s">
        <v>60</v>
      </c>
      <c r="F873" s="68"/>
      <c r="G873" s="69"/>
      <c r="H873" s="36">
        <f>H874</f>
        <v>868</v>
      </c>
      <c r="I873" s="16"/>
      <c r="J873" s="26"/>
    </row>
    <row r="874" spans="1:10" ht="47.25">
      <c r="A874" s="5" t="s">
        <v>61</v>
      </c>
      <c r="B874" s="6" t="s">
        <v>27</v>
      </c>
      <c r="C874" s="6" t="s">
        <v>66</v>
      </c>
      <c r="D874" s="6" t="s">
        <v>68</v>
      </c>
      <c r="E874" s="6" t="s">
        <v>62</v>
      </c>
      <c r="F874" s="68"/>
      <c r="G874" s="69"/>
      <c r="H874" s="36">
        <f>H875</f>
        <v>868</v>
      </c>
      <c r="I874" s="16"/>
      <c r="J874" s="26"/>
    </row>
    <row r="875" spans="1:10" ht="31.5">
      <c r="A875" s="5" t="s">
        <v>63</v>
      </c>
      <c r="B875" s="6" t="s">
        <v>27</v>
      </c>
      <c r="C875" s="6" t="s">
        <v>66</v>
      </c>
      <c r="D875" s="6" t="s">
        <v>68</v>
      </c>
      <c r="E875" s="6" t="s">
        <v>64</v>
      </c>
      <c r="F875" s="68"/>
      <c r="G875" s="69"/>
      <c r="H875" s="36">
        <f>H876</f>
        <v>868</v>
      </c>
      <c r="I875" s="16"/>
      <c r="J875" s="26"/>
    </row>
    <row r="876" spans="1:10" ht="47.25">
      <c r="A876" s="5" t="s">
        <v>22</v>
      </c>
      <c r="B876" s="6" t="s">
        <v>27</v>
      </c>
      <c r="C876" s="6" t="s">
        <v>66</v>
      </c>
      <c r="D876" s="6" t="s">
        <v>68</v>
      </c>
      <c r="E876" s="6" t="s">
        <v>64</v>
      </c>
      <c r="F876" s="68" t="s">
        <v>23</v>
      </c>
      <c r="G876" s="69"/>
      <c r="H876" s="36">
        <f>H877</f>
        <v>868</v>
      </c>
      <c r="I876" s="16"/>
      <c r="J876" s="26"/>
    </row>
    <row r="877" spans="1:10" ht="47.25">
      <c r="A877" s="5" t="s">
        <v>24</v>
      </c>
      <c r="B877" s="6" t="s">
        <v>27</v>
      </c>
      <c r="C877" s="6" t="s">
        <v>66</v>
      </c>
      <c r="D877" s="6" t="s">
        <v>68</v>
      </c>
      <c r="E877" s="6" t="s">
        <v>64</v>
      </c>
      <c r="F877" s="68" t="s">
        <v>25</v>
      </c>
      <c r="G877" s="69"/>
      <c r="H877" s="36">
        <f>'пр.6'!H58</f>
        <v>868</v>
      </c>
      <c r="I877" s="16"/>
      <c r="J877" s="26"/>
    </row>
    <row r="878" spans="1:10" ht="31.5">
      <c r="A878" s="5" t="s">
        <v>589</v>
      </c>
      <c r="B878" s="6" t="s">
        <v>27</v>
      </c>
      <c r="C878" s="6" t="s">
        <v>66</v>
      </c>
      <c r="D878" s="6" t="s">
        <v>68</v>
      </c>
      <c r="E878" s="6" t="s">
        <v>590</v>
      </c>
      <c r="F878" s="68"/>
      <c r="G878" s="69"/>
      <c r="H878" s="36">
        <f>H879</f>
        <v>1400</v>
      </c>
      <c r="I878" s="16"/>
      <c r="J878" s="26"/>
    </row>
    <row r="879" spans="1:10" ht="63" customHeight="1">
      <c r="A879" s="5" t="s">
        <v>591</v>
      </c>
      <c r="B879" s="6" t="s">
        <v>27</v>
      </c>
      <c r="C879" s="6" t="s">
        <v>66</v>
      </c>
      <c r="D879" s="6" t="s">
        <v>68</v>
      </c>
      <c r="E879" s="6" t="s">
        <v>592</v>
      </c>
      <c r="F879" s="68"/>
      <c r="G879" s="69"/>
      <c r="H879" s="36">
        <f>H880</f>
        <v>1400</v>
      </c>
      <c r="I879" s="16"/>
      <c r="J879" s="26"/>
    </row>
    <row r="880" spans="1:10" ht="47.25">
      <c r="A880" s="5" t="s">
        <v>22</v>
      </c>
      <c r="B880" s="6" t="s">
        <v>27</v>
      </c>
      <c r="C880" s="6" t="s">
        <v>66</v>
      </c>
      <c r="D880" s="6" t="s">
        <v>68</v>
      </c>
      <c r="E880" s="6" t="s">
        <v>592</v>
      </c>
      <c r="F880" s="68" t="s">
        <v>23</v>
      </c>
      <c r="G880" s="69"/>
      <c r="H880" s="36">
        <f>H881</f>
        <v>1400</v>
      </c>
      <c r="I880" s="16"/>
      <c r="J880" s="26"/>
    </row>
    <row r="881" spans="1:10" ht="47.25">
      <c r="A881" s="5" t="s">
        <v>24</v>
      </c>
      <c r="B881" s="6" t="s">
        <v>27</v>
      </c>
      <c r="C881" s="6" t="s">
        <v>66</v>
      </c>
      <c r="D881" s="6" t="s">
        <v>68</v>
      </c>
      <c r="E881" s="6" t="s">
        <v>592</v>
      </c>
      <c r="F881" s="68" t="s">
        <v>25</v>
      </c>
      <c r="G881" s="69"/>
      <c r="H881" s="36">
        <v>1400</v>
      </c>
      <c r="I881" s="16"/>
      <c r="J881" s="26"/>
    </row>
    <row r="882" spans="1:10" ht="31.5">
      <c r="A882" s="2" t="s">
        <v>593</v>
      </c>
      <c r="B882" s="3" t="s">
        <v>594</v>
      </c>
      <c r="C882" s="3"/>
      <c r="D882" s="3"/>
      <c r="E882" s="3"/>
      <c r="F882" s="70"/>
      <c r="G882" s="71"/>
      <c r="H882" s="35">
        <f>H883</f>
        <v>5561.2</v>
      </c>
      <c r="I882" s="15"/>
      <c r="J882" s="25"/>
    </row>
    <row r="883" spans="1:16" s="20" customFormat="1" ht="15.75">
      <c r="A883" s="2" t="s">
        <v>100</v>
      </c>
      <c r="B883" s="3" t="s">
        <v>594</v>
      </c>
      <c r="C883" s="3" t="s">
        <v>37</v>
      </c>
      <c r="D883" s="22" t="s">
        <v>598</v>
      </c>
      <c r="E883" s="3"/>
      <c r="F883" s="70"/>
      <c r="G883" s="71"/>
      <c r="H883" s="35">
        <f>H884</f>
        <v>5561.2</v>
      </c>
      <c r="I883" s="15"/>
      <c r="J883" s="25"/>
      <c r="K883" s="38"/>
      <c r="L883" s="38"/>
      <c r="M883" s="38"/>
      <c r="N883" s="38"/>
      <c r="O883" s="38"/>
      <c r="P883" s="38"/>
    </row>
    <row r="884" spans="1:10" ht="49.5" customHeight="1">
      <c r="A884" s="5" t="s">
        <v>477</v>
      </c>
      <c r="B884" s="6" t="s">
        <v>594</v>
      </c>
      <c r="C884" s="6" t="s">
        <v>37</v>
      </c>
      <c r="D884" s="6" t="s">
        <v>66</v>
      </c>
      <c r="E884" s="6"/>
      <c r="F884" s="68"/>
      <c r="G884" s="69"/>
      <c r="H884" s="36">
        <f>H885</f>
        <v>5561.2</v>
      </c>
      <c r="I884" s="16"/>
      <c r="J884" s="26"/>
    </row>
    <row r="885" spans="1:10" ht="63">
      <c r="A885" s="5" t="s">
        <v>397</v>
      </c>
      <c r="B885" s="6" t="s">
        <v>594</v>
      </c>
      <c r="C885" s="6" t="s">
        <v>37</v>
      </c>
      <c r="D885" s="6" t="s">
        <v>66</v>
      </c>
      <c r="E885" s="6" t="s">
        <v>398</v>
      </c>
      <c r="F885" s="68"/>
      <c r="G885" s="69"/>
      <c r="H885" s="36">
        <f>H886+H890</f>
        <v>5561.2</v>
      </c>
      <c r="I885" s="16"/>
      <c r="J885" s="26"/>
    </row>
    <row r="886" spans="1:10" ht="47.25">
      <c r="A886" s="5" t="s">
        <v>595</v>
      </c>
      <c r="B886" s="6" t="s">
        <v>594</v>
      </c>
      <c r="C886" s="6" t="s">
        <v>37</v>
      </c>
      <c r="D886" s="6" t="s">
        <v>66</v>
      </c>
      <c r="E886" s="6" t="s">
        <v>596</v>
      </c>
      <c r="F886" s="68"/>
      <c r="G886" s="69"/>
      <c r="H886" s="36">
        <f>H887</f>
        <v>5425.7</v>
      </c>
      <c r="I886" s="16"/>
      <c r="J886" s="26"/>
    </row>
    <row r="887" spans="1:10" ht="31.5">
      <c r="A887" s="5" t="s">
        <v>401</v>
      </c>
      <c r="B887" s="6" t="s">
        <v>594</v>
      </c>
      <c r="C887" s="6" t="s">
        <v>37</v>
      </c>
      <c r="D887" s="6" t="s">
        <v>66</v>
      </c>
      <c r="E887" s="6" t="s">
        <v>597</v>
      </c>
      <c r="F887" s="68"/>
      <c r="G887" s="69"/>
      <c r="H887" s="36">
        <f>H888</f>
        <v>5425.7</v>
      </c>
      <c r="I887" s="16"/>
      <c r="J887" s="26"/>
    </row>
    <row r="888" spans="1:10" ht="94.5">
      <c r="A888" s="5" t="s">
        <v>107</v>
      </c>
      <c r="B888" s="6" t="s">
        <v>594</v>
      </c>
      <c r="C888" s="6" t="s">
        <v>37</v>
      </c>
      <c r="D888" s="6" t="s">
        <v>66</v>
      </c>
      <c r="E888" s="6" t="s">
        <v>597</v>
      </c>
      <c r="F888" s="68" t="s">
        <v>108</v>
      </c>
      <c r="G888" s="69"/>
      <c r="H888" s="36">
        <f>H889</f>
        <v>5425.7</v>
      </c>
      <c r="I888" s="16"/>
      <c r="J888" s="26"/>
    </row>
    <row r="889" spans="1:10" ht="31.5">
      <c r="A889" s="5" t="s">
        <v>109</v>
      </c>
      <c r="B889" s="6" t="s">
        <v>594</v>
      </c>
      <c r="C889" s="6" t="s">
        <v>37</v>
      </c>
      <c r="D889" s="6" t="s">
        <v>66</v>
      </c>
      <c r="E889" s="6" t="s">
        <v>597</v>
      </c>
      <c r="F889" s="68" t="s">
        <v>110</v>
      </c>
      <c r="G889" s="69"/>
      <c r="H889" s="36">
        <v>5425.7</v>
      </c>
      <c r="I889" s="16"/>
      <c r="J889" s="26"/>
    </row>
    <row r="890" spans="1:10" ht="15.75">
      <c r="A890" s="5" t="s">
        <v>414</v>
      </c>
      <c r="B890" s="6" t="s">
        <v>594</v>
      </c>
      <c r="C890" s="6" t="s">
        <v>37</v>
      </c>
      <c r="D890" s="6" t="s">
        <v>66</v>
      </c>
      <c r="E890" s="6" t="s">
        <v>415</v>
      </c>
      <c r="F890" s="68"/>
      <c r="G890" s="69"/>
      <c r="H890" s="36">
        <f>H891</f>
        <v>135.5</v>
      </c>
      <c r="I890" s="16"/>
      <c r="J890" s="26"/>
    </row>
    <row r="891" spans="1:10" ht="31.5">
      <c r="A891" s="5" t="s">
        <v>409</v>
      </c>
      <c r="B891" s="6" t="s">
        <v>594</v>
      </c>
      <c r="C891" s="6" t="s">
        <v>37</v>
      </c>
      <c r="D891" s="6" t="s">
        <v>66</v>
      </c>
      <c r="E891" s="6" t="s">
        <v>417</v>
      </c>
      <c r="F891" s="68"/>
      <c r="G891" s="69"/>
      <c r="H891" s="36">
        <f>H892</f>
        <v>135.5</v>
      </c>
      <c r="I891" s="16"/>
      <c r="J891" s="26"/>
    </row>
    <row r="892" spans="1:10" ht="47.25">
      <c r="A892" s="5" t="s">
        <v>22</v>
      </c>
      <c r="B892" s="6" t="s">
        <v>594</v>
      </c>
      <c r="C892" s="6" t="s">
        <v>37</v>
      </c>
      <c r="D892" s="6" t="s">
        <v>66</v>
      </c>
      <c r="E892" s="6" t="s">
        <v>417</v>
      </c>
      <c r="F892" s="68" t="s">
        <v>23</v>
      </c>
      <c r="G892" s="69"/>
      <c r="H892" s="36">
        <f>H893</f>
        <v>135.5</v>
      </c>
      <c r="I892" s="16"/>
      <c r="J892" s="26"/>
    </row>
    <row r="893" spans="1:10" ht="47.25">
      <c r="A893" s="5" t="s">
        <v>24</v>
      </c>
      <c r="B893" s="6" t="s">
        <v>594</v>
      </c>
      <c r="C893" s="6" t="s">
        <v>37</v>
      </c>
      <c r="D893" s="6" t="s">
        <v>66</v>
      </c>
      <c r="E893" s="6" t="s">
        <v>417</v>
      </c>
      <c r="F893" s="68" t="s">
        <v>25</v>
      </c>
      <c r="G893" s="69"/>
      <c r="H893" s="36">
        <v>135.5</v>
      </c>
      <c r="I893" s="16"/>
      <c r="J893" s="26"/>
    </row>
  </sheetData>
  <sheetProtection/>
  <mergeCells count="899">
    <mergeCell ref="E7:E8"/>
    <mergeCell ref="F7:G8"/>
    <mergeCell ref="H7:H8"/>
    <mergeCell ref="E1:G1"/>
    <mergeCell ref="E2:H2"/>
    <mergeCell ref="E3:H3"/>
    <mergeCell ref="E4:G4"/>
    <mergeCell ref="A5:H5"/>
    <mergeCell ref="F9:G9"/>
    <mergeCell ref="F10:G10"/>
    <mergeCell ref="F11:G11"/>
    <mergeCell ref="F12:G12"/>
    <mergeCell ref="F13:G13"/>
    <mergeCell ref="A6:H6"/>
    <mergeCell ref="A7:A8"/>
    <mergeCell ref="B7:B8"/>
    <mergeCell ref="C7:C8"/>
    <mergeCell ref="D7:D8"/>
    <mergeCell ref="F14:G14"/>
    <mergeCell ref="F15:G15"/>
    <mergeCell ref="F16:G16"/>
    <mergeCell ref="F17:G17"/>
    <mergeCell ref="F18:G18"/>
    <mergeCell ref="F19:G19"/>
    <mergeCell ref="F26:G26"/>
    <mergeCell ref="F27:G27"/>
    <mergeCell ref="F28:G28"/>
    <mergeCell ref="F20:G20"/>
    <mergeCell ref="F21:G21"/>
    <mergeCell ref="F22:G22"/>
    <mergeCell ref="F23:G23"/>
    <mergeCell ref="F24:G24"/>
    <mergeCell ref="F25:G25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46:G46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6:G116"/>
    <mergeCell ref="F117:G117"/>
    <mergeCell ref="F118:G118"/>
    <mergeCell ref="F119:G119"/>
    <mergeCell ref="F111:G111"/>
    <mergeCell ref="F112:G112"/>
    <mergeCell ref="F113:G113"/>
    <mergeCell ref="F114:G114"/>
    <mergeCell ref="F115:G115"/>
    <mergeCell ref="F125:G125"/>
    <mergeCell ref="F126:G126"/>
    <mergeCell ref="F120:G120"/>
    <mergeCell ref="F121:G121"/>
    <mergeCell ref="F122:G122"/>
    <mergeCell ref="F123:G123"/>
    <mergeCell ref="F124:G124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23:G223"/>
    <mergeCell ref="F224:G224"/>
    <mergeCell ref="F225:G225"/>
    <mergeCell ref="F217:G217"/>
    <mergeCell ref="F218:G218"/>
    <mergeCell ref="F219:G219"/>
    <mergeCell ref="F220:G220"/>
    <mergeCell ref="F221:G221"/>
    <mergeCell ref="F222:G222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52:G352"/>
    <mergeCell ref="F353:G353"/>
    <mergeCell ref="F354:G354"/>
    <mergeCell ref="F346:G346"/>
    <mergeCell ref="F347:G347"/>
    <mergeCell ref="F348:G348"/>
    <mergeCell ref="F349:G349"/>
    <mergeCell ref="F350:G350"/>
    <mergeCell ref="F351:G351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9:G379"/>
    <mergeCell ref="F380:G380"/>
    <mergeCell ref="F381:G381"/>
    <mergeCell ref="F373:G373"/>
    <mergeCell ref="F374:G374"/>
    <mergeCell ref="F375:G375"/>
    <mergeCell ref="F376:G376"/>
    <mergeCell ref="F377:G377"/>
    <mergeCell ref="F378:G378"/>
    <mergeCell ref="F386:G386"/>
    <mergeCell ref="F387:G387"/>
    <mergeCell ref="F388:G388"/>
    <mergeCell ref="F382:G382"/>
    <mergeCell ref="F383:G383"/>
    <mergeCell ref="F384:G384"/>
    <mergeCell ref="F385:G385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F406:G406"/>
    <mergeCell ref="F412:G412"/>
    <mergeCell ref="F413:G413"/>
    <mergeCell ref="F414:G414"/>
    <mergeCell ref="F415:G415"/>
    <mergeCell ref="F407:G407"/>
    <mergeCell ref="F408:G408"/>
    <mergeCell ref="F409:G409"/>
    <mergeCell ref="F410:G410"/>
    <mergeCell ref="F411:G411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F443:G443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F453:G453"/>
    <mergeCell ref="F454:G454"/>
    <mergeCell ref="F455:G455"/>
    <mergeCell ref="F456:G456"/>
    <mergeCell ref="F457:G457"/>
    <mergeCell ref="F458:G458"/>
    <mergeCell ref="F459:G459"/>
    <mergeCell ref="F460:G460"/>
    <mergeCell ref="F461:G461"/>
    <mergeCell ref="F462:G462"/>
    <mergeCell ref="F463:G463"/>
    <mergeCell ref="F464:G464"/>
    <mergeCell ref="F465:G465"/>
    <mergeCell ref="F466:G466"/>
    <mergeCell ref="F467:G467"/>
    <mergeCell ref="F468:G468"/>
    <mergeCell ref="F469:G469"/>
    <mergeCell ref="F470:G470"/>
    <mergeCell ref="F471:G471"/>
    <mergeCell ref="F472:G472"/>
    <mergeCell ref="F473:G473"/>
    <mergeCell ref="F474:G474"/>
    <mergeCell ref="F475:G475"/>
    <mergeCell ref="F476:G476"/>
    <mergeCell ref="F477:G477"/>
    <mergeCell ref="F478:G478"/>
    <mergeCell ref="F479:G479"/>
    <mergeCell ref="F480:G480"/>
    <mergeCell ref="F481:G481"/>
    <mergeCell ref="F482:G482"/>
    <mergeCell ref="F483:G483"/>
    <mergeCell ref="F484:G484"/>
    <mergeCell ref="F485:G485"/>
    <mergeCell ref="F486:G486"/>
    <mergeCell ref="F487:G487"/>
    <mergeCell ref="F488:G488"/>
    <mergeCell ref="F489:G489"/>
    <mergeCell ref="F490:G490"/>
    <mergeCell ref="F491:G491"/>
    <mergeCell ref="F492:G492"/>
    <mergeCell ref="F493:G493"/>
    <mergeCell ref="F494:G494"/>
    <mergeCell ref="F495:G495"/>
    <mergeCell ref="F496:G496"/>
    <mergeCell ref="F497:G497"/>
    <mergeCell ref="F498:G498"/>
    <mergeCell ref="F499:G499"/>
    <mergeCell ref="F500:G500"/>
    <mergeCell ref="F501:G501"/>
    <mergeCell ref="F502:G502"/>
    <mergeCell ref="F503:G503"/>
    <mergeCell ref="F504:G504"/>
    <mergeCell ref="F505:G505"/>
    <mergeCell ref="F506:G506"/>
    <mergeCell ref="F507:G507"/>
    <mergeCell ref="F508:G508"/>
    <mergeCell ref="F509:G509"/>
    <mergeCell ref="F510:G510"/>
    <mergeCell ref="F511:G511"/>
    <mergeCell ref="F512:G512"/>
    <mergeCell ref="F513:G513"/>
    <mergeCell ref="F514:G514"/>
    <mergeCell ref="F515:G515"/>
    <mergeCell ref="F516:G516"/>
    <mergeCell ref="F517:G517"/>
    <mergeCell ref="F518:G518"/>
    <mergeCell ref="F519:G519"/>
    <mergeCell ref="F520:G520"/>
    <mergeCell ref="F521:G521"/>
    <mergeCell ref="F522:G522"/>
    <mergeCell ref="F523:G523"/>
    <mergeCell ref="F529:G529"/>
    <mergeCell ref="F530:G530"/>
    <mergeCell ref="F531:G531"/>
    <mergeCell ref="F532:G532"/>
    <mergeCell ref="F524:G524"/>
    <mergeCell ref="F525:G525"/>
    <mergeCell ref="F526:G526"/>
    <mergeCell ref="F527:G527"/>
    <mergeCell ref="F528:G528"/>
    <mergeCell ref="F533:G533"/>
    <mergeCell ref="F534:G534"/>
    <mergeCell ref="F535:G535"/>
    <mergeCell ref="F536:G536"/>
    <mergeCell ref="F537:G537"/>
    <mergeCell ref="F538:G538"/>
    <mergeCell ref="F539:G539"/>
    <mergeCell ref="F540:G540"/>
    <mergeCell ref="F541:G541"/>
    <mergeCell ref="F542:G542"/>
    <mergeCell ref="F543:G543"/>
    <mergeCell ref="F544:G544"/>
    <mergeCell ref="F545:G545"/>
    <mergeCell ref="F546:G546"/>
    <mergeCell ref="F547:G547"/>
    <mergeCell ref="F548:G548"/>
    <mergeCell ref="F549:G549"/>
    <mergeCell ref="F550:G550"/>
    <mergeCell ref="F551:G551"/>
    <mergeCell ref="F552:G552"/>
    <mergeCell ref="F553:G553"/>
    <mergeCell ref="F554:G554"/>
    <mergeCell ref="F555:G555"/>
    <mergeCell ref="F556:G556"/>
    <mergeCell ref="F557:G557"/>
    <mergeCell ref="F558:G558"/>
    <mergeCell ref="F559:G559"/>
    <mergeCell ref="F560:G560"/>
    <mergeCell ref="F561:G561"/>
    <mergeCell ref="F562:G562"/>
    <mergeCell ref="F563:G563"/>
    <mergeCell ref="F564:G564"/>
    <mergeCell ref="F565:G565"/>
    <mergeCell ref="F566:G566"/>
    <mergeCell ref="F567:G567"/>
    <mergeCell ref="F568:G568"/>
    <mergeCell ref="F569:G569"/>
    <mergeCell ref="F570:G570"/>
    <mergeCell ref="F571:G571"/>
    <mergeCell ref="F572:G572"/>
    <mergeCell ref="F573:G573"/>
    <mergeCell ref="F574:G574"/>
    <mergeCell ref="F575:G575"/>
    <mergeCell ref="F576:G576"/>
    <mergeCell ref="F577:G577"/>
    <mergeCell ref="F578:G578"/>
    <mergeCell ref="F579:G579"/>
    <mergeCell ref="F580:G580"/>
    <mergeCell ref="F581:G581"/>
    <mergeCell ref="F582:G582"/>
    <mergeCell ref="F583:G583"/>
    <mergeCell ref="F584:G584"/>
    <mergeCell ref="F585:G585"/>
    <mergeCell ref="F586:G586"/>
    <mergeCell ref="F587:G587"/>
    <mergeCell ref="F588:G588"/>
    <mergeCell ref="F589:G589"/>
    <mergeCell ref="F590:G590"/>
    <mergeCell ref="F591:G591"/>
    <mergeCell ref="F592:G592"/>
    <mergeCell ref="F593:G593"/>
    <mergeCell ref="F594:G594"/>
    <mergeCell ref="F595:G595"/>
    <mergeCell ref="F596:G596"/>
    <mergeCell ref="F597:G597"/>
    <mergeCell ref="F598:G598"/>
    <mergeCell ref="F599:G599"/>
    <mergeCell ref="F600:G600"/>
    <mergeCell ref="F601:G601"/>
    <mergeCell ref="F602:G602"/>
    <mergeCell ref="F603:G603"/>
    <mergeCell ref="F604:G604"/>
    <mergeCell ref="F611:G611"/>
    <mergeCell ref="F612:G612"/>
    <mergeCell ref="F613:G613"/>
    <mergeCell ref="F605:G605"/>
    <mergeCell ref="F606:G606"/>
    <mergeCell ref="F607:G607"/>
    <mergeCell ref="F608:G608"/>
    <mergeCell ref="F609:G609"/>
    <mergeCell ref="F610:G610"/>
    <mergeCell ref="F623:G623"/>
    <mergeCell ref="F624:G624"/>
    <mergeCell ref="F625:G625"/>
    <mergeCell ref="F614:G614"/>
    <mergeCell ref="F615:G615"/>
    <mergeCell ref="F616:G616"/>
    <mergeCell ref="F617:G617"/>
    <mergeCell ref="F618:G618"/>
    <mergeCell ref="F619:G619"/>
    <mergeCell ref="F632:G632"/>
    <mergeCell ref="F633:G633"/>
    <mergeCell ref="F634:G634"/>
    <mergeCell ref="F635:G635"/>
    <mergeCell ref="F626:G626"/>
    <mergeCell ref="F627:G627"/>
    <mergeCell ref="F628:G628"/>
    <mergeCell ref="F629:G629"/>
    <mergeCell ref="F630:G630"/>
    <mergeCell ref="F631:G631"/>
    <mergeCell ref="F641:G641"/>
    <mergeCell ref="F642:G642"/>
    <mergeCell ref="F636:G636"/>
    <mergeCell ref="F637:G637"/>
    <mergeCell ref="F638:G638"/>
    <mergeCell ref="F639:G639"/>
    <mergeCell ref="F640:G640"/>
    <mergeCell ref="F654:G654"/>
    <mergeCell ref="F643:G643"/>
    <mergeCell ref="F644:G644"/>
    <mergeCell ref="F645:G645"/>
    <mergeCell ref="F646:G646"/>
    <mergeCell ref="F647:G647"/>
    <mergeCell ref="F648:G648"/>
    <mergeCell ref="F657:G657"/>
    <mergeCell ref="F658:G658"/>
    <mergeCell ref="F659:G659"/>
    <mergeCell ref="F655:G655"/>
    <mergeCell ref="F656:G656"/>
    <mergeCell ref="F649:G649"/>
    <mergeCell ref="F650:G650"/>
    <mergeCell ref="F651:G651"/>
    <mergeCell ref="F652:G652"/>
    <mergeCell ref="F653:G653"/>
    <mergeCell ref="F660:G660"/>
    <mergeCell ref="F661:G661"/>
    <mergeCell ref="F662:G662"/>
    <mergeCell ref="F663:G663"/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2:G672"/>
    <mergeCell ref="F673:G673"/>
    <mergeCell ref="F674:G674"/>
    <mergeCell ref="F675:G675"/>
    <mergeCell ref="F676:G676"/>
    <mergeCell ref="F677:G677"/>
    <mergeCell ref="F682:G682"/>
    <mergeCell ref="F683:G683"/>
    <mergeCell ref="F678:G678"/>
    <mergeCell ref="F679:G679"/>
    <mergeCell ref="F680:G680"/>
    <mergeCell ref="F681:G681"/>
    <mergeCell ref="F684:G684"/>
    <mergeCell ref="F685:G685"/>
    <mergeCell ref="F686:G686"/>
    <mergeCell ref="F687:G687"/>
    <mergeCell ref="F688:G688"/>
    <mergeCell ref="F689:G689"/>
    <mergeCell ref="F690:G690"/>
    <mergeCell ref="F691:G691"/>
    <mergeCell ref="F692:G692"/>
    <mergeCell ref="F693:G693"/>
    <mergeCell ref="F694:G694"/>
    <mergeCell ref="F695:G695"/>
    <mergeCell ref="F702:G702"/>
    <mergeCell ref="F703:G703"/>
    <mergeCell ref="F704:G704"/>
    <mergeCell ref="F696:G696"/>
    <mergeCell ref="F697:G697"/>
    <mergeCell ref="F698:G698"/>
    <mergeCell ref="F699:G699"/>
    <mergeCell ref="F700:G700"/>
    <mergeCell ref="F701:G701"/>
    <mergeCell ref="F705:G705"/>
    <mergeCell ref="F706:G706"/>
    <mergeCell ref="F707:G707"/>
    <mergeCell ref="F708:G708"/>
    <mergeCell ref="F709:G709"/>
    <mergeCell ref="F710:G710"/>
    <mergeCell ref="F715:G715"/>
    <mergeCell ref="F716:G716"/>
    <mergeCell ref="F717:G717"/>
    <mergeCell ref="F718:G718"/>
    <mergeCell ref="F719:G719"/>
    <mergeCell ref="F711:G711"/>
    <mergeCell ref="F712:G712"/>
    <mergeCell ref="F713:G713"/>
    <mergeCell ref="F714:G714"/>
    <mergeCell ref="F720:G720"/>
    <mergeCell ref="F721:G721"/>
    <mergeCell ref="F722:G722"/>
    <mergeCell ref="F723:G723"/>
    <mergeCell ref="F724:G724"/>
    <mergeCell ref="F725:G725"/>
    <mergeCell ref="F726:G726"/>
    <mergeCell ref="F727:G727"/>
    <mergeCell ref="F728:G728"/>
    <mergeCell ref="F729:G729"/>
    <mergeCell ref="F730:G730"/>
    <mergeCell ref="F731:G731"/>
    <mergeCell ref="F732:G732"/>
    <mergeCell ref="F733:G733"/>
    <mergeCell ref="F734:G734"/>
    <mergeCell ref="F735:G735"/>
    <mergeCell ref="F736:G736"/>
    <mergeCell ref="F737:G737"/>
    <mergeCell ref="F744:G744"/>
    <mergeCell ref="F738:G738"/>
    <mergeCell ref="F739:G739"/>
    <mergeCell ref="F740:G740"/>
    <mergeCell ref="F741:G741"/>
    <mergeCell ref="F742:G742"/>
    <mergeCell ref="F743:G743"/>
    <mergeCell ref="F751:G751"/>
    <mergeCell ref="F752:G752"/>
    <mergeCell ref="F753:G753"/>
    <mergeCell ref="F745:G745"/>
    <mergeCell ref="F746:G746"/>
    <mergeCell ref="F747:G747"/>
    <mergeCell ref="F748:G748"/>
    <mergeCell ref="F749:G749"/>
    <mergeCell ref="F750:G750"/>
    <mergeCell ref="F754:G754"/>
    <mergeCell ref="F755:G755"/>
    <mergeCell ref="F756:G756"/>
    <mergeCell ref="F757:G757"/>
    <mergeCell ref="F758:G758"/>
    <mergeCell ref="F759:G759"/>
    <mergeCell ref="F760:G760"/>
    <mergeCell ref="F761:G761"/>
    <mergeCell ref="F762:G762"/>
    <mergeCell ref="F763:G763"/>
    <mergeCell ref="F764:G764"/>
    <mergeCell ref="F765:G765"/>
    <mergeCell ref="F766:G766"/>
    <mergeCell ref="F767:G767"/>
    <mergeCell ref="F768:G768"/>
    <mergeCell ref="F769:G769"/>
    <mergeCell ref="F770:G770"/>
    <mergeCell ref="F771:G771"/>
    <mergeCell ref="F772:G772"/>
    <mergeCell ref="F773:G773"/>
    <mergeCell ref="F774:G774"/>
    <mergeCell ref="F775:G775"/>
    <mergeCell ref="F776:G776"/>
    <mergeCell ref="F777:G777"/>
    <mergeCell ref="F778:G778"/>
    <mergeCell ref="F779:G779"/>
    <mergeCell ref="F780:G780"/>
    <mergeCell ref="F781:G781"/>
    <mergeCell ref="F782:G782"/>
    <mergeCell ref="F783:G783"/>
    <mergeCell ref="F784:G784"/>
    <mergeCell ref="F785:G785"/>
    <mergeCell ref="F786:G786"/>
    <mergeCell ref="F787:G787"/>
    <mergeCell ref="F788:G788"/>
    <mergeCell ref="F789:G789"/>
    <mergeCell ref="F796:G796"/>
    <mergeCell ref="F797:G797"/>
    <mergeCell ref="F798:G798"/>
    <mergeCell ref="F790:G790"/>
    <mergeCell ref="F791:G791"/>
    <mergeCell ref="F792:G792"/>
    <mergeCell ref="F793:G793"/>
    <mergeCell ref="F794:G794"/>
    <mergeCell ref="F795:G795"/>
    <mergeCell ref="F799:G799"/>
    <mergeCell ref="F800:G800"/>
    <mergeCell ref="F801:G801"/>
    <mergeCell ref="F802:G802"/>
    <mergeCell ref="F803:G803"/>
    <mergeCell ref="F804:G804"/>
    <mergeCell ref="F805:G805"/>
    <mergeCell ref="F806:G806"/>
    <mergeCell ref="F807:G807"/>
    <mergeCell ref="F808:G808"/>
    <mergeCell ref="F809:G809"/>
    <mergeCell ref="F810:G810"/>
    <mergeCell ref="F811:G811"/>
    <mergeCell ref="F812:G812"/>
    <mergeCell ref="F813:G813"/>
    <mergeCell ref="F814:G814"/>
    <mergeCell ref="F815:G815"/>
    <mergeCell ref="F816:G816"/>
    <mergeCell ref="F817:G817"/>
    <mergeCell ref="F818:G818"/>
    <mergeCell ref="F819:G819"/>
    <mergeCell ref="F820:G820"/>
    <mergeCell ref="F821:G821"/>
    <mergeCell ref="F822:G822"/>
    <mergeCell ref="F834:G834"/>
    <mergeCell ref="F823:G823"/>
    <mergeCell ref="F824:G824"/>
    <mergeCell ref="F825:G825"/>
    <mergeCell ref="F826:G826"/>
    <mergeCell ref="F827:G827"/>
    <mergeCell ref="F828:G828"/>
    <mergeCell ref="F835:G835"/>
    <mergeCell ref="F836:G836"/>
    <mergeCell ref="F837:G837"/>
    <mergeCell ref="F838:G838"/>
    <mergeCell ref="F839:G839"/>
    <mergeCell ref="F829:G829"/>
    <mergeCell ref="F830:G830"/>
    <mergeCell ref="F831:G831"/>
    <mergeCell ref="F832:G832"/>
    <mergeCell ref="F833:G833"/>
    <mergeCell ref="F843:G843"/>
    <mergeCell ref="F844:G844"/>
    <mergeCell ref="F845:G845"/>
    <mergeCell ref="F846:G846"/>
    <mergeCell ref="F840:G840"/>
    <mergeCell ref="F841:G841"/>
    <mergeCell ref="F842:G842"/>
    <mergeCell ref="F847:G847"/>
    <mergeCell ref="F848:G848"/>
    <mergeCell ref="F849:G849"/>
    <mergeCell ref="F850:G850"/>
    <mergeCell ref="F851:G851"/>
    <mergeCell ref="F852:G852"/>
    <mergeCell ref="F853:G853"/>
    <mergeCell ref="F854:G854"/>
    <mergeCell ref="F855:G855"/>
    <mergeCell ref="F856:G856"/>
    <mergeCell ref="F857:G857"/>
    <mergeCell ref="F858:G858"/>
    <mergeCell ref="F859:G859"/>
    <mergeCell ref="F860:G860"/>
    <mergeCell ref="F861:G861"/>
    <mergeCell ref="F862:G862"/>
    <mergeCell ref="F863:G863"/>
    <mergeCell ref="F864:G864"/>
    <mergeCell ref="F876:G876"/>
    <mergeCell ref="F865:G865"/>
    <mergeCell ref="F866:G866"/>
    <mergeCell ref="F867:G867"/>
    <mergeCell ref="F868:G868"/>
    <mergeCell ref="F869:G869"/>
    <mergeCell ref="F870:G870"/>
    <mergeCell ref="F884:G884"/>
    <mergeCell ref="F885:G885"/>
    <mergeCell ref="F877:G877"/>
    <mergeCell ref="F878:G878"/>
    <mergeCell ref="F879:G879"/>
    <mergeCell ref="F871:G871"/>
    <mergeCell ref="F872:G872"/>
    <mergeCell ref="F873:G873"/>
    <mergeCell ref="F874:G874"/>
    <mergeCell ref="F875:G875"/>
    <mergeCell ref="F893:G893"/>
    <mergeCell ref="F886:G886"/>
    <mergeCell ref="F887:G887"/>
    <mergeCell ref="F888:G888"/>
    <mergeCell ref="F889:G889"/>
    <mergeCell ref="F890:G890"/>
    <mergeCell ref="J7:J8"/>
    <mergeCell ref="F620:G620"/>
    <mergeCell ref="F621:G621"/>
    <mergeCell ref="F622:G622"/>
    <mergeCell ref="F891:G891"/>
    <mergeCell ref="F892:G892"/>
    <mergeCell ref="F880:G880"/>
    <mergeCell ref="F881:G881"/>
    <mergeCell ref="F882:G882"/>
    <mergeCell ref="F883:G883"/>
  </mergeCells>
  <printOptions/>
  <pageMargins left="0.3937007874015748" right="0.1968503937007874" top="0.3937007874015748" bottom="0.3937007874015748" header="0" footer="0.5118110236220472"/>
  <pageSetup fitToHeight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6"/>
  <sheetViews>
    <sheetView zoomScalePageLayoutView="0" workbookViewId="0" topLeftCell="A1">
      <selection activeCell="A4" sqref="A4:H4"/>
    </sheetView>
  </sheetViews>
  <sheetFormatPr defaultColWidth="8.8515625" defaultRowHeight="15"/>
  <cols>
    <col min="1" max="1" width="43.57421875" style="8" customWidth="1"/>
    <col min="2" max="2" width="13.00390625" style="8" customWidth="1"/>
    <col min="3" max="3" width="3.7109375" style="8" customWidth="1"/>
    <col min="4" max="5" width="4.7109375" style="8" customWidth="1"/>
    <col min="6" max="7" width="5.7109375" style="8" customWidth="1"/>
    <col min="8" max="8" width="12.28125" style="37" customWidth="1"/>
    <col min="9" max="10" width="8.8515625" style="37" customWidth="1"/>
    <col min="11" max="11" width="14.28125" style="40" customWidth="1"/>
    <col min="12" max="16384" width="8.8515625" style="8" customWidth="1"/>
  </cols>
  <sheetData>
    <row r="1" spans="1:8" ht="15.75">
      <c r="A1" s="57"/>
      <c r="B1" s="57"/>
      <c r="C1" s="57" t="s">
        <v>0</v>
      </c>
      <c r="D1" s="57"/>
      <c r="E1" s="57"/>
      <c r="F1" s="57"/>
      <c r="G1" s="57"/>
      <c r="H1" s="57"/>
    </row>
    <row r="2" spans="1:8" ht="159" customHeight="1">
      <c r="A2" s="57"/>
      <c r="B2" s="57"/>
      <c r="C2" s="57" t="s">
        <v>605</v>
      </c>
      <c r="D2" s="57"/>
      <c r="E2" s="57"/>
      <c r="F2" s="57"/>
      <c r="G2" s="57"/>
      <c r="H2" s="57"/>
    </row>
    <row r="3" spans="1:8" ht="24.75" customHeight="1">
      <c r="A3" s="57"/>
      <c r="B3" s="57"/>
      <c r="C3" s="57" t="s">
        <v>630</v>
      </c>
      <c r="D3" s="57"/>
      <c r="E3" s="57"/>
      <c r="F3" s="57"/>
      <c r="G3" s="57"/>
      <c r="H3" s="57"/>
    </row>
    <row r="4" spans="1:8" ht="30" customHeight="1">
      <c r="A4" s="64" t="s">
        <v>2</v>
      </c>
      <c r="B4" s="64"/>
      <c r="C4" s="64"/>
      <c r="D4" s="64"/>
      <c r="E4" s="64"/>
      <c r="F4" s="64"/>
      <c r="G4" s="64"/>
      <c r="H4" s="64"/>
    </row>
    <row r="5" spans="1:8" ht="15.75">
      <c r="A5" s="65" t="s">
        <v>3</v>
      </c>
      <c r="B5" s="65"/>
      <c r="C5" s="65"/>
      <c r="D5" s="65"/>
      <c r="E5" s="65"/>
      <c r="F5" s="65"/>
      <c r="G5" s="65"/>
      <c r="H5" s="65"/>
    </row>
    <row r="6" spans="1:11" ht="25.5" customHeight="1">
      <c r="A6" s="1" t="s">
        <v>4</v>
      </c>
      <c r="B6" s="61" t="s">
        <v>5</v>
      </c>
      <c r="C6" s="63"/>
      <c r="D6" s="1" t="s">
        <v>6</v>
      </c>
      <c r="E6" s="1" t="s">
        <v>7</v>
      </c>
      <c r="F6" s="1" t="s">
        <v>8</v>
      </c>
      <c r="G6" s="1" t="s">
        <v>9</v>
      </c>
      <c r="H6" s="41" t="s">
        <v>10</v>
      </c>
      <c r="K6" s="42"/>
    </row>
    <row r="7" spans="1:11" ht="15.75">
      <c r="A7" s="2" t="s">
        <v>11</v>
      </c>
      <c r="B7" s="70"/>
      <c r="C7" s="71"/>
      <c r="D7" s="3"/>
      <c r="E7" s="3"/>
      <c r="F7" s="3"/>
      <c r="G7" s="3"/>
      <c r="H7" s="35">
        <f>H8+H16+H51+H59+H79+H118+H144+H227+H235+H243+H258+H290+H307+H315+H332+H340+H372+H387+H432+H453+H568+H605+H652+H667+H675+H709</f>
        <v>429659.9999999998</v>
      </c>
      <c r="I7" s="43"/>
      <c r="K7" s="44"/>
    </row>
    <row r="8" spans="1:11" ht="63">
      <c r="A8" s="2" t="s">
        <v>12</v>
      </c>
      <c r="B8" s="70" t="s">
        <v>13</v>
      </c>
      <c r="C8" s="71"/>
      <c r="D8" s="3"/>
      <c r="E8" s="3"/>
      <c r="F8" s="3"/>
      <c r="G8" s="3"/>
      <c r="H8" s="35">
        <f aca="true" t="shared" si="0" ref="H8:H14">H9</f>
        <v>500</v>
      </c>
      <c r="K8" s="44"/>
    </row>
    <row r="9" spans="1:11" ht="31.5">
      <c r="A9" s="2" t="s">
        <v>14</v>
      </c>
      <c r="B9" s="70" t="s">
        <v>15</v>
      </c>
      <c r="C9" s="71"/>
      <c r="D9" s="3"/>
      <c r="E9" s="3"/>
      <c r="F9" s="3"/>
      <c r="G9" s="3"/>
      <c r="H9" s="35">
        <f t="shared" si="0"/>
        <v>500</v>
      </c>
      <c r="K9" s="44"/>
    </row>
    <row r="10" spans="1:11" ht="78.75">
      <c r="A10" s="5" t="s">
        <v>16</v>
      </c>
      <c r="B10" s="68" t="s">
        <v>17</v>
      </c>
      <c r="C10" s="69"/>
      <c r="D10" s="6"/>
      <c r="E10" s="6"/>
      <c r="F10" s="6"/>
      <c r="G10" s="6"/>
      <c r="H10" s="36">
        <f t="shared" si="0"/>
        <v>500</v>
      </c>
      <c r="K10" s="45"/>
    </row>
    <row r="11" spans="1:11" ht="15.75">
      <c r="A11" s="5" t="s">
        <v>18</v>
      </c>
      <c r="B11" s="68" t="s">
        <v>17</v>
      </c>
      <c r="C11" s="69"/>
      <c r="D11" s="6" t="s">
        <v>19</v>
      </c>
      <c r="E11" s="17" t="s">
        <v>598</v>
      </c>
      <c r="F11" s="6"/>
      <c r="G11" s="6"/>
      <c r="H11" s="36">
        <f t="shared" si="0"/>
        <v>500</v>
      </c>
      <c r="K11" s="45"/>
    </row>
    <row r="12" spans="1:11" ht="15.75">
      <c r="A12" s="5" t="s">
        <v>20</v>
      </c>
      <c r="B12" s="68" t="s">
        <v>17</v>
      </c>
      <c r="C12" s="69"/>
      <c r="D12" s="6" t="s">
        <v>19</v>
      </c>
      <c r="E12" s="6" t="s">
        <v>21</v>
      </c>
      <c r="F12" s="6"/>
      <c r="G12" s="6"/>
      <c r="H12" s="36">
        <f t="shared" si="0"/>
        <v>500</v>
      </c>
      <c r="K12" s="45"/>
    </row>
    <row r="13" spans="1:11" ht="47.25">
      <c r="A13" s="5" t="s">
        <v>22</v>
      </c>
      <c r="B13" s="68" t="s">
        <v>17</v>
      </c>
      <c r="C13" s="69"/>
      <c r="D13" s="6" t="s">
        <v>19</v>
      </c>
      <c r="E13" s="6" t="s">
        <v>21</v>
      </c>
      <c r="F13" s="6" t="s">
        <v>23</v>
      </c>
      <c r="G13" s="6"/>
      <c r="H13" s="36">
        <f t="shared" si="0"/>
        <v>500</v>
      </c>
      <c r="K13" s="45"/>
    </row>
    <row r="14" spans="1:11" ht="47.25">
      <c r="A14" s="5" t="s">
        <v>24</v>
      </c>
      <c r="B14" s="68" t="s">
        <v>17</v>
      </c>
      <c r="C14" s="69"/>
      <c r="D14" s="6" t="s">
        <v>19</v>
      </c>
      <c r="E14" s="6" t="s">
        <v>21</v>
      </c>
      <c r="F14" s="6" t="s">
        <v>25</v>
      </c>
      <c r="G14" s="6"/>
      <c r="H14" s="36">
        <f t="shared" si="0"/>
        <v>500</v>
      </c>
      <c r="K14" s="45"/>
    </row>
    <row r="15" spans="1:11" ht="47.25">
      <c r="A15" s="5" t="s">
        <v>26</v>
      </c>
      <c r="B15" s="68" t="s">
        <v>17</v>
      </c>
      <c r="C15" s="69"/>
      <c r="D15" s="6" t="s">
        <v>19</v>
      </c>
      <c r="E15" s="6" t="s">
        <v>21</v>
      </c>
      <c r="F15" s="6" t="s">
        <v>25</v>
      </c>
      <c r="G15" s="6" t="s">
        <v>27</v>
      </c>
      <c r="H15" s="36">
        <v>500</v>
      </c>
      <c r="K15" s="45"/>
    </row>
    <row r="16" spans="1:11" ht="47.25">
      <c r="A16" s="2" t="s">
        <v>28</v>
      </c>
      <c r="B16" s="70" t="s">
        <v>29</v>
      </c>
      <c r="C16" s="71"/>
      <c r="D16" s="3"/>
      <c r="E16" s="3"/>
      <c r="F16" s="3"/>
      <c r="G16" s="3"/>
      <c r="H16" s="35">
        <f>H17+H24+H37+H44</f>
        <v>1782.6</v>
      </c>
      <c r="K16" s="44"/>
    </row>
    <row r="17" spans="1:11" ht="63">
      <c r="A17" s="2" t="s">
        <v>30</v>
      </c>
      <c r="B17" s="70" t="s">
        <v>31</v>
      </c>
      <c r="C17" s="71"/>
      <c r="D17" s="3"/>
      <c r="E17" s="3"/>
      <c r="F17" s="3"/>
      <c r="G17" s="3"/>
      <c r="H17" s="35">
        <f aca="true" t="shared" si="1" ref="H17:H22">H18</f>
        <v>42.4</v>
      </c>
      <c r="K17" s="44"/>
    </row>
    <row r="18" spans="1:11" ht="31.5">
      <c r="A18" s="5" t="s">
        <v>32</v>
      </c>
      <c r="B18" s="68" t="s">
        <v>33</v>
      </c>
      <c r="C18" s="69"/>
      <c r="D18" s="6"/>
      <c r="E18" s="6"/>
      <c r="F18" s="6"/>
      <c r="G18" s="6"/>
      <c r="H18" s="36">
        <f t="shared" si="1"/>
        <v>42.4</v>
      </c>
      <c r="K18" s="45"/>
    </row>
    <row r="19" spans="1:11" ht="15.75">
      <c r="A19" s="5" t="s">
        <v>34</v>
      </c>
      <c r="B19" s="68" t="s">
        <v>33</v>
      </c>
      <c r="C19" s="69"/>
      <c r="D19" s="6" t="s">
        <v>35</v>
      </c>
      <c r="E19" s="17" t="s">
        <v>598</v>
      </c>
      <c r="F19" s="6"/>
      <c r="G19" s="6"/>
      <c r="H19" s="36">
        <f t="shared" si="1"/>
        <v>42.4</v>
      </c>
      <c r="K19" s="45"/>
    </row>
    <row r="20" spans="1:11" ht="15.75">
      <c r="A20" s="5" t="s">
        <v>36</v>
      </c>
      <c r="B20" s="68" t="s">
        <v>33</v>
      </c>
      <c r="C20" s="69"/>
      <c r="D20" s="6" t="s">
        <v>35</v>
      </c>
      <c r="E20" s="6" t="s">
        <v>37</v>
      </c>
      <c r="F20" s="6"/>
      <c r="G20" s="6"/>
      <c r="H20" s="36">
        <f t="shared" si="1"/>
        <v>42.4</v>
      </c>
      <c r="K20" s="45"/>
    </row>
    <row r="21" spans="1:11" ht="47.25">
      <c r="A21" s="5" t="s">
        <v>38</v>
      </c>
      <c r="B21" s="68" t="s">
        <v>33</v>
      </c>
      <c r="C21" s="69"/>
      <c r="D21" s="6" t="s">
        <v>35</v>
      </c>
      <c r="E21" s="6" t="s">
        <v>37</v>
      </c>
      <c r="F21" s="6" t="s">
        <v>39</v>
      </c>
      <c r="G21" s="6"/>
      <c r="H21" s="36">
        <f t="shared" si="1"/>
        <v>42.4</v>
      </c>
      <c r="K21" s="45"/>
    </row>
    <row r="22" spans="1:11" ht="15.75">
      <c r="A22" s="5" t="s">
        <v>40</v>
      </c>
      <c r="B22" s="68" t="s">
        <v>33</v>
      </c>
      <c r="C22" s="69"/>
      <c r="D22" s="6" t="s">
        <v>35</v>
      </c>
      <c r="E22" s="6" t="s">
        <v>37</v>
      </c>
      <c r="F22" s="6" t="s">
        <v>41</v>
      </c>
      <c r="G22" s="6"/>
      <c r="H22" s="36">
        <f t="shared" si="1"/>
        <v>42.4</v>
      </c>
      <c r="K22" s="45"/>
    </row>
    <row r="23" spans="1:11" ht="47.25">
      <c r="A23" s="5" t="s">
        <v>42</v>
      </c>
      <c r="B23" s="68" t="s">
        <v>33</v>
      </c>
      <c r="C23" s="69"/>
      <c r="D23" s="6" t="s">
        <v>35</v>
      </c>
      <c r="E23" s="6" t="s">
        <v>37</v>
      </c>
      <c r="F23" s="6" t="s">
        <v>41</v>
      </c>
      <c r="G23" s="6" t="s">
        <v>43</v>
      </c>
      <c r="H23" s="36">
        <v>42.4</v>
      </c>
      <c r="K23" s="45"/>
    </row>
    <row r="24" spans="1:11" ht="47.25">
      <c r="A24" s="2" t="s">
        <v>44</v>
      </c>
      <c r="B24" s="70" t="s">
        <v>45</v>
      </c>
      <c r="C24" s="71"/>
      <c r="D24" s="3"/>
      <c r="E24" s="3"/>
      <c r="F24" s="3"/>
      <c r="G24" s="3"/>
      <c r="H24" s="35">
        <f>H25+H31</f>
        <v>336.1</v>
      </c>
      <c r="K24" s="44"/>
    </row>
    <row r="25" spans="1:11" ht="31.5">
      <c r="A25" s="5" t="s">
        <v>46</v>
      </c>
      <c r="B25" s="68" t="s">
        <v>47</v>
      </c>
      <c r="C25" s="69"/>
      <c r="D25" s="6"/>
      <c r="E25" s="6"/>
      <c r="F25" s="6"/>
      <c r="G25" s="6"/>
      <c r="H25" s="36">
        <f>H26</f>
        <v>74.5</v>
      </c>
      <c r="K25" s="45"/>
    </row>
    <row r="26" spans="1:11" ht="15.75">
      <c r="A26" s="5" t="s">
        <v>34</v>
      </c>
      <c r="B26" s="68" t="s">
        <v>47</v>
      </c>
      <c r="C26" s="69"/>
      <c r="D26" s="6" t="s">
        <v>35</v>
      </c>
      <c r="E26" s="17" t="s">
        <v>598</v>
      </c>
      <c r="F26" s="6"/>
      <c r="G26" s="6"/>
      <c r="H26" s="36">
        <f>H27</f>
        <v>74.5</v>
      </c>
      <c r="K26" s="45"/>
    </row>
    <row r="27" spans="1:11" ht="15.75">
      <c r="A27" s="5" t="s">
        <v>36</v>
      </c>
      <c r="B27" s="68" t="s">
        <v>47</v>
      </c>
      <c r="C27" s="69"/>
      <c r="D27" s="6" t="s">
        <v>35</v>
      </c>
      <c r="E27" s="6" t="s">
        <v>37</v>
      </c>
      <c r="F27" s="6"/>
      <c r="G27" s="6"/>
      <c r="H27" s="36">
        <f>H28</f>
        <v>74.5</v>
      </c>
      <c r="K27" s="45"/>
    </row>
    <row r="28" spans="1:11" ht="47.25">
      <c r="A28" s="5" t="s">
        <v>38</v>
      </c>
      <c r="B28" s="68" t="s">
        <v>47</v>
      </c>
      <c r="C28" s="69"/>
      <c r="D28" s="6" t="s">
        <v>35</v>
      </c>
      <c r="E28" s="6" t="s">
        <v>37</v>
      </c>
      <c r="F28" s="6" t="s">
        <v>39</v>
      </c>
      <c r="G28" s="6"/>
      <c r="H28" s="36">
        <f>H29</f>
        <v>74.5</v>
      </c>
      <c r="K28" s="45"/>
    </row>
    <row r="29" spans="1:11" ht="15.75">
      <c r="A29" s="5" t="s">
        <v>40</v>
      </c>
      <c r="B29" s="68" t="s">
        <v>47</v>
      </c>
      <c r="C29" s="69"/>
      <c r="D29" s="6" t="s">
        <v>35</v>
      </c>
      <c r="E29" s="6" t="s">
        <v>37</v>
      </c>
      <c r="F29" s="6" t="s">
        <v>41</v>
      </c>
      <c r="G29" s="6"/>
      <c r="H29" s="36">
        <f>H30</f>
        <v>74.5</v>
      </c>
      <c r="K29" s="45"/>
    </row>
    <row r="30" spans="1:11" ht="47.25">
      <c r="A30" s="5" t="s">
        <v>42</v>
      </c>
      <c r="B30" s="68" t="s">
        <v>47</v>
      </c>
      <c r="C30" s="69"/>
      <c r="D30" s="6" t="s">
        <v>35</v>
      </c>
      <c r="E30" s="6" t="s">
        <v>37</v>
      </c>
      <c r="F30" s="6" t="s">
        <v>41</v>
      </c>
      <c r="G30" s="6" t="s">
        <v>43</v>
      </c>
      <c r="H30" s="36">
        <v>74.5</v>
      </c>
      <c r="K30" s="45"/>
    </row>
    <row r="31" spans="1:11" ht="47.25">
      <c r="A31" s="5" t="s">
        <v>48</v>
      </c>
      <c r="B31" s="68" t="s">
        <v>49</v>
      </c>
      <c r="C31" s="69"/>
      <c r="D31" s="6"/>
      <c r="E31" s="6"/>
      <c r="F31" s="6"/>
      <c r="G31" s="6"/>
      <c r="H31" s="36">
        <f>H32</f>
        <v>261.6</v>
      </c>
      <c r="K31" s="45"/>
    </row>
    <row r="32" spans="1:11" ht="15.75">
      <c r="A32" s="5" t="s">
        <v>34</v>
      </c>
      <c r="B32" s="68" t="s">
        <v>49</v>
      </c>
      <c r="C32" s="69"/>
      <c r="D32" s="6" t="s">
        <v>35</v>
      </c>
      <c r="E32" s="17" t="s">
        <v>598</v>
      </c>
      <c r="F32" s="6"/>
      <c r="G32" s="6"/>
      <c r="H32" s="36">
        <f>H33</f>
        <v>261.6</v>
      </c>
      <c r="K32" s="45"/>
    </row>
    <row r="33" spans="1:11" ht="31.5">
      <c r="A33" s="5" t="s">
        <v>50</v>
      </c>
      <c r="B33" s="68" t="s">
        <v>49</v>
      </c>
      <c r="C33" s="69"/>
      <c r="D33" s="6" t="s">
        <v>35</v>
      </c>
      <c r="E33" s="6" t="s">
        <v>19</v>
      </c>
      <c r="F33" s="6"/>
      <c r="G33" s="6"/>
      <c r="H33" s="36">
        <f>H34</f>
        <v>261.6</v>
      </c>
      <c r="K33" s="45"/>
    </row>
    <row r="34" spans="1:11" ht="47.25">
      <c r="A34" s="5" t="s">
        <v>22</v>
      </c>
      <c r="B34" s="68" t="s">
        <v>49</v>
      </c>
      <c r="C34" s="69"/>
      <c r="D34" s="6" t="s">
        <v>35</v>
      </c>
      <c r="E34" s="6" t="s">
        <v>19</v>
      </c>
      <c r="F34" s="6" t="s">
        <v>23</v>
      </c>
      <c r="G34" s="6"/>
      <c r="H34" s="36">
        <f>H35</f>
        <v>261.6</v>
      </c>
      <c r="K34" s="45"/>
    </row>
    <row r="35" spans="1:11" ht="47.25">
      <c r="A35" s="5" t="s">
        <v>24</v>
      </c>
      <c r="B35" s="68" t="s">
        <v>49</v>
      </c>
      <c r="C35" s="69"/>
      <c r="D35" s="6" t="s">
        <v>35</v>
      </c>
      <c r="E35" s="6" t="s">
        <v>19</v>
      </c>
      <c r="F35" s="6" t="s">
        <v>25</v>
      </c>
      <c r="G35" s="6"/>
      <c r="H35" s="36">
        <f>H36</f>
        <v>261.6</v>
      </c>
      <c r="K35" s="45"/>
    </row>
    <row r="36" spans="1:11" ht="47.25">
      <c r="A36" s="5" t="s">
        <v>42</v>
      </c>
      <c r="B36" s="68" t="s">
        <v>49</v>
      </c>
      <c r="C36" s="69"/>
      <c r="D36" s="6" t="s">
        <v>35</v>
      </c>
      <c r="E36" s="6" t="s">
        <v>19</v>
      </c>
      <c r="F36" s="6" t="s">
        <v>25</v>
      </c>
      <c r="G36" s="6" t="s">
        <v>43</v>
      </c>
      <c r="H36" s="36">
        <v>261.6</v>
      </c>
      <c r="K36" s="45"/>
    </row>
    <row r="37" spans="1:11" ht="94.5">
      <c r="A37" s="2" t="s">
        <v>51</v>
      </c>
      <c r="B37" s="70" t="s">
        <v>52</v>
      </c>
      <c r="C37" s="71"/>
      <c r="D37" s="3"/>
      <c r="E37" s="3"/>
      <c r="F37" s="3"/>
      <c r="G37" s="3"/>
      <c r="H37" s="35">
        <f aca="true" t="shared" si="2" ref="H37:H42">H38</f>
        <v>1144.1</v>
      </c>
      <c r="K37" s="44"/>
    </row>
    <row r="38" spans="1:11" ht="94.5">
      <c r="A38" s="5" t="s">
        <v>53</v>
      </c>
      <c r="B38" s="68" t="s">
        <v>54</v>
      </c>
      <c r="C38" s="69"/>
      <c r="D38" s="6"/>
      <c r="E38" s="6"/>
      <c r="F38" s="6"/>
      <c r="G38" s="6"/>
      <c r="H38" s="36">
        <f t="shared" si="2"/>
        <v>1144.1</v>
      </c>
      <c r="K38" s="45"/>
    </row>
    <row r="39" spans="1:11" ht="15.75">
      <c r="A39" s="5" t="s">
        <v>34</v>
      </c>
      <c r="B39" s="68" t="s">
        <v>54</v>
      </c>
      <c r="C39" s="69"/>
      <c r="D39" s="6" t="s">
        <v>35</v>
      </c>
      <c r="E39" s="17" t="s">
        <v>598</v>
      </c>
      <c r="F39" s="6"/>
      <c r="G39" s="6"/>
      <c r="H39" s="36">
        <f t="shared" si="2"/>
        <v>1144.1</v>
      </c>
      <c r="K39" s="45"/>
    </row>
    <row r="40" spans="1:11" ht="15.75">
      <c r="A40" s="5" t="s">
        <v>36</v>
      </c>
      <c r="B40" s="68" t="s">
        <v>54</v>
      </c>
      <c r="C40" s="69"/>
      <c r="D40" s="6" t="s">
        <v>35</v>
      </c>
      <c r="E40" s="6" t="s">
        <v>37</v>
      </c>
      <c r="F40" s="6"/>
      <c r="G40" s="6"/>
      <c r="H40" s="36">
        <f t="shared" si="2"/>
        <v>1144.1</v>
      </c>
      <c r="K40" s="45"/>
    </row>
    <row r="41" spans="1:11" ht="47.25">
      <c r="A41" s="5" t="s">
        <v>38</v>
      </c>
      <c r="B41" s="68" t="s">
        <v>54</v>
      </c>
      <c r="C41" s="69"/>
      <c r="D41" s="6" t="s">
        <v>35</v>
      </c>
      <c r="E41" s="6" t="s">
        <v>37</v>
      </c>
      <c r="F41" s="6" t="s">
        <v>39</v>
      </c>
      <c r="G41" s="6"/>
      <c r="H41" s="36">
        <f t="shared" si="2"/>
        <v>1144.1</v>
      </c>
      <c r="K41" s="45"/>
    </row>
    <row r="42" spans="1:11" ht="15.75">
      <c r="A42" s="5" t="s">
        <v>40</v>
      </c>
      <c r="B42" s="68" t="s">
        <v>54</v>
      </c>
      <c r="C42" s="69"/>
      <c r="D42" s="6" t="s">
        <v>35</v>
      </c>
      <c r="E42" s="6" t="s">
        <v>37</v>
      </c>
      <c r="F42" s="6" t="s">
        <v>41</v>
      </c>
      <c r="G42" s="6"/>
      <c r="H42" s="36">
        <f t="shared" si="2"/>
        <v>1144.1</v>
      </c>
      <c r="K42" s="45"/>
    </row>
    <row r="43" spans="1:11" ht="47.25">
      <c r="A43" s="5" t="s">
        <v>42</v>
      </c>
      <c r="B43" s="68" t="s">
        <v>54</v>
      </c>
      <c r="C43" s="69"/>
      <c r="D43" s="6" t="s">
        <v>35</v>
      </c>
      <c r="E43" s="6" t="s">
        <v>37</v>
      </c>
      <c r="F43" s="6" t="s">
        <v>41</v>
      </c>
      <c r="G43" s="6" t="s">
        <v>43</v>
      </c>
      <c r="H43" s="36">
        <v>1144.1</v>
      </c>
      <c r="K43" s="45"/>
    </row>
    <row r="44" spans="1:11" ht="47.25">
      <c r="A44" s="2" t="s">
        <v>55</v>
      </c>
      <c r="B44" s="70" t="s">
        <v>56</v>
      </c>
      <c r="C44" s="71"/>
      <c r="D44" s="3"/>
      <c r="E44" s="3"/>
      <c r="F44" s="3"/>
      <c r="G44" s="3"/>
      <c r="H44" s="35">
        <f aca="true" t="shared" si="3" ref="H44:H49">H45</f>
        <v>260</v>
      </c>
      <c r="K44" s="44"/>
    </row>
    <row r="45" spans="1:11" ht="47.25">
      <c r="A45" s="5" t="s">
        <v>57</v>
      </c>
      <c r="B45" s="68" t="s">
        <v>58</v>
      </c>
      <c r="C45" s="69"/>
      <c r="D45" s="6"/>
      <c r="E45" s="6"/>
      <c r="F45" s="6"/>
      <c r="G45" s="6"/>
      <c r="H45" s="36">
        <f t="shared" si="3"/>
        <v>260</v>
      </c>
      <c r="K45" s="45"/>
    </row>
    <row r="46" spans="1:11" ht="15.75">
      <c r="A46" s="5" t="s">
        <v>34</v>
      </c>
      <c r="B46" s="68" t="s">
        <v>58</v>
      </c>
      <c r="C46" s="69"/>
      <c r="D46" s="6" t="s">
        <v>35</v>
      </c>
      <c r="E46" s="17" t="s">
        <v>598</v>
      </c>
      <c r="F46" s="6"/>
      <c r="G46" s="6"/>
      <c r="H46" s="36">
        <f t="shared" si="3"/>
        <v>260</v>
      </c>
      <c r="K46" s="45"/>
    </row>
    <row r="47" spans="1:11" ht="15.75">
      <c r="A47" s="5" t="s">
        <v>36</v>
      </c>
      <c r="B47" s="68" t="s">
        <v>58</v>
      </c>
      <c r="C47" s="69"/>
      <c r="D47" s="6" t="s">
        <v>35</v>
      </c>
      <c r="E47" s="6" t="s">
        <v>37</v>
      </c>
      <c r="F47" s="6"/>
      <c r="G47" s="6"/>
      <c r="H47" s="36">
        <f t="shared" si="3"/>
        <v>260</v>
      </c>
      <c r="K47" s="45"/>
    </row>
    <row r="48" spans="1:11" ht="47.25">
      <c r="A48" s="5" t="s">
        <v>38</v>
      </c>
      <c r="B48" s="68" t="s">
        <v>58</v>
      </c>
      <c r="C48" s="69"/>
      <c r="D48" s="6" t="s">
        <v>35</v>
      </c>
      <c r="E48" s="6" t="s">
        <v>37</v>
      </c>
      <c r="F48" s="6" t="s">
        <v>39</v>
      </c>
      <c r="G48" s="6"/>
      <c r="H48" s="36">
        <f t="shared" si="3"/>
        <v>260</v>
      </c>
      <c r="K48" s="45"/>
    </row>
    <row r="49" spans="1:11" ht="15.75">
      <c r="A49" s="5" t="s">
        <v>40</v>
      </c>
      <c r="B49" s="68" t="s">
        <v>58</v>
      </c>
      <c r="C49" s="69"/>
      <c r="D49" s="6" t="s">
        <v>35</v>
      </c>
      <c r="E49" s="6" t="s">
        <v>37</v>
      </c>
      <c r="F49" s="6" t="s">
        <v>41</v>
      </c>
      <c r="G49" s="6"/>
      <c r="H49" s="36">
        <f t="shared" si="3"/>
        <v>260</v>
      </c>
      <c r="K49" s="45"/>
    </row>
    <row r="50" spans="1:11" ht="47.25">
      <c r="A50" s="5" t="s">
        <v>42</v>
      </c>
      <c r="B50" s="68" t="s">
        <v>58</v>
      </c>
      <c r="C50" s="69"/>
      <c r="D50" s="6" t="s">
        <v>35</v>
      </c>
      <c r="E50" s="6" t="s">
        <v>37</v>
      </c>
      <c r="F50" s="6" t="s">
        <v>41</v>
      </c>
      <c r="G50" s="6" t="s">
        <v>43</v>
      </c>
      <c r="H50" s="36">
        <v>260</v>
      </c>
      <c r="K50" s="45"/>
    </row>
    <row r="51" spans="1:11" ht="94.5">
      <c r="A51" s="2" t="s">
        <v>59</v>
      </c>
      <c r="B51" s="70" t="s">
        <v>60</v>
      </c>
      <c r="C51" s="71"/>
      <c r="D51" s="3"/>
      <c r="E51" s="3"/>
      <c r="F51" s="3"/>
      <c r="G51" s="3"/>
      <c r="H51" s="35">
        <f aca="true" t="shared" si="4" ref="H51:H57">H52</f>
        <v>868</v>
      </c>
      <c r="K51" s="44"/>
    </row>
    <row r="52" spans="1:11" ht="47.25">
      <c r="A52" s="2" t="s">
        <v>61</v>
      </c>
      <c r="B52" s="70" t="s">
        <v>62</v>
      </c>
      <c r="C52" s="71"/>
      <c r="D52" s="3"/>
      <c r="E52" s="3"/>
      <c r="F52" s="3"/>
      <c r="G52" s="3"/>
      <c r="H52" s="35">
        <f t="shared" si="4"/>
        <v>868</v>
      </c>
      <c r="K52" s="44"/>
    </row>
    <row r="53" spans="1:11" ht="31.5">
      <c r="A53" s="5" t="s">
        <v>63</v>
      </c>
      <c r="B53" s="68" t="s">
        <v>64</v>
      </c>
      <c r="C53" s="69"/>
      <c r="D53" s="6"/>
      <c r="E53" s="6"/>
      <c r="F53" s="6"/>
      <c r="G53" s="6"/>
      <c r="H53" s="36">
        <f t="shared" si="4"/>
        <v>868</v>
      </c>
      <c r="K53" s="45"/>
    </row>
    <row r="54" spans="1:11" ht="15.75">
      <c r="A54" s="5" t="s">
        <v>65</v>
      </c>
      <c r="B54" s="68" t="s">
        <v>64</v>
      </c>
      <c r="C54" s="69"/>
      <c r="D54" s="6" t="s">
        <v>66</v>
      </c>
      <c r="E54" s="17" t="s">
        <v>598</v>
      </c>
      <c r="F54" s="6"/>
      <c r="G54" s="6"/>
      <c r="H54" s="36">
        <f t="shared" si="4"/>
        <v>868</v>
      </c>
      <c r="K54" s="45"/>
    </row>
    <row r="55" spans="1:11" ht="31.5">
      <c r="A55" s="5" t="s">
        <v>67</v>
      </c>
      <c r="B55" s="68" t="s">
        <v>64</v>
      </c>
      <c r="C55" s="69"/>
      <c r="D55" s="6" t="s">
        <v>66</v>
      </c>
      <c r="E55" s="6" t="s">
        <v>68</v>
      </c>
      <c r="F55" s="6"/>
      <c r="G55" s="6"/>
      <c r="H55" s="36">
        <f t="shared" si="4"/>
        <v>868</v>
      </c>
      <c r="K55" s="45"/>
    </row>
    <row r="56" spans="1:11" ht="47.25">
      <c r="A56" s="5" t="s">
        <v>22</v>
      </c>
      <c r="B56" s="68" t="s">
        <v>64</v>
      </c>
      <c r="C56" s="69"/>
      <c r="D56" s="6" t="s">
        <v>66</v>
      </c>
      <c r="E56" s="6" t="s">
        <v>68</v>
      </c>
      <c r="F56" s="6" t="s">
        <v>23</v>
      </c>
      <c r="G56" s="6"/>
      <c r="H56" s="36">
        <f t="shared" si="4"/>
        <v>868</v>
      </c>
      <c r="K56" s="45"/>
    </row>
    <row r="57" spans="1:11" ht="47.25">
      <c r="A57" s="5" t="s">
        <v>24</v>
      </c>
      <c r="B57" s="68" t="s">
        <v>64</v>
      </c>
      <c r="C57" s="69"/>
      <c r="D57" s="6" t="s">
        <v>66</v>
      </c>
      <c r="E57" s="6" t="s">
        <v>68</v>
      </c>
      <c r="F57" s="6" t="s">
        <v>25</v>
      </c>
      <c r="G57" s="6"/>
      <c r="H57" s="36">
        <f t="shared" si="4"/>
        <v>868</v>
      </c>
      <c r="K57" s="45"/>
    </row>
    <row r="58" spans="1:11" ht="47.25">
      <c r="A58" s="5" t="s">
        <v>26</v>
      </c>
      <c r="B58" s="68" t="s">
        <v>64</v>
      </c>
      <c r="C58" s="69"/>
      <c r="D58" s="6" t="s">
        <v>66</v>
      </c>
      <c r="E58" s="6" t="s">
        <v>68</v>
      </c>
      <c r="F58" s="6" t="s">
        <v>25</v>
      </c>
      <c r="G58" s="6" t="s">
        <v>27</v>
      </c>
      <c r="H58" s="36">
        <v>868</v>
      </c>
      <c r="K58" s="45"/>
    </row>
    <row r="59" spans="1:11" ht="78.75">
      <c r="A59" s="2" t="s">
        <v>69</v>
      </c>
      <c r="B59" s="70" t="s">
        <v>70</v>
      </c>
      <c r="C59" s="71"/>
      <c r="D59" s="3"/>
      <c r="E59" s="3"/>
      <c r="F59" s="3"/>
      <c r="G59" s="3"/>
      <c r="H59" s="35">
        <f>H60</f>
        <v>10623.800000000001</v>
      </c>
      <c r="K59" s="44"/>
    </row>
    <row r="60" spans="1:11" ht="47.25">
      <c r="A60" s="2" t="s">
        <v>71</v>
      </c>
      <c r="B60" s="70" t="s">
        <v>72</v>
      </c>
      <c r="C60" s="71"/>
      <c r="D60" s="3"/>
      <c r="E60" s="3"/>
      <c r="F60" s="3"/>
      <c r="G60" s="3"/>
      <c r="H60" s="35">
        <f>H61+H67+H73</f>
        <v>10623.800000000001</v>
      </c>
      <c r="K60" s="44"/>
    </row>
    <row r="61" spans="1:11" ht="46.5" customHeight="1">
      <c r="A61" s="5" t="s">
        <v>73</v>
      </c>
      <c r="B61" s="68" t="s">
        <v>74</v>
      </c>
      <c r="C61" s="69"/>
      <c r="D61" s="6"/>
      <c r="E61" s="6"/>
      <c r="F61" s="6"/>
      <c r="G61" s="6"/>
      <c r="H61" s="36">
        <f>H62</f>
        <v>9563.7</v>
      </c>
      <c r="K61" s="45"/>
    </row>
    <row r="62" spans="1:11" ht="31.5">
      <c r="A62" s="5" t="s">
        <v>75</v>
      </c>
      <c r="B62" s="68" t="s">
        <v>74</v>
      </c>
      <c r="C62" s="69"/>
      <c r="D62" s="6" t="s">
        <v>68</v>
      </c>
      <c r="E62" s="17" t="s">
        <v>598</v>
      </c>
      <c r="F62" s="6"/>
      <c r="G62" s="6"/>
      <c r="H62" s="36">
        <f>H63</f>
        <v>9563.7</v>
      </c>
      <c r="K62" s="45"/>
    </row>
    <row r="63" spans="1:11" ht="15.75">
      <c r="A63" s="5" t="s">
        <v>76</v>
      </c>
      <c r="B63" s="68" t="s">
        <v>74</v>
      </c>
      <c r="C63" s="69"/>
      <c r="D63" s="6" t="s">
        <v>68</v>
      </c>
      <c r="E63" s="6" t="s">
        <v>37</v>
      </c>
      <c r="F63" s="6"/>
      <c r="G63" s="6"/>
      <c r="H63" s="36">
        <f>H64</f>
        <v>9563.7</v>
      </c>
      <c r="K63" s="45"/>
    </row>
    <row r="64" spans="1:11" ht="47.25">
      <c r="A64" s="5" t="s">
        <v>22</v>
      </c>
      <c r="B64" s="68" t="s">
        <v>74</v>
      </c>
      <c r="C64" s="69"/>
      <c r="D64" s="6" t="s">
        <v>68</v>
      </c>
      <c r="E64" s="6" t="s">
        <v>37</v>
      </c>
      <c r="F64" s="6" t="s">
        <v>23</v>
      </c>
      <c r="G64" s="6"/>
      <c r="H64" s="36">
        <f>H65</f>
        <v>9563.7</v>
      </c>
      <c r="K64" s="45"/>
    </row>
    <row r="65" spans="1:11" ht="47.25">
      <c r="A65" s="5" t="s">
        <v>24</v>
      </c>
      <c r="B65" s="68" t="s">
        <v>74</v>
      </c>
      <c r="C65" s="69"/>
      <c r="D65" s="6" t="s">
        <v>68</v>
      </c>
      <c r="E65" s="6" t="s">
        <v>37</v>
      </c>
      <c r="F65" s="6" t="s">
        <v>25</v>
      </c>
      <c r="G65" s="6"/>
      <c r="H65" s="36">
        <f>H66</f>
        <v>9563.7</v>
      </c>
      <c r="K65" s="45"/>
    </row>
    <row r="66" spans="1:11" ht="47.25">
      <c r="A66" s="5" t="s">
        <v>26</v>
      </c>
      <c r="B66" s="68" t="s">
        <v>74</v>
      </c>
      <c r="C66" s="69"/>
      <c r="D66" s="6" t="s">
        <v>68</v>
      </c>
      <c r="E66" s="6" t="s">
        <v>37</v>
      </c>
      <c r="F66" s="6" t="s">
        <v>25</v>
      </c>
      <c r="G66" s="6" t="s">
        <v>27</v>
      </c>
      <c r="H66" s="36">
        <v>9563.7</v>
      </c>
      <c r="K66" s="45"/>
    </row>
    <row r="67" spans="1:11" ht="47.25">
      <c r="A67" s="5" t="s">
        <v>77</v>
      </c>
      <c r="B67" s="68" t="s">
        <v>78</v>
      </c>
      <c r="C67" s="69"/>
      <c r="D67" s="6"/>
      <c r="E67" s="6"/>
      <c r="F67" s="6"/>
      <c r="G67" s="6"/>
      <c r="H67" s="36">
        <f>H68</f>
        <v>340.2</v>
      </c>
      <c r="K67" s="45"/>
    </row>
    <row r="68" spans="1:11" ht="31.5">
      <c r="A68" s="5" t="s">
        <v>75</v>
      </c>
      <c r="B68" s="68" t="s">
        <v>78</v>
      </c>
      <c r="C68" s="69"/>
      <c r="D68" s="6" t="s">
        <v>68</v>
      </c>
      <c r="E68" s="17" t="s">
        <v>598</v>
      </c>
      <c r="F68" s="6"/>
      <c r="G68" s="6"/>
      <c r="H68" s="36">
        <f>H69</f>
        <v>340.2</v>
      </c>
      <c r="K68" s="45"/>
    </row>
    <row r="69" spans="1:11" ht="15.75">
      <c r="A69" s="5" t="s">
        <v>76</v>
      </c>
      <c r="B69" s="68" t="s">
        <v>78</v>
      </c>
      <c r="C69" s="69"/>
      <c r="D69" s="6" t="s">
        <v>68</v>
      </c>
      <c r="E69" s="6" t="s">
        <v>37</v>
      </c>
      <c r="F69" s="6"/>
      <c r="G69" s="6"/>
      <c r="H69" s="36">
        <f>H70</f>
        <v>340.2</v>
      </c>
      <c r="K69" s="45"/>
    </row>
    <row r="70" spans="1:11" ht="47.25">
      <c r="A70" s="5" t="s">
        <v>22</v>
      </c>
      <c r="B70" s="68" t="s">
        <v>78</v>
      </c>
      <c r="C70" s="69"/>
      <c r="D70" s="6" t="s">
        <v>68</v>
      </c>
      <c r="E70" s="6" t="s">
        <v>37</v>
      </c>
      <c r="F70" s="6" t="s">
        <v>23</v>
      </c>
      <c r="G70" s="6"/>
      <c r="H70" s="36">
        <f>H71</f>
        <v>340.2</v>
      </c>
      <c r="K70" s="45"/>
    </row>
    <row r="71" spans="1:11" ht="47.25">
      <c r="A71" s="5" t="s">
        <v>24</v>
      </c>
      <c r="B71" s="68" t="s">
        <v>78</v>
      </c>
      <c r="C71" s="69"/>
      <c r="D71" s="6" t="s">
        <v>68</v>
      </c>
      <c r="E71" s="6" t="s">
        <v>37</v>
      </c>
      <c r="F71" s="6" t="s">
        <v>25</v>
      </c>
      <c r="G71" s="6"/>
      <c r="H71" s="36">
        <f>H72</f>
        <v>340.2</v>
      </c>
      <c r="K71" s="45"/>
    </row>
    <row r="72" spans="1:11" ht="47.25">
      <c r="A72" s="5" t="s">
        <v>26</v>
      </c>
      <c r="B72" s="68" t="s">
        <v>78</v>
      </c>
      <c r="C72" s="69"/>
      <c r="D72" s="6" t="s">
        <v>68</v>
      </c>
      <c r="E72" s="6" t="s">
        <v>37</v>
      </c>
      <c r="F72" s="6" t="s">
        <v>25</v>
      </c>
      <c r="G72" s="6" t="s">
        <v>27</v>
      </c>
      <c r="H72" s="36">
        <v>340.2</v>
      </c>
      <c r="K72" s="45"/>
    </row>
    <row r="73" spans="1:11" ht="63" customHeight="1">
      <c r="A73" s="5" t="s">
        <v>79</v>
      </c>
      <c r="B73" s="68" t="s">
        <v>80</v>
      </c>
      <c r="C73" s="69"/>
      <c r="D73" s="6"/>
      <c r="E73" s="6"/>
      <c r="F73" s="6"/>
      <c r="G73" s="6"/>
      <c r="H73" s="36">
        <f>H74</f>
        <v>719.9</v>
      </c>
      <c r="K73" s="45"/>
    </row>
    <row r="74" spans="1:11" ht="31.5">
      <c r="A74" s="5" t="s">
        <v>75</v>
      </c>
      <c r="B74" s="68" t="s">
        <v>80</v>
      </c>
      <c r="C74" s="69"/>
      <c r="D74" s="6" t="s">
        <v>68</v>
      </c>
      <c r="E74" s="17" t="s">
        <v>598</v>
      </c>
      <c r="F74" s="6"/>
      <c r="G74" s="6"/>
      <c r="H74" s="36">
        <f>H75</f>
        <v>719.9</v>
      </c>
      <c r="K74" s="45"/>
    </row>
    <row r="75" spans="1:11" ht="15.75">
      <c r="A75" s="5" t="s">
        <v>76</v>
      </c>
      <c r="B75" s="68" t="s">
        <v>80</v>
      </c>
      <c r="C75" s="69"/>
      <c r="D75" s="6" t="s">
        <v>68</v>
      </c>
      <c r="E75" s="6" t="s">
        <v>37</v>
      </c>
      <c r="F75" s="6"/>
      <c r="G75" s="6"/>
      <c r="H75" s="36">
        <f>H76</f>
        <v>719.9</v>
      </c>
      <c r="K75" s="45"/>
    </row>
    <row r="76" spans="1:11" ht="47.25">
      <c r="A76" s="5" t="s">
        <v>22</v>
      </c>
      <c r="B76" s="68" t="s">
        <v>80</v>
      </c>
      <c r="C76" s="69"/>
      <c r="D76" s="6" t="s">
        <v>68</v>
      </c>
      <c r="E76" s="6" t="s">
        <v>37</v>
      </c>
      <c r="F76" s="6" t="s">
        <v>23</v>
      </c>
      <c r="G76" s="6"/>
      <c r="H76" s="36">
        <f>H77</f>
        <v>719.9</v>
      </c>
      <c r="K76" s="45"/>
    </row>
    <row r="77" spans="1:11" ht="47.25">
      <c r="A77" s="5" t="s">
        <v>24</v>
      </c>
      <c r="B77" s="68" t="s">
        <v>80</v>
      </c>
      <c r="C77" s="69"/>
      <c r="D77" s="6" t="s">
        <v>68</v>
      </c>
      <c r="E77" s="6" t="s">
        <v>37</v>
      </c>
      <c r="F77" s="6" t="s">
        <v>25</v>
      </c>
      <c r="G77" s="6"/>
      <c r="H77" s="36">
        <f>H78</f>
        <v>719.9</v>
      </c>
      <c r="K77" s="45"/>
    </row>
    <row r="78" spans="1:11" ht="47.25">
      <c r="A78" s="5" t="s">
        <v>26</v>
      </c>
      <c r="B78" s="68" t="s">
        <v>80</v>
      </c>
      <c r="C78" s="69"/>
      <c r="D78" s="6" t="s">
        <v>68</v>
      </c>
      <c r="E78" s="6" t="s">
        <v>37</v>
      </c>
      <c r="F78" s="6" t="s">
        <v>25</v>
      </c>
      <c r="G78" s="6" t="s">
        <v>27</v>
      </c>
      <c r="H78" s="36">
        <v>719.9</v>
      </c>
      <c r="K78" s="45"/>
    </row>
    <row r="79" spans="1:11" ht="110.25">
      <c r="A79" s="2" t="s">
        <v>81</v>
      </c>
      <c r="B79" s="70" t="s">
        <v>82</v>
      </c>
      <c r="C79" s="71"/>
      <c r="D79" s="3"/>
      <c r="E79" s="3"/>
      <c r="F79" s="3"/>
      <c r="G79" s="3"/>
      <c r="H79" s="35">
        <f>H80+H93+H100</f>
        <v>286.9</v>
      </c>
      <c r="K79" s="44"/>
    </row>
    <row r="80" spans="1:11" ht="63">
      <c r="A80" s="2" t="s">
        <v>83</v>
      </c>
      <c r="B80" s="70" t="s">
        <v>84</v>
      </c>
      <c r="C80" s="71"/>
      <c r="D80" s="3"/>
      <c r="E80" s="3"/>
      <c r="F80" s="3"/>
      <c r="G80" s="3"/>
      <c r="H80" s="35">
        <f>H81+H87</f>
        <v>89.7</v>
      </c>
      <c r="K80" s="44"/>
    </row>
    <row r="81" spans="1:11" ht="63">
      <c r="A81" s="5" t="s">
        <v>85</v>
      </c>
      <c r="B81" s="68" t="s">
        <v>86</v>
      </c>
      <c r="C81" s="69"/>
      <c r="D81" s="6"/>
      <c r="E81" s="6"/>
      <c r="F81" s="6"/>
      <c r="G81" s="6"/>
      <c r="H81" s="36">
        <f>H82</f>
        <v>59.7</v>
      </c>
      <c r="K81" s="45"/>
    </row>
    <row r="82" spans="1:11" ht="15.75">
      <c r="A82" s="5" t="s">
        <v>87</v>
      </c>
      <c r="B82" s="68" t="s">
        <v>86</v>
      </c>
      <c r="C82" s="69"/>
      <c r="D82" s="6" t="s">
        <v>88</v>
      </c>
      <c r="E82" s="17" t="s">
        <v>598</v>
      </c>
      <c r="F82" s="6"/>
      <c r="G82" s="6"/>
      <c r="H82" s="36">
        <f>H83</f>
        <v>59.7</v>
      </c>
      <c r="K82" s="45"/>
    </row>
    <row r="83" spans="1:11" ht="31.5">
      <c r="A83" s="5" t="s">
        <v>89</v>
      </c>
      <c r="B83" s="68" t="s">
        <v>86</v>
      </c>
      <c r="C83" s="69"/>
      <c r="D83" s="6" t="s">
        <v>88</v>
      </c>
      <c r="E83" s="6" t="s">
        <v>66</v>
      </c>
      <c r="F83" s="6"/>
      <c r="G83" s="6"/>
      <c r="H83" s="36">
        <f>H84</f>
        <v>59.7</v>
      </c>
      <c r="K83" s="45"/>
    </row>
    <row r="84" spans="1:11" ht="47.25">
      <c r="A84" s="5" t="s">
        <v>38</v>
      </c>
      <c r="B84" s="68" t="s">
        <v>86</v>
      </c>
      <c r="C84" s="69"/>
      <c r="D84" s="6" t="s">
        <v>88</v>
      </c>
      <c r="E84" s="6" t="s">
        <v>66</v>
      </c>
      <c r="F84" s="6" t="s">
        <v>39</v>
      </c>
      <c r="G84" s="6"/>
      <c r="H84" s="36">
        <f>H85</f>
        <v>59.7</v>
      </c>
      <c r="K84" s="45"/>
    </row>
    <row r="85" spans="1:11" ht="94.5">
      <c r="A85" s="5" t="s">
        <v>90</v>
      </c>
      <c r="B85" s="68" t="s">
        <v>86</v>
      </c>
      <c r="C85" s="69"/>
      <c r="D85" s="6" t="s">
        <v>88</v>
      </c>
      <c r="E85" s="6" t="s">
        <v>66</v>
      </c>
      <c r="F85" s="6" t="s">
        <v>91</v>
      </c>
      <c r="G85" s="6"/>
      <c r="H85" s="36">
        <f>H86</f>
        <v>59.7</v>
      </c>
      <c r="K85" s="45"/>
    </row>
    <row r="86" spans="1:11" ht="31.5">
      <c r="A86" s="5" t="s">
        <v>92</v>
      </c>
      <c r="B86" s="68" t="s">
        <v>86</v>
      </c>
      <c r="C86" s="69"/>
      <c r="D86" s="6" t="s">
        <v>88</v>
      </c>
      <c r="E86" s="6" t="s">
        <v>66</v>
      </c>
      <c r="F86" s="6" t="s">
        <v>91</v>
      </c>
      <c r="G86" s="6" t="s">
        <v>93</v>
      </c>
      <c r="H86" s="36">
        <v>59.7</v>
      </c>
      <c r="K86" s="45"/>
    </row>
    <row r="87" spans="1:11" ht="63">
      <c r="A87" s="5" t="s">
        <v>94</v>
      </c>
      <c r="B87" s="68" t="s">
        <v>95</v>
      </c>
      <c r="C87" s="69"/>
      <c r="D87" s="6"/>
      <c r="E87" s="6"/>
      <c r="F87" s="6"/>
      <c r="G87" s="6"/>
      <c r="H87" s="36">
        <f>H88</f>
        <v>30</v>
      </c>
      <c r="K87" s="45"/>
    </row>
    <row r="88" spans="1:11" ht="15.75">
      <c r="A88" s="5" t="s">
        <v>87</v>
      </c>
      <c r="B88" s="68" t="s">
        <v>95</v>
      </c>
      <c r="C88" s="69"/>
      <c r="D88" s="6" t="s">
        <v>88</v>
      </c>
      <c r="E88" s="17" t="s">
        <v>598</v>
      </c>
      <c r="F88" s="6"/>
      <c r="G88" s="6"/>
      <c r="H88" s="36">
        <f>H89</f>
        <v>30</v>
      </c>
      <c r="K88" s="45"/>
    </row>
    <row r="89" spans="1:11" ht="31.5">
      <c r="A89" s="5" t="s">
        <v>89</v>
      </c>
      <c r="B89" s="68" t="s">
        <v>95</v>
      </c>
      <c r="C89" s="69"/>
      <c r="D89" s="6" t="s">
        <v>88</v>
      </c>
      <c r="E89" s="6" t="s">
        <v>66</v>
      </c>
      <c r="F89" s="6"/>
      <c r="G89" s="6"/>
      <c r="H89" s="36">
        <f>H90</f>
        <v>30</v>
      </c>
      <c r="K89" s="45"/>
    </row>
    <row r="90" spans="1:11" ht="47.25">
      <c r="A90" s="5" t="s">
        <v>38</v>
      </c>
      <c r="B90" s="68" t="s">
        <v>95</v>
      </c>
      <c r="C90" s="69"/>
      <c r="D90" s="6" t="s">
        <v>88</v>
      </c>
      <c r="E90" s="6" t="s">
        <v>66</v>
      </c>
      <c r="F90" s="6" t="s">
        <v>39</v>
      </c>
      <c r="G90" s="6"/>
      <c r="H90" s="36">
        <f>H91</f>
        <v>30</v>
      </c>
      <c r="K90" s="45"/>
    </row>
    <row r="91" spans="1:11" ht="94.5">
      <c r="A91" s="5" t="s">
        <v>90</v>
      </c>
      <c r="B91" s="68" t="s">
        <v>95</v>
      </c>
      <c r="C91" s="69"/>
      <c r="D91" s="6" t="s">
        <v>88</v>
      </c>
      <c r="E91" s="6" t="s">
        <v>66</v>
      </c>
      <c r="F91" s="6" t="s">
        <v>91</v>
      </c>
      <c r="G91" s="6"/>
      <c r="H91" s="36">
        <f>H92</f>
        <v>30</v>
      </c>
      <c r="K91" s="45"/>
    </row>
    <row r="92" spans="1:11" ht="31.5">
      <c r="A92" s="5" t="s">
        <v>92</v>
      </c>
      <c r="B92" s="68" t="s">
        <v>95</v>
      </c>
      <c r="C92" s="69"/>
      <c r="D92" s="6" t="s">
        <v>88</v>
      </c>
      <c r="E92" s="6" t="s">
        <v>66</v>
      </c>
      <c r="F92" s="6" t="s">
        <v>91</v>
      </c>
      <c r="G92" s="6" t="s">
        <v>93</v>
      </c>
      <c r="H92" s="36">
        <v>30</v>
      </c>
      <c r="K92" s="45"/>
    </row>
    <row r="93" spans="1:11" ht="47.25">
      <c r="A93" s="2" t="s">
        <v>96</v>
      </c>
      <c r="B93" s="70" t="s">
        <v>97</v>
      </c>
      <c r="C93" s="71"/>
      <c r="D93" s="3"/>
      <c r="E93" s="3"/>
      <c r="F93" s="3"/>
      <c r="G93" s="3"/>
      <c r="H93" s="35">
        <f aca="true" t="shared" si="5" ref="H93:H98">H94</f>
        <v>50</v>
      </c>
      <c r="K93" s="44"/>
    </row>
    <row r="94" spans="1:11" ht="47.25">
      <c r="A94" s="5" t="s">
        <v>98</v>
      </c>
      <c r="B94" s="68" t="s">
        <v>99</v>
      </c>
      <c r="C94" s="69"/>
      <c r="D94" s="6"/>
      <c r="E94" s="6"/>
      <c r="F94" s="6"/>
      <c r="G94" s="6"/>
      <c r="H94" s="36">
        <f t="shared" si="5"/>
        <v>50</v>
      </c>
      <c r="K94" s="45"/>
    </row>
    <row r="95" spans="1:11" ht="15.75">
      <c r="A95" s="5" t="s">
        <v>100</v>
      </c>
      <c r="B95" s="68" t="s">
        <v>99</v>
      </c>
      <c r="C95" s="69"/>
      <c r="D95" s="6" t="s">
        <v>37</v>
      </c>
      <c r="E95" s="17" t="s">
        <v>598</v>
      </c>
      <c r="F95" s="6"/>
      <c r="G95" s="6"/>
      <c r="H95" s="36">
        <f t="shared" si="5"/>
        <v>50</v>
      </c>
      <c r="K95" s="45"/>
    </row>
    <row r="96" spans="1:11" ht="15.75">
      <c r="A96" s="5" t="s">
        <v>101</v>
      </c>
      <c r="B96" s="68" t="s">
        <v>99</v>
      </c>
      <c r="C96" s="69"/>
      <c r="D96" s="6" t="s">
        <v>37</v>
      </c>
      <c r="E96" s="6" t="s">
        <v>102</v>
      </c>
      <c r="F96" s="6"/>
      <c r="G96" s="6"/>
      <c r="H96" s="36">
        <f t="shared" si="5"/>
        <v>50</v>
      </c>
      <c r="K96" s="45"/>
    </row>
    <row r="97" spans="1:11" ht="47.25">
      <c r="A97" s="5" t="s">
        <v>22</v>
      </c>
      <c r="B97" s="68" t="s">
        <v>99</v>
      </c>
      <c r="C97" s="69"/>
      <c r="D97" s="6" t="s">
        <v>37</v>
      </c>
      <c r="E97" s="6" t="s">
        <v>102</v>
      </c>
      <c r="F97" s="6" t="s">
        <v>23</v>
      </c>
      <c r="G97" s="6"/>
      <c r="H97" s="36">
        <f t="shared" si="5"/>
        <v>50</v>
      </c>
      <c r="K97" s="45"/>
    </row>
    <row r="98" spans="1:11" ht="47.25">
      <c r="A98" s="5" t="s">
        <v>24</v>
      </c>
      <c r="B98" s="68" t="s">
        <v>99</v>
      </c>
      <c r="C98" s="69"/>
      <c r="D98" s="6" t="s">
        <v>37</v>
      </c>
      <c r="E98" s="6" t="s">
        <v>102</v>
      </c>
      <c r="F98" s="6" t="s">
        <v>25</v>
      </c>
      <c r="G98" s="6"/>
      <c r="H98" s="36">
        <f t="shared" si="5"/>
        <v>50</v>
      </c>
      <c r="K98" s="45"/>
    </row>
    <row r="99" spans="1:11" ht="31.5">
      <c r="A99" s="5" t="s">
        <v>92</v>
      </c>
      <c r="B99" s="68" t="s">
        <v>99</v>
      </c>
      <c r="C99" s="69"/>
      <c r="D99" s="6" t="s">
        <v>37</v>
      </c>
      <c r="E99" s="6" t="s">
        <v>102</v>
      </c>
      <c r="F99" s="6" t="s">
        <v>25</v>
      </c>
      <c r="G99" s="6" t="s">
        <v>93</v>
      </c>
      <c r="H99" s="36">
        <v>50</v>
      </c>
      <c r="K99" s="45"/>
    </row>
    <row r="100" spans="1:11" ht="31.5">
      <c r="A100" s="2" t="s">
        <v>103</v>
      </c>
      <c r="B100" s="70" t="s">
        <v>104</v>
      </c>
      <c r="C100" s="71"/>
      <c r="D100" s="3"/>
      <c r="E100" s="3"/>
      <c r="F100" s="3"/>
      <c r="G100" s="3"/>
      <c r="H100" s="35">
        <f>H101+H107</f>
        <v>147.2</v>
      </c>
      <c r="K100" s="44"/>
    </row>
    <row r="101" spans="1:11" ht="78.75">
      <c r="A101" s="5" t="s">
        <v>105</v>
      </c>
      <c r="B101" s="68" t="s">
        <v>106</v>
      </c>
      <c r="C101" s="69"/>
      <c r="D101" s="6"/>
      <c r="E101" s="6"/>
      <c r="F101" s="6"/>
      <c r="G101" s="6"/>
      <c r="H101" s="36">
        <f>H102</f>
        <v>14</v>
      </c>
      <c r="K101" s="45"/>
    </row>
    <row r="102" spans="1:11" ht="15.75">
      <c r="A102" s="5" t="s">
        <v>100</v>
      </c>
      <c r="B102" s="68" t="s">
        <v>106</v>
      </c>
      <c r="C102" s="69"/>
      <c r="D102" s="6" t="s">
        <v>37</v>
      </c>
      <c r="E102" s="17" t="s">
        <v>598</v>
      </c>
      <c r="F102" s="6"/>
      <c r="G102" s="6"/>
      <c r="H102" s="36">
        <f>H103</f>
        <v>14</v>
      </c>
      <c r="K102" s="45"/>
    </row>
    <row r="103" spans="1:11" ht="15.75">
      <c r="A103" s="5" t="s">
        <v>101</v>
      </c>
      <c r="B103" s="68" t="s">
        <v>106</v>
      </c>
      <c r="C103" s="69"/>
      <c r="D103" s="6" t="s">
        <v>37</v>
      </c>
      <c r="E103" s="6" t="s">
        <v>102</v>
      </c>
      <c r="F103" s="6"/>
      <c r="G103" s="6"/>
      <c r="H103" s="36">
        <f>H104</f>
        <v>14</v>
      </c>
      <c r="K103" s="45"/>
    </row>
    <row r="104" spans="1:11" ht="94.5">
      <c r="A104" s="5" t="s">
        <v>107</v>
      </c>
      <c r="B104" s="68" t="s">
        <v>106</v>
      </c>
      <c r="C104" s="69"/>
      <c r="D104" s="6" t="s">
        <v>37</v>
      </c>
      <c r="E104" s="6" t="s">
        <v>102</v>
      </c>
      <c r="F104" s="6" t="s">
        <v>108</v>
      </c>
      <c r="G104" s="6"/>
      <c r="H104" s="36">
        <f>H105</f>
        <v>14</v>
      </c>
      <c r="K104" s="45"/>
    </row>
    <row r="105" spans="1:11" ht="47.25">
      <c r="A105" s="5" t="s">
        <v>109</v>
      </c>
      <c r="B105" s="68" t="s">
        <v>106</v>
      </c>
      <c r="C105" s="69"/>
      <c r="D105" s="6" t="s">
        <v>37</v>
      </c>
      <c r="E105" s="6" t="s">
        <v>102</v>
      </c>
      <c r="F105" s="6" t="s">
        <v>110</v>
      </c>
      <c r="G105" s="6"/>
      <c r="H105" s="36">
        <f>H106</f>
        <v>14</v>
      </c>
      <c r="K105" s="45"/>
    </row>
    <row r="106" spans="1:11" ht="31.5">
      <c r="A106" s="5" t="s">
        <v>92</v>
      </c>
      <c r="B106" s="68" t="s">
        <v>106</v>
      </c>
      <c r="C106" s="69"/>
      <c r="D106" s="6" t="s">
        <v>37</v>
      </c>
      <c r="E106" s="6" t="s">
        <v>102</v>
      </c>
      <c r="F106" s="6" t="s">
        <v>110</v>
      </c>
      <c r="G106" s="6" t="s">
        <v>93</v>
      </c>
      <c r="H106" s="36">
        <v>14</v>
      </c>
      <c r="K106" s="45"/>
    </row>
    <row r="107" spans="1:11" ht="63">
      <c r="A107" s="5" t="s">
        <v>111</v>
      </c>
      <c r="B107" s="68" t="s">
        <v>112</v>
      </c>
      <c r="C107" s="69"/>
      <c r="D107" s="6"/>
      <c r="E107" s="6"/>
      <c r="F107" s="6"/>
      <c r="G107" s="6"/>
      <c r="H107" s="36">
        <f>H108+H113</f>
        <v>133.2</v>
      </c>
      <c r="K107" s="45"/>
    </row>
    <row r="108" spans="1:11" ht="15.75">
      <c r="A108" s="5" t="s">
        <v>100</v>
      </c>
      <c r="B108" s="68" t="s">
        <v>112</v>
      </c>
      <c r="C108" s="69"/>
      <c r="D108" s="6" t="s">
        <v>37</v>
      </c>
      <c r="E108" s="17" t="s">
        <v>598</v>
      </c>
      <c r="F108" s="6"/>
      <c r="G108" s="6"/>
      <c r="H108" s="36">
        <f>H109</f>
        <v>127.2</v>
      </c>
      <c r="K108" s="45"/>
    </row>
    <row r="109" spans="1:11" ht="15.75">
      <c r="A109" s="5" t="s">
        <v>101</v>
      </c>
      <c r="B109" s="68" t="s">
        <v>112</v>
      </c>
      <c r="C109" s="69"/>
      <c r="D109" s="6" t="s">
        <v>37</v>
      </c>
      <c r="E109" s="6" t="s">
        <v>102</v>
      </c>
      <c r="F109" s="6"/>
      <c r="G109" s="6"/>
      <c r="H109" s="36">
        <f>H110</f>
        <v>127.2</v>
      </c>
      <c r="K109" s="45"/>
    </row>
    <row r="110" spans="1:11" ht="47.25">
      <c r="A110" s="5" t="s">
        <v>22</v>
      </c>
      <c r="B110" s="68" t="s">
        <v>112</v>
      </c>
      <c r="C110" s="69"/>
      <c r="D110" s="6" t="s">
        <v>37</v>
      </c>
      <c r="E110" s="6" t="s">
        <v>102</v>
      </c>
      <c r="F110" s="6" t="s">
        <v>23</v>
      </c>
      <c r="G110" s="6"/>
      <c r="H110" s="36">
        <f>H111</f>
        <v>127.2</v>
      </c>
      <c r="K110" s="45"/>
    </row>
    <row r="111" spans="1:11" ht="47.25">
      <c r="A111" s="5" t="s">
        <v>24</v>
      </c>
      <c r="B111" s="68" t="s">
        <v>112</v>
      </c>
      <c r="C111" s="69"/>
      <c r="D111" s="6" t="s">
        <v>37</v>
      </c>
      <c r="E111" s="6" t="s">
        <v>102</v>
      </c>
      <c r="F111" s="6" t="s">
        <v>25</v>
      </c>
      <c r="G111" s="6"/>
      <c r="H111" s="36">
        <f>H112</f>
        <v>127.2</v>
      </c>
      <c r="K111" s="45"/>
    </row>
    <row r="112" spans="1:11" ht="31.5">
      <c r="A112" s="5" t="s">
        <v>92</v>
      </c>
      <c r="B112" s="68" t="s">
        <v>112</v>
      </c>
      <c r="C112" s="69"/>
      <c r="D112" s="6" t="s">
        <v>37</v>
      </c>
      <c r="E112" s="6" t="s">
        <v>102</v>
      </c>
      <c r="F112" s="6" t="s">
        <v>25</v>
      </c>
      <c r="G112" s="6" t="s">
        <v>93</v>
      </c>
      <c r="H112" s="36">
        <v>127.2</v>
      </c>
      <c r="K112" s="45"/>
    </row>
    <row r="113" spans="1:11" ht="15.75">
      <c r="A113" s="5" t="s">
        <v>34</v>
      </c>
      <c r="B113" s="68" t="s">
        <v>112</v>
      </c>
      <c r="C113" s="69"/>
      <c r="D113" s="6" t="s">
        <v>35</v>
      </c>
      <c r="E113" s="17" t="s">
        <v>598</v>
      </c>
      <c r="F113" s="6"/>
      <c r="G113" s="6"/>
      <c r="H113" s="36">
        <f>H114</f>
        <v>6</v>
      </c>
      <c r="K113" s="45"/>
    </row>
    <row r="114" spans="1:11" ht="31.5">
      <c r="A114" s="5" t="s">
        <v>50</v>
      </c>
      <c r="B114" s="68" t="s">
        <v>112</v>
      </c>
      <c r="C114" s="69"/>
      <c r="D114" s="6" t="s">
        <v>35</v>
      </c>
      <c r="E114" s="6" t="s">
        <v>19</v>
      </c>
      <c r="F114" s="6"/>
      <c r="G114" s="6"/>
      <c r="H114" s="36">
        <f>H115</f>
        <v>6</v>
      </c>
      <c r="K114" s="45"/>
    </row>
    <row r="115" spans="1:11" ht="47.25">
      <c r="A115" s="5" t="s">
        <v>22</v>
      </c>
      <c r="B115" s="68" t="s">
        <v>112</v>
      </c>
      <c r="C115" s="69"/>
      <c r="D115" s="6" t="s">
        <v>35</v>
      </c>
      <c r="E115" s="6" t="s">
        <v>19</v>
      </c>
      <c r="F115" s="6" t="s">
        <v>23</v>
      </c>
      <c r="G115" s="6"/>
      <c r="H115" s="36">
        <f>H116</f>
        <v>6</v>
      </c>
      <c r="K115" s="45"/>
    </row>
    <row r="116" spans="1:11" ht="47.25">
      <c r="A116" s="5" t="s">
        <v>24</v>
      </c>
      <c r="B116" s="68" t="s">
        <v>112</v>
      </c>
      <c r="C116" s="69"/>
      <c r="D116" s="6" t="s">
        <v>35</v>
      </c>
      <c r="E116" s="6" t="s">
        <v>19</v>
      </c>
      <c r="F116" s="6" t="s">
        <v>25</v>
      </c>
      <c r="G116" s="6"/>
      <c r="H116" s="36">
        <f>H117</f>
        <v>6</v>
      </c>
      <c r="K116" s="45"/>
    </row>
    <row r="117" spans="1:11" ht="47.25">
      <c r="A117" s="5" t="s">
        <v>42</v>
      </c>
      <c r="B117" s="68" t="s">
        <v>112</v>
      </c>
      <c r="C117" s="69"/>
      <c r="D117" s="6" t="s">
        <v>35</v>
      </c>
      <c r="E117" s="6" t="s">
        <v>19</v>
      </c>
      <c r="F117" s="6" t="s">
        <v>25</v>
      </c>
      <c r="G117" s="6" t="s">
        <v>43</v>
      </c>
      <c r="H117" s="36">
        <v>6</v>
      </c>
      <c r="K117" s="45"/>
    </row>
    <row r="118" spans="1:11" ht="78.75">
      <c r="A118" s="2" t="s">
        <v>113</v>
      </c>
      <c r="B118" s="70" t="s">
        <v>114</v>
      </c>
      <c r="C118" s="71"/>
      <c r="D118" s="3"/>
      <c r="E118" s="3"/>
      <c r="F118" s="3"/>
      <c r="G118" s="3"/>
      <c r="H118" s="35">
        <f>H119</f>
        <v>28720.7</v>
      </c>
      <c r="K118" s="44"/>
    </row>
    <row r="119" spans="1:11" ht="63">
      <c r="A119" s="2" t="s">
        <v>115</v>
      </c>
      <c r="B119" s="70" t="s">
        <v>116</v>
      </c>
      <c r="C119" s="71"/>
      <c r="D119" s="3"/>
      <c r="E119" s="3"/>
      <c r="F119" s="3"/>
      <c r="G119" s="3"/>
      <c r="H119" s="35">
        <f>H120+H129+H135</f>
        <v>28720.7</v>
      </c>
      <c r="K119" s="44"/>
    </row>
    <row r="120" spans="1:11" ht="47.25">
      <c r="A120" s="5" t="s">
        <v>117</v>
      </c>
      <c r="B120" s="68" t="s">
        <v>118</v>
      </c>
      <c r="C120" s="69"/>
      <c r="D120" s="6"/>
      <c r="E120" s="6"/>
      <c r="F120" s="6"/>
      <c r="G120" s="6"/>
      <c r="H120" s="36">
        <f>H121</f>
        <v>22882.2</v>
      </c>
      <c r="K120" s="45"/>
    </row>
    <row r="121" spans="1:11" ht="31.5">
      <c r="A121" s="5" t="s">
        <v>75</v>
      </c>
      <c r="B121" s="68" t="s">
        <v>118</v>
      </c>
      <c r="C121" s="69"/>
      <c r="D121" s="6" t="s">
        <v>68</v>
      </c>
      <c r="E121" s="17" t="s">
        <v>598</v>
      </c>
      <c r="F121" s="6"/>
      <c r="G121" s="6"/>
      <c r="H121" s="36">
        <f>H122</f>
        <v>22882.2</v>
      </c>
      <c r="K121" s="45"/>
    </row>
    <row r="122" spans="1:11" ht="15.75">
      <c r="A122" s="5" t="s">
        <v>119</v>
      </c>
      <c r="B122" s="68" t="s">
        <v>118</v>
      </c>
      <c r="C122" s="69"/>
      <c r="D122" s="6" t="s">
        <v>68</v>
      </c>
      <c r="E122" s="6" t="s">
        <v>120</v>
      </c>
      <c r="F122" s="6"/>
      <c r="G122" s="6"/>
      <c r="H122" s="36">
        <f>H123+H126</f>
        <v>22882.2</v>
      </c>
      <c r="K122" s="45"/>
    </row>
    <row r="123" spans="1:11" ht="47.25">
      <c r="A123" s="5" t="s">
        <v>22</v>
      </c>
      <c r="B123" s="68" t="s">
        <v>118</v>
      </c>
      <c r="C123" s="69"/>
      <c r="D123" s="6" t="s">
        <v>68</v>
      </c>
      <c r="E123" s="6" t="s">
        <v>120</v>
      </c>
      <c r="F123" s="6" t="s">
        <v>23</v>
      </c>
      <c r="G123" s="6"/>
      <c r="H123" s="36">
        <f>H124</f>
        <v>8470.1</v>
      </c>
      <c r="K123" s="45"/>
    </row>
    <row r="124" spans="1:11" ht="47.25">
      <c r="A124" s="5" t="s">
        <v>24</v>
      </c>
      <c r="B124" s="68" t="s">
        <v>118</v>
      </c>
      <c r="C124" s="69"/>
      <c r="D124" s="6" t="s">
        <v>68</v>
      </c>
      <c r="E124" s="6" t="s">
        <v>120</v>
      </c>
      <c r="F124" s="6" t="s">
        <v>25</v>
      </c>
      <c r="G124" s="6"/>
      <c r="H124" s="36">
        <f>H125</f>
        <v>8470.1</v>
      </c>
      <c r="K124" s="45"/>
    </row>
    <row r="125" spans="1:11" ht="47.25">
      <c r="A125" s="5" t="s">
        <v>26</v>
      </c>
      <c r="B125" s="68" t="s">
        <v>118</v>
      </c>
      <c r="C125" s="69"/>
      <c r="D125" s="6" t="s">
        <v>68</v>
      </c>
      <c r="E125" s="6" t="s">
        <v>120</v>
      </c>
      <c r="F125" s="6" t="s">
        <v>25</v>
      </c>
      <c r="G125" s="6" t="s">
        <v>27</v>
      </c>
      <c r="H125" s="36">
        <v>8470.1</v>
      </c>
      <c r="K125" s="45"/>
    </row>
    <row r="126" spans="1:11" ht="15.75">
      <c r="A126" s="5" t="s">
        <v>121</v>
      </c>
      <c r="B126" s="68" t="s">
        <v>118</v>
      </c>
      <c r="C126" s="69"/>
      <c r="D126" s="6" t="s">
        <v>68</v>
      </c>
      <c r="E126" s="6" t="s">
        <v>120</v>
      </c>
      <c r="F126" s="6" t="s">
        <v>122</v>
      </c>
      <c r="G126" s="6"/>
      <c r="H126" s="36">
        <f>H127</f>
        <v>14412.1</v>
      </c>
      <c r="K126" s="45"/>
    </row>
    <row r="127" spans="1:11" ht="78.75">
      <c r="A127" s="5" t="s">
        <v>123</v>
      </c>
      <c r="B127" s="68" t="s">
        <v>118</v>
      </c>
      <c r="C127" s="69"/>
      <c r="D127" s="6" t="s">
        <v>68</v>
      </c>
      <c r="E127" s="6" t="s">
        <v>120</v>
      </c>
      <c r="F127" s="6" t="s">
        <v>124</v>
      </c>
      <c r="G127" s="6"/>
      <c r="H127" s="36">
        <f>H128</f>
        <v>14412.1</v>
      </c>
      <c r="K127" s="45"/>
    </row>
    <row r="128" spans="1:11" ht="47.25">
      <c r="A128" s="5" t="s">
        <v>26</v>
      </c>
      <c r="B128" s="68" t="s">
        <v>118</v>
      </c>
      <c r="C128" s="69"/>
      <c r="D128" s="6" t="s">
        <v>68</v>
      </c>
      <c r="E128" s="6" t="s">
        <v>120</v>
      </c>
      <c r="F128" s="6" t="s">
        <v>124</v>
      </c>
      <c r="G128" s="6" t="s">
        <v>27</v>
      </c>
      <c r="H128" s="36">
        <v>14412.1</v>
      </c>
      <c r="K128" s="45"/>
    </row>
    <row r="129" spans="1:11" ht="78.75">
      <c r="A129" s="5" t="s">
        <v>125</v>
      </c>
      <c r="B129" s="68" t="s">
        <v>126</v>
      </c>
      <c r="C129" s="69"/>
      <c r="D129" s="6"/>
      <c r="E129" s="6"/>
      <c r="F129" s="6"/>
      <c r="G129" s="6"/>
      <c r="H129" s="36">
        <f>H130</f>
        <v>5430</v>
      </c>
      <c r="K129" s="45"/>
    </row>
    <row r="130" spans="1:11" ht="31.5">
      <c r="A130" s="5" t="s">
        <v>75</v>
      </c>
      <c r="B130" s="68" t="s">
        <v>126</v>
      </c>
      <c r="C130" s="69"/>
      <c r="D130" s="6" t="s">
        <v>68</v>
      </c>
      <c r="E130" s="17" t="s">
        <v>598</v>
      </c>
      <c r="F130" s="6"/>
      <c r="G130" s="6"/>
      <c r="H130" s="36">
        <f>H131</f>
        <v>5430</v>
      </c>
      <c r="K130" s="45"/>
    </row>
    <row r="131" spans="1:11" ht="15.75">
      <c r="A131" s="5" t="s">
        <v>119</v>
      </c>
      <c r="B131" s="68" t="s">
        <v>126</v>
      </c>
      <c r="C131" s="69"/>
      <c r="D131" s="6" t="s">
        <v>68</v>
      </c>
      <c r="E131" s="6" t="s">
        <v>120</v>
      </c>
      <c r="F131" s="6"/>
      <c r="G131" s="6"/>
      <c r="H131" s="36">
        <f>H132</f>
        <v>5430</v>
      </c>
      <c r="K131" s="45"/>
    </row>
    <row r="132" spans="1:11" ht="47.25">
      <c r="A132" s="5" t="s">
        <v>22</v>
      </c>
      <c r="B132" s="68" t="s">
        <v>126</v>
      </c>
      <c r="C132" s="69"/>
      <c r="D132" s="6" t="s">
        <v>68</v>
      </c>
      <c r="E132" s="6" t="s">
        <v>120</v>
      </c>
      <c r="F132" s="6" t="s">
        <v>23</v>
      </c>
      <c r="G132" s="6"/>
      <c r="H132" s="36">
        <f>H133</f>
        <v>5430</v>
      </c>
      <c r="K132" s="45"/>
    </row>
    <row r="133" spans="1:11" ht="47.25">
      <c r="A133" s="5" t="s">
        <v>24</v>
      </c>
      <c r="B133" s="68" t="s">
        <v>126</v>
      </c>
      <c r="C133" s="69"/>
      <c r="D133" s="6" t="s">
        <v>68</v>
      </c>
      <c r="E133" s="6" t="s">
        <v>120</v>
      </c>
      <c r="F133" s="6" t="s">
        <v>25</v>
      </c>
      <c r="G133" s="6"/>
      <c r="H133" s="36">
        <f>H134</f>
        <v>5430</v>
      </c>
      <c r="K133" s="45"/>
    </row>
    <row r="134" spans="1:11" ht="47.25">
      <c r="A134" s="5" t="s">
        <v>26</v>
      </c>
      <c r="B134" s="68" t="s">
        <v>126</v>
      </c>
      <c r="C134" s="69"/>
      <c r="D134" s="6" t="s">
        <v>68</v>
      </c>
      <c r="E134" s="6" t="s">
        <v>120</v>
      </c>
      <c r="F134" s="6" t="s">
        <v>25</v>
      </c>
      <c r="G134" s="6" t="s">
        <v>27</v>
      </c>
      <c r="H134" s="36">
        <v>5430</v>
      </c>
      <c r="K134" s="45"/>
    </row>
    <row r="135" spans="1:11" ht="51" customHeight="1">
      <c r="A135" s="5" t="s">
        <v>127</v>
      </c>
      <c r="B135" s="68" t="s">
        <v>128</v>
      </c>
      <c r="C135" s="69"/>
      <c r="D135" s="6"/>
      <c r="E135" s="6"/>
      <c r="F135" s="6"/>
      <c r="G135" s="6"/>
      <c r="H135" s="36">
        <f>H136</f>
        <v>408.5</v>
      </c>
      <c r="K135" s="45"/>
    </row>
    <row r="136" spans="1:11" ht="31.5">
      <c r="A136" s="5" t="s">
        <v>75</v>
      </c>
      <c r="B136" s="68" t="s">
        <v>128</v>
      </c>
      <c r="C136" s="69"/>
      <c r="D136" s="6" t="s">
        <v>68</v>
      </c>
      <c r="E136" s="17" t="s">
        <v>598</v>
      </c>
      <c r="F136" s="6"/>
      <c r="G136" s="6"/>
      <c r="H136" s="36">
        <f>H137</f>
        <v>408.5</v>
      </c>
      <c r="K136" s="45"/>
    </row>
    <row r="137" spans="1:11" ht="15.75">
      <c r="A137" s="5" t="s">
        <v>119</v>
      </c>
      <c r="B137" s="68" t="s">
        <v>128</v>
      </c>
      <c r="C137" s="69"/>
      <c r="D137" s="6" t="s">
        <v>68</v>
      </c>
      <c r="E137" s="6" t="s">
        <v>120</v>
      </c>
      <c r="F137" s="6"/>
      <c r="G137" s="6"/>
      <c r="H137" s="36">
        <f>H138+H141</f>
        <v>408.5</v>
      </c>
      <c r="K137" s="45"/>
    </row>
    <row r="138" spans="1:11" ht="47.25">
      <c r="A138" s="5" t="s">
        <v>22</v>
      </c>
      <c r="B138" s="68" t="s">
        <v>128</v>
      </c>
      <c r="C138" s="69"/>
      <c r="D138" s="6" t="s">
        <v>68</v>
      </c>
      <c r="E138" s="6" t="s">
        <v>120</v>
      </c>
      <c r="F138" s="6" t="s">
        <v>23</v>
      </c>
      <c r="G138" s="6"/>
      <c r="H138" s="36">
        <f>H139</f>
        <v>109.5</v>
      </c>
      <c r="K138" s="45"/>
    </row>
    <row r="139" spans="1:11" ht="47.25">
      <c r="A139" s="5" t="s">
        <v>24</v>
      </c>
      <c r="B139" s="68" t="s">
        <v>128</v>
      </c>
      <c r="C139" s="69"/>
      <c r="D139" s="6" t="s">
        <v>68</v>
      </c>
      <c r="E139" s="6" t="s">
        <v>120</v>
      </c>
      <c r="F139" s="6" t="s">
        <v>25</v>
      </c>
      <c r="G139" s="6"/>
      <c r="H139" s="36">
        <f>H140</f>
        <v>109.5</v>
      </c>
      <c r="K139" s="45"/>
    </row>
    <row r="140" spans="1:11" ht="47.25">
      <c r="A140" s="5" t="s">
        <v>26</v>
      </c>
      <c r="B140" s="68" t="s">
        <v>128</v>
      </c>
      <c r="C140" s="69"/>
      <c r="D140" s="6" t="s">
        <v>68</v>
      </c>
      <c r="E140" s="6" t="s">
        <v>120</v>
      </c>
      <c r="F140" s="6" t="s">
        <v>25</v>
      </c>
      <c r="G140" s="6" t="s">
        <v>27</v>
      </c>
      <c r="H140" s="36">
        <v>109.5</v>
      </c>
      <c r="K140" s="45"/>
    </row>
    <row r="141" spans="1:11" ht="15.75">
      <c r="A141" s="5" t="s">
        <v>121</v>
      </c>
      <c r="B141" s="68" t="s">
        <v>128</v>
      </c>
      <c r="C141" s="69"/>
      <c r="D141" s="6" t="s">
        <v>68</v>
      </c>
      <c r="E141" s="6" t="s">
        <v>120</v>
      </c>
      <c r="F141" s="6" t="s">
        <v>122</v>
      </c>
      <c r="G141" s="6"/>
      <c r="H141" s="36">
        <f>H142</f>
        <v>299</v>
      </c>
      <c r="K141" s="45"/>
    </row>
    <row r="142" spans="1:11" ht="78.75">
      <c r="A142" s="5" t="s">
        <v>123</v>
      </c>
      <c r="B142" s="68" t="s">
        <v>128</v>
      </c>
      <c r="C142" s="69"/>
      <c r="D142" s="6" t="s">
        <v>68</v>
      </c>
      <c r="E142" s="6" t="s">
        <v>120</v>
      </c>
      <c r="F142" s="6" t="s">
        <v>124</v>
      </c>
      <c r="G142" s="6"/>
      <c r="H142" s="36">
        <f>H143</f>
        <v>299</v>
      </c>
      <c r="K142" s="45"/>
    </row>
    <row r="143" spans="1:11" ht="47.25">
      <c r="A143" s="5" t="s">
        <v>26</v>
      </c>
      <c r="B143" s="68" t="s">
        <v>128</v>
      </c>
      <c r="C143" s="69"/>
      <c r="D143" s="6" t="s">
        <v>68</v>
      </c>
      <c r="E143" s="6" t="s">
        <v>120</v>
      </c>
      <c r="F143" s="6" t="s">
        <v>124</v>
      </c>
      <c r="G143" s="6" t="s">
        <v>27</v>
      </c>
      <c r="H143" s="36">
        <v>299</v>
      </c>
      <c r="K143" s="45"/>
    </row>
    <row r="144" spans="1:11" ht="47.25">
      <c r="A144" s="2" t="s">
        <v>129</v>
      </c>
      <c r="B144" s="70" t="s">
        <v>130</v>
      </c>
      <c r="C144" s="71"/>
      <c r="D144" s="3"/>
      <c r="E144" s="3"/>
      <c r="F144" s="3"/>
      <c r="G144" s="3"/>
      <c r="H144" s="35">
        <f>H145+H172+H188+H198+H220</f>
        <v>237589.19999999998</v>
      </c>
      <c r="K144" s="44"/>
    </row>
    <row r="145" spans="1:11" ht="31.5">
      <c r="A145" s="2" t="s">
        <v>131</v>
      </c>
      <c r="B145" s="70" t="s">
        <v>132</v>
      </c>
      <c r="C145" s="71"/>
      <c r="D145" s="3"/>
      <c r="E145" s="3"/>
      <c r="F145" s="3"/>
      <c r="G145" s="3"/>
      <c r="H145" s="35">
        <f>H146+H152+H166</f>
        <v>16494.899999999998</v>
      </c>
      <c r="K145" s="44"/>
    </row>
    <row r="146" spans="1:11" ht="47.25">
      <c r="A146" s="5" t="s">
        <v>133</v>
      </c>
      <c r="B146" s="68" t="s">
        <v>134</v>
      </c>
      <c r="C146" s="69"/>
      <c r="D146" s="6"/>
      <c r="E146" s="6"/>
      <c r="F146" s="6"/>
      <c r="G146" s="6"/>
      <c r="H146" s="36">
        <f>H147</f>
        <v>8007.3</v>
      </c>
      <c r="K146" s="45"/>
    </row>
    <row r="147" spans="1:11" ht="15.75">
      <c r="A147" s="5" t="s">
        <v>135</v>
      </c>
      <c r="B147" s="68" t="s">
        <v>134</v>
      </c>
      <c r="C147" s="69"/>
      <c r="D147" s="6" t="s">
        <v>136</v>
      </c>
      <c r="E147" s="17" t="s">
        <v>598</v>
      </c>
      <c r="F147" s="6"/>
      <c r="G147" s="6"/>
      <c r="H147" s="36">
        <f>H148</f>
        <v>8007.3</v>
      </c>
      <c r="K147" s="45"/>
    </row>
    <row r="148" spans="1:11" ht="15.75">
      <c r="A148" s="5" t="s">
        <v>137</v>
      </c>
      <c r="B148" s="68" t="s">
        <v>134</v>
      </c>
      <c r="C148" s="69"/>
      <c r="D148" s="6" t="s">
        <v>136</v>
      </c>
      <c r="E148" s="6" t="s">
        <v>120</v>
      </c>
      <c r="F148" s="6"/>
      <c r="G148" s="6"/>
      <c r="H148" s="36">
        <f>H149</f>
        <v>8007.3</v>
      </c>
      <c r="K148" s="45"/>
    </row>
    <row r="149" spans="1:11" ht="47.25">
      <c r="A149" s="5" t="s">
        <v>38</v>
      </c>
      <c r="B149" s="68" t="s">
        <v>134</v>
      </c>
      <c r="C149" s="69"/>
      <c r="D149" s="6" t="s">
        <v>136</v>
      </c>
      <c r="E149" s="6" t="s">
        <v>120</v>
      </c>
      <c r="F149" s="6" t="s">
        <v>39</v>
      </c>
      <c r="G149" s="6"/>
      <c r="H149" s="36">
        <f>H150</f>
        <v>8007.3</v>
      </c>
      <c r="K149" s="45"/>
    </row>
    <row r="150" spans="1:11" ht="15.75">
      <c r="A150" s="5" t="s">
        <v>40</v>
      </c>
      <c r="B150" s="68" t="s">
        <v>134</v>
      </c>
      <c r="C150" s="69"/>
      <c r="D150" s="6" t="s">
        <v>136</v>
      </c>
      <c r="E150" s="6" t="s">
        <v>120</v>
      </c>
      <c r="F150" s="6" t="s">
        <v>41</v>
      </c>
      <c r="G150" s="6"/>
      <c r="H150" s="36">
        <f>H151</f>
        <v>8007.3</v>
      </c>
      <c r="K150" s="45"/>
    </row>
    <row r="151" spans="1:11" ht="31.5">
      <c r="A151" s="5" t="s">
        <v>138</v>
      </c>
      <c r="B151" s="68" t="s">
        <v>134</v>
      </c>
      <c r="C151" s="69"/>
      <c r="D151" s="6" t="s">
        <v>136</v>
      </c>
      <c r="E151" s="6" t="s">
        <v>120</v>
      </c>
      <c r="F151" s="6" t="s">
        <v>41</v>
      </c>
      <c r="G151" s="6" t="s">
        <v>139</v>
      </c>
      <c r="H151" s="36">
        <v>8007.3</v>
      </c>
      <c r="K151" s="45"/>
    </row>
    <row r="152" spans="1:11" ht="94.5">
      <c r="A152" s="5" t="s">
        <v>53</v>
      </c>
      <c r="B152" s="68" t="s">
        <v>140</v>
      </c>
      <c r="C152" s="69"/>
      <c r="D152" s="6"/>
      <c r="E152" s="6"/>
      <c r="F152" s="6"/>
      <c r="G152" s="6"/>
      <c r="H152" s="36">
        <f>H153</f>
        <v>7497.5</v>
      </c>
      <c r="K152" s="45"/>
    </row>
    <row r="153" spans="1:11" ht="15.75">
      <c r="A153" s="5" t="s">
        <v>135</v>
      </c>
      <c r="B153" s="68" t="s">
        <v>140</v>
      </c>
      <c r="C153" s="69"/>
      <c r="D153" s="6" t="s">
        <v>136</v>
      </c>
      <c r="E153" s="17" t="s">
        <v>598</v>
      </c>
      <c r="F153" s="6"/>
      <c r="G153" s="6"/>
      <c r="H153" s="36">
        <f>H154+H158+H162</f>
        <v>7497.5</v>
      </c>
      <c r="K153" s="45"/>
    </row>
    <row r="154" spans="1:11" ht="15.75">
      <c r="A154" s="5" t="s">
        <v>141</v>
      </c>
      <c r="B154" s="68" t="s">
        <v>140</v>
      </c>
      <c r="C154" s="69"/>
      <c r="D154" s="6" t="s">
        <v>136</v>
      </c>
      <c r="E154" s="6" t="s">
        <v>37</v>
      </c>
      <c r="F154" s="6"/>
      <c r="G154" s="6"/>
      <c r="H154" s="36">
        <f>H155</f>
        <v>1753.5</v>
      </c>
      <c r="K154" s="45"/>
    </row>
    <row r="155" spans="1:11" ht="47.25">
      <c r="A155" s="5" t="s">
        <v>38</v>
      </c>
      <c r="B155" s="68" t="s">
        <v>140</v>
      </c>
      <c r="C155" s="69"/>
      <c r="D155" s="6" t="s">
        <v>136</v>
      </c>
      <c r="E155" s="6" t="s">
        <v>37</v>
      </c>
      <c r="F155" s="6" t="s">
        <v>39</v>
      </c>
      <c r="G155" s="6"/>
      <c r="H155" s="36">
        <f>H156</f>
        <v>1753.5</v>
      </c>
      <c r="K155" s="45"/>
    </row>
    <row r="156" spans="1:11" ht="15.75">
      <c r="A156" s="5" t="s">
        <v>40</v>
      </c>
      <c r="B156" s="68" t="s">
        <v>140</v>
      </c>
      <c r="C156" s="69"/>
      <c r="D156" s="6" t="s">
        <v>136</v>
      </c>
      <c r="E156" s="6" t="s">
        <v>37</v>
      </c>
      <c r="F156" s="6" t="s">
        <v>41</v>
      </c>
      <c r="G156" s="6"/>
      <c r="H156" s="36">
        <f>H157</f>
        <v>1753.5</v>
      </c>
      <c r="K156" s="45"/>
    </row>
    <row r="157" spans="1:11" ht="31.5">
      <c r="A157" s="5" t="s">
        <v>138</v>
      </c>
      <c r="B157" s="68" t="s">
        <v>140</v>
      </c>
      <c r="C157" s="69"/>
      <c r="D157" s="6" t="s">
        <v>136</v>
      </c>
      <c r="E157" s="6" t="s">
        <v>37</v>
      </c>
      <c r="F157" s="6" t="s">
        <v>41</v>
      </c>
      <c r="G157" s="6" t="s">
        <v>139</v>
      </c>
      <c r="H157" s="36">
        <v>1753.5</v>
      </c>
      <c r="K157" s="45"/>
    </row>
    <row r="158" spans="1:11" ht="15.75">
      <c r="A158" s="5" t="s">
        <v>137</v>
      </c>
      <c r="B158" s="68" t="s">
        <v>140</v>
      </c>
      <c r="C158" s="69"/>
      <c r="D158" s="6" t="s">
        <v>136</v>
      </c>
      <c r="E158" s="6" t="s">
        <v>120</v>
      </c>
      <c r="F158" s="6"/>
      <c r="G158" s="6"/>
      <c r="H158" s="36">
        <f>H159</f>
        <v>4405.3</v>
      </c>
      <c r="K158" s="45"/>
    </row>
    <row r="159" spans="1:11" ht="47.25">
      <c r="A159" s="5" t="s">
        <v>38</v>
      </c>
      <c r="B159" s="68" t="s">
        <v>140</v>
      </c>
      <c r="C159" s="69"/>
      <c r="D159" s="6" t="s">
        <v>136</v>
      </c>
      <c r="E159" s="6" t="s">
        <v>120</v>
      </c>
      <c r="F159" s="6" t="s">
        <v>39</v>
      </c>
      <c r="G159" s="6"/>
      <c r="H159" s="36">
        <f>H160</f>
        <v>4405.3</v>
      </c>
      <c r="K159" s="45"/>
    </row>
    <row r="160" spans="1:11" ht="15.75">
      <c r="A160" s="5" t="s">
        <v>40</v>
      </c>
      <c r="B160" s="68" t="s">
        <v>140</v>
      </c>
      <c r="C160" s="69"/>
      <c r="D160" s="6" t="s">
        <v>136</v>
      </c>
      <c r="E160" s="6" t="s">
        <v>120</v>
      </c>
      <c r="F160" s="6" t="s">
        <v>41</v>
      </c>
      <c r="G160" s="6"/>
      <c r="H160" s="36">
        <f>H161</f>
        <v>4405.3</v>
      </c>
      <c r="K160" s="45"/>
    </row>
    <row r="161" spans="1:11" ht="31.5">
      <c r="A161" s="5" t="s">
        <v>138</v>
      </c>
      <c r="B161" s="68" t="s">
        <v>140</v>
      </c>
      <c r="C161" s="69"/>
      <c r="D161" s="6" t="s">
        <v>136</v>
      </c>
      <c r="E161" s="6" t="s">
        <v>120</v>
      </c>
      <c r="F161" s="6" t="s">
        <v>41</v>
      </c>
      <c r="G161" s="6" t="s">
        <v>139</v>
      </c>
      <c r="H161" s="36">
        <v>4405.3</v>
      </c>
      <c r="K161" s="45"/>
    </row>
    <row r="162" spans="1:11" ht="15.75">
      <c r="A162" s="5" t="s">
        <v>142</v>
      </c>
      <c r="B162" s="68" t="s">
        <v>140</v>
      </c>
      <c r="C162" s="69"/>
      <c r="D162" s="6" t="s">
        <v>136</v>
      </c>
      <c r="E162" s="6" t="s">
        <v>143</v>
      </c>
      <c r="F162" s="6"/>
      <c r="G162" s="6"/>
      <c r="H162" s="36">
        <f>H163</f>
        <v>1338.7</v>
      </c>
      <c r="K162" s="45"/>
    </row>
    <row r="163" spans="1:11" ht="47.25">
      <c r="A163" s="5" t="s">
        <v>38</v>
      </c>
      <c r="B163" s="68" t="s">
        <v>140</v>
      </c>
      <c r="C163" s="69"/>
      <c r="D163" s="6" t="s">
        <v>136</v>
      </c>
      <c r="E163" s="6" t="s">
        <v>143</v>
      </c>
      <c r="F163" s="6" t="s">
        <v>39</v>
      </c>
      <c r="G163" s="6"/>
      <c r="H163" s="36">
        <f>H164</f>
        <v>1338.7</v>
      </c>
      <c r="K163" s="45"/>
    </row>
    <row r="164" spans="1:11" ht="15.75">
      <c r="A164" s="5" t="s">
        <v>40</v>
      </c>
      <c r="B164" s="68" t="s">
        <v>140</v>
      </c>
      <c r="C164" s="69"/>
      <c r="D164" s="6" t="s">
        <v>136</v>
      </c>
      <c r="E164" s="6" t="s">
        <v>143</v>
      </c>
      <c r="F164" s="6" t="s">
        <v>41</v>
      </c>
      <c r="G164" s="6"/>
      <c r="H164" s="36">
        <f>H165</f>
        <v>1338.7</v>
      </c>
      <c r="K164" s="45"/>
    </row>
    <row r="165" spans="1:11" ht="31.5">
      <c r="A165" s="5" t="s">
        <v>138</v>
      </c>
      <c r="B165" s="68" t="s">
        <v>140</v>
      </c>
      <c r="C165" s="69"/>
      <c r="D165" s="6" t="s">
        <v>136</v>
      </c>
      <c r="E165" s="6" t="s">
        <v>143</v>
      </c>
      <c r="F165" s="6" t="s">
        <v>41</v>
      </c>
      <c r="G165" s="6" t="s">
        <v>139</v>
      </c>
      <c r="H165" s="36">
        <v>1338.7</v>
      </c>
      <c r="K165" s="45"/>
    </row>
    <row r="166" spans="1:11" ht="31.5">
      <c r="A166" s="5" t="s">
        <v>144</v>
      </c>
      <c r="B166" s="68" t="s">
        <v>145</v>
      </c>
      <c r="C166" s="69"/>
      <c r="D166" s="6"/>
      <c r="E166" s="6"/>
      <c r="F166" s="6"/>
      <c r="G166" s="6"/>
      <c r="H166" s="36">
        <f>H167</f>
        <v>990.1</v>
      </c>
      <c r="K166" s="45"/>
    </row>
    <row r="167" spans="1:11" ht="15.75">
      <c r="A167" s="5" t="s">
        <v>135</v>
      </c>
      <c r="B167" s="68" t="s">
        <v>145</v>
      </c>
      <c r="C167" s="69"/>
      <c r="D167" s="6" t="s">
        <v>136</v>
      </c>
      <c r="E167" s="17" t="s">
        <v>598</v>
      </c>
      <c r="F167" s="6"/>
      <c r="G167" s="6"/>
      <c r="H167" s="36">
        <f>H168</f>
        <v>990.1</v>
      </c>
      <c r="K167" s="45"/>
    </row>
    <row r="168" spans="1:11" ht="15.75">
      <c r="A168" s="5" t="s">
        <v>137</v>
      </c>
      <c r="B168" s="68" t="s">
        <v>145</v>
      </c>
      <c r="C168" s="69"/>
      <c r="D168" s="6" t="s">
        <v>136</v>
      </c>
      <c r="E168" s="6" t="s">
        <v>120</v>
      </c>
      <c r="F168" s="6"/>
      <c r="G168" s="6"/>
      <c r="H168" s="36">
        <f>H169</f>
        <v>990.1</v>
      </c>
      <c r="K168" s="45"/>
    </row>
    <row r="169" spans="1:11" ht="47.25">
      <c r="A169" s="5" t="s">
        <v>38</v>
      </c>
      <c r="B169" s="68" t="s">
        <v>145</v>
      </c>
      <c r="C169" s="69"/>
      <c r="D169" s="6" t="s">
        <v>136</v>
      </c>
      <c r="E169" s="6" t="s">
        <v>120</v>
      </c>
      <c r="F169" s="6" t="s">
        <v>39</v>
      </c>
      <c r="G169" s="6"/>
      <c r="H169" s="36">
        <f>H170</f>
        <v>990.1</v>
      </c>
      <c r="K169" s="45"/>
    </row>
    <row r="170" spans="1:11" ht="15.75">
      <c r="A170" s="5" t="s">
        <v>40</v>
      </c>
      <c r="B170" s="68" t="s">
        <v>145</v>
      </c>
      <c r="C170" s="69"/>
      <c r="D170" s="6" t="s">
        <v>136</v>
      </c>
      <c r="E170" s="6" t="s">
        <v>120</v>
      </c>
      <c r="F170" s="6" t="s">
        <v>41</v>
      </c>
      <c r="G170" s="6"/>
      <c r="H170" s="36">
        <f>H171</f>
        <v>990.1</v>
      </c>
      <c r="K170" s="45"/>
    </row>
    <row r="171" spans="1:11" ht="31.5">
      <c r="A171" s="5" t="s">
        <v>138</v>
      </c>
      <c r="B171" s="68" t="s">
        <v>145</v>
      </c>
      <c r="C171" s="69"/>
      <c r="D171" s="6" t="s">
        <v>136</v>
      </c>
      <c r="E171" s="6" t="s">
        <v>120</v>
      </c>
      <c r="F171" s="6" t="s">
        <v>41</v>
      </c>
      <c r="G171" s="6" t="s">
        <v>139</v>
      </c>
      <c r="H171" s="36">
        <v>990.1</v>
      </c>
      <c r="K171" s="45"/>
    </row>
    <row r="172" spans="1:11" ht="78.75">
      <c r="A172" s="2" t="s">
        <v>146</v>
      </c>
      <c r="B172" s="70" t="s">
        <v>147</v>
      </c>
      <c r="C172" s="71"/>
      <c r="D172" s="3"/>
      <c r="E172" s="3"/>
      <c r="F172" s="3"/>
      <c r="G172" s="3"/>
      <c r="H172" s="35">
        <f>H173+H182</f>
        <v>3181.4</v>
      </c>
      <c r="K172" s="44"/>
    </row>
    <row r="173" spans="1:11" ht="63">
      <c r="A173" s="5" t="s">
        <v>148</v>
      </c>
      <c r="B173" s="68" t="s">
        <v>149</v>
      </c>
      <c r="C173" s="69"/>
      <c r="D173" s="6"/>
      <c r="E173" s="6"/>
      <c r="F173" s="6"/>
      <c r="G173" s="6"/>
      <c r="H173" s="36">
        <f>H174</f>
        <v>3156.9</v>
      </c>
      <c r="K173" s="45"/>
    </row>
    <row r="174" spans="1:11" ht="15.75">
      <c r="A174" s="5" t="s">
        <v>87</v>
      </c>
      <c r="B174" s="68" t="s">
        <v>149</v>
      </c>
      <c r="C174" s="69"/>
      <c r="D174" s="6" t="s">
        <v>88</v>
      </c>
      <c r="E174" s="17" t="s">
        <v>598</v>
      </c>
      <c r="F174" s="6"/>
      <c r="G174" s="6"/>
      <c r="H174" s="36">
        <f>H175</f>
        <v>3156.9</v>
      </c>
      <c r="K174" s="45"/>
    </row>
    <row r="175" spans="1:11" ht="31.5">
      <c r="A175" s="5" t="s">
        <v>89</v>
      </c>
      <c r="B175" s="68" t="s">
        <v>149</v>
      </c>
      <c r="C175" s="69"/>
      <c r="D175" s="6" t="s">
        <v>88</v>
      </c>
      <c r="E175" s="6" t="s">
        <v>66</v>
      </c>
      <c r="F175" s="6"/>
      <c r="G175" s="6"/>
      <c r="H175" s="36">
        <f>H176+H179</f>
        <v>3156.9</v>
      </c>
      <c r="K175" s="45"/>
    </row>
    <row r="176" spans="1:11" ht="94.5">
      <c r="A176" s="5" t="s">
        <v>107</v>
      </c>
      <c r="B176" s="68" t="s">
        <v>149</v>
      </c>
      <c r="C176" s="69"/>
      <c r="D176" s="6" t="s">
        <v>88</v>
      </c>
      <c r="E176" s="6" t="s">
        <v>66</v>
      </c>
      <c r="F176" s="6" t="s">
        <v>108</v>
      </c>
      <c r="G176" s="6"/>
      <c r="H176" s="36">
        <f>H177</f>
        <v>2869.9</v>
      </c>
      <c r="K176" s="45"/>
    </row>
    <row r="177" spans="1:11" ht="47.25">
      <c r="A177" s="5" t="s">
        <v>109</v>
      </c>
      <c r="B177" s="68" t="s">
        <v>149</v>
      </c>
      <c r="C177" s="69"/>
      <c r="D177" s="6" t="s">
        <v>88</v>
      </c>
      <c r="E177" s="6" t="s">
        <v>66</v>
      </c>
      <c r="F177" s="6" t="s">
        <v>110</v>
      </c>
      <c r="G177" s="6"/>
      <c r="H177" s="36">
        <f>H178</f>
        <v>2869.9</v>
      </c>
      <c r="K177" s="45"/>
    </row>
    <row r="178" spans="1:11" ht="31.5">
      <c r="A178" s="5" t="s">
        <v>92</v>
      </c>
      <c r="B178" s="68" t="s">
        <v>149</v>
      </c>
      <c r="C178" s="69"/>
      <c r="D178" s="6" t="s">
        <v>88</v>
      </c>
      <c r="E178" s="6" t="s">
        <v>66</v>
      </c>
      <c r="F178" s="6" t="s">
        <v>110</v>
      </c>
      <c r="G178" s="6" t="s">
        <v>93</v>
      </c>
      <c r="H178" s="36">
        <v>2869.9</v>
      </c>
      <c r="K178" s="45"/>
    </row>
    <row r="179" spans="1:11" ht="47.25">
      <c r="A179" s="5" t="s">
        <v>22</v>
      </c>
      <c r="B179" s="68" t="s">
        <v>149</v>
      </c>
      <c r="C179" s="69"/>
      <c r="D179" s="6" t="s">
        <v>88</v>
      </c>
      <c r="E179" s="6" t="s">
        <v>66</v>
      </c>
      <c r="F179" s="6" t="s">
        <v>23</v>
      </c>
      <c r="G179" s="6"/>
      <c r="H179" s="36">
        <f>H180</f>
        <v>287</v>
      </c>
      <c r="K179" s="45"/>
    </row>
    <row r="180" spans="1:11" ht="47.25">
      <c r="A180" s="5" t="s">
        <v>24</v>
      </c>
      <c r="B180" s="68" t="s">
        <v>149</v>
      </c>
      <c r="C180" s="69"/>
      <c r="D180" s="6" t="s">
        <v>88</v>
      </c>
      <c r="E180" s="6" t="s">
        <v>66</v>
      </c>
      <c r="F180" s="6" t="s">
        <v>25</v>
      </c>
      <c r="G180" s="6"/>
      <c r="H180" s="36">
        <f>H181</f>
        <v>287</v>
      </c>
      <c r="K180" s="45"/>
    </row>
    <row r="181" spans="1:11" ht="31.5">
      <c r="A181" s="5" t="s">
        <v>92</v>
      </c>
      <c r="B181" s="68" t="s">
        <v>149</v>
      </c>
      <c r="C181" s="69"/>
      <c r="D181" s="6" t="s">
        <v>88</v>
      </c>
      <c r="E181" s="6" t="s">
        <v>66</v>
      </c>
      <c r="F181" s="6" t="s">
        <v>25</v>
      </c>
      <c r="G181" s="6" t="s">
        <v>93</v>
      </c>
      <c r="H181" s="36">
        <v>287</v>
      </c>
      <c r="K181" s="45"/>
    </row>
    <row r="182" spans="1:11" ht="157.5">
      <c r="A182" s="5" t="s">
        <v>150</v>
      </c>
      <c r="B182" s="68" t="s">
        <v>151</v>
      </c>
      <c r="C182" s="69"/>
      <c r="D182" s="6"/>
      <c r="E182" s="6"/>
      <c r="F182" s="6"/>
      <c r="G182" s="6"/>
      <c r="H182" s="36">
        <f>H183</f>
        <v>24.5</v>
      </c>
      <c r="K182" s="45"/>
    </row>
    <row r="183" spans="1:11" ht="15.75">
      <c r="A183" s="5" t="s">
        <v>87</v>
      </c>
      <c r="B183" s="68" t="s">
        <v>151</v>
      </c>
      <c r="C183" s="69"/>
      <c r="D183" s="6" t="s">
        <v>88</v>
      </c>
      <c r="E183" s="17" t="s">
        <v>598</v>
      </c>
      <c r="F183" s="6"/>
      <c r="G183" s="6"/>
      <c r="H183" s="36">
        <f>H184</f>
        <v>24.5</v>
      </c>
      <c r="K183" s="45"/>
    </row>
    <row r="184" spans="1:11" ht="31.5">
      <c r="A184" s="5" t="s">
        <v>89</v>
      </c>
      <c r="B184" s="68" t="s">
        <v>151</v>
      </c>
      <c r="C184" s="69"/>
      <c r="D184" s="6" t="s">
        <v>88</v>
      </c>
      <c r="E184" s="6" t="s">
        <v>66</v>
      </c>
      <c r="F184" s="6"/>
      <c r="G184" s="6"/>
      <c r="H184" s="36">
        <f>H185</f>
        <v>24.5</v>
      </c>
      <c r="K184" s="45"/>
    </row>
    <row r="185" spans="1:11" ht="31.5">
      <c r="A185" s="5" t="s">
        <v>152</v>
      </c>
      <c r="B185" s="68" t="s">
        <v>151</v>
      </c>
      <c r="C185" s="69"/>
      <c r="D185" s="6" t="s">
        <v>88</v>
      </c>
      <c r="E185" s="6" t="s">
        <v>66</v>
      </c>
      <c r="F185" s="6" t="s">
        <v>153</v>
      </c>
      <c r="G185" s="6"/>
      <c r="H185" s="36">
        <f>H186</f>
        <v>24.5</v>
      </c>
      <c r="K185" s="45"/>
    </row>
    <row r="186" spans="1:11" ht="47.25">
      <c r="A186" s="5" t="s">
        <v>154</v>
      </c>
      <c r="B186" s="68" t="s">
        <v>151</v>
      </c>
      <c r="C186" s="69"/>
      <c r="D186" s="6" t="s">
        <v>88</v>
      </c>
      <c r="E186" s="6" t="s">
        <v>66</v>
      </c>
      <c r="F186" s="6" t="s">
        <v>155</v>
      </c>
      <c r="G186" s="6"/>
      <c r="H186" s="36">
        <f>H187</f>
        <v>24.5</v>
      </c>
      <c r="K186" s="45"/>
    </row>
    <row r="187" spans="1:11" ht="31.5">
      <c r="A187" s="5" t="s">
        <v>92</v>
      </c>
      <c r="B187" s="68" t="s">
        <v>151</v>
      </c>
      <c r="C187" s="69"/>
      <c r="D187" s="6" t="s">
        <v>88</v>
      </c>
      <c r="E187" s="6" t="s">
        <v>66</v>
      </c>
      <c r="F187" s="6" t="s">
        <v>155</v>
      </c>
      <c r="G187" s="6" t="s">
        <v>93</v>
      </c>
      <c r="H187" s="36">
        <v>24.5</v>
      </c>
      <c r="K187" s="45"/>
    </row>
    <row r="188" spans="1:11" ht="31.5">
      <c r="A188" s="2" t="s">
        <v>156</v>
      </c>
      <c r="B188" s="70" t="s">
        <v>157</v>
      </c>
      <c r="C188" s="71"/>
      <c r="D188" s="3"/>
      <c r="E188" s="3"/>
      <c r="F188" s="3"/>
      <c r="G188" s="3"/>
      <c r="H188" s="35">
        <f>H189</f>
        <v>447.8</v>
      </c>
      <c r="K188" s="44"/>
    </row>
    <row r="189" spans="1:11" ht="48.75" customHeight="1">
      <c r="A189" s="5" t="s">
        <v>158</v>
      </c>
      <c r="B189" s="68" t="s">
        <v>159</v>
      </c>
      <c r="C189" s="69"/>
      <c r="D189" s="6"/>
      <c r="E189" s="6"/>
      <c r="F189" s="6"/>
      <c r="G189" s="6"/>
      <c r="H189" s="36">
        <f>H190</f>
        <v>447.8</v>
      </c>
      <c r="K189" s="45"/>
    </row>
    <row r="190" spans="1:11" ht="15.75">
      <c r="A190" s="5" t="s">
        <v>135</v>
      </c>
      <c r="B190" s="68" t="s">
        <v>159</v>
      </c>
      <c r="C190" s="69"/>
      <c r="D190" s="6" t="s">
        <v>136</v>
      </c>
      <c r="E190" s="17" t="s">
        <v>598</v>
      </c>
      <c r="F190" s="6"/>
      <c r="G190" s="6"/>
      <c r="H190" s="36">
        <f>H191</f>
        <v>447.8</v>
      </c>
      <c r="K190" s="45"/>
    </row>
    <row r="191" spans="1:11" ht="15.75">
      <c r="A191" s="5" t="s">
        <v>160</v>
      </c>
      <c r="B191" s="68" t="s">
        <v>159</v>
      </c>
      <c r="C191" s="69"/>
      <c r="D191" s="6" t="s">
        <v>136</v>
      </c>
      <c r="E191" s="6" t="s">
        <v>21</v>
      </c>
      <c r="F191" s="6"/>
      <c r="G191" s="6"/>
      <c r="H191" s="36">
        <f>H192+H195</f>
        <v>447.8</v>
      </c>
      <c r="K191" s="45"/>
    </row>
    <row r="192" spans="1:11" ht="47.25">
      <c r="A192" s="5" t="s">
        <v>22</v>
      </c>
      <c r="B192" s="68" t="s">
        <v>159</v>
      </c>
      <c r="C192" s="69"/>
      <c r="D192" s="6" t="s">
        <v>136</v>
      </c>
      <c r="E192" s="6" t="s">
        <v>21</v>
      </c>
      <c r="F192" s="6" t="s">
        <v>23</v>
      </c>
      <c r="G192" s="6"/>
      <c r="H192" s="36">
        <f>H193</f>
        <v>355.8</v>
      </c>
      <c r="K192" s="45"/>
    </row>
    <row r="193" spans="1:11" ht="47.25">
      <c r="A193" s="5" t="s">
        <v>24</v>
      </c>
      <c r="B193" s="68" t="s">
        <v>159</v>
      </c>
      <c r="C193" s="69"/>
      <c r="D193" s="6" t="s">
        <v>136</v>
      </c>
      <c r="E193" s="6" t="s">
        <v>21</v>
      </c>
      <c r="F193" s="6" t="s">
        <v>25</v>
      </c>
      <c r="G193" s="6"/>
      <c r="H193" s="36">
        <f>H194</f>
        <v>355.8</v>
      </c>
      <c r="K193" s="45"/>
    </row>
    <row r="194" spans="1:11" ht="31.5">
      <c r="A194" s="5" t="s">
        <v>138</v>
      </c>
      <c r="B194" s="68" t="s">
        <v>159</v>
      </c>
      <c r="C194" s="69"/>
      <c r="D194" s="6" t="s">
        <v>136</v>
      </c>
      <c r="E194" s="6" t="s">
        <v>21</v>
      </c>
      <c r="F194" s="6" t="s">
        <v>25</v>
      </c>
      <c r="G194" s="6" t="s">
        <v>139</v>
      </c>
      <c r="H194" s="36">
        <v>355.8</v>
      </c>
      <c r="K194" s="45"/>
    </row>
    <row r="195" spans="1:11" ht="31.5">
      <c r="A195" s="5" t="s">
        <v>152</v>
      </c>
      <c r="B195" s="68" t="s">
        <v>159</v>
      </c>
      <c r="C195" s="69"/>
      <c r="D195" s="6" t="s">
        <v>136</v>
      </c>
      <c r="E195" s="6" t="s">
        <v>21</v>
      </c>
      <c r="F195" s="6" t="s">
        <v>153</v>
      </c>
      <c r="G195" s="6"/>
      <c r="H195" s="36">
        <f>H196</f>
        <v>92</v>
      </c>
      <c r="K195" s="45"/>
    </row>
    <row r="196" spans="1:11" ht="15.75">
      <c r="A196" s="5" t="s">
        <v>161</v>
      </c>
      <c r="B196" s="68" t="s">
        <v>159</v>
      </c>
      <c r="C196" s="69"/>
      <c r="D196" s="6" t="s">
        <v>136</v>
      </c>
      <c r="E196" s="6" t="s">
        <v>21</v>
      </c>
      <c r="F196" s="6" t="s">
        <v>162</v>
      </c>
      <c r="G196" s="6"/>
      <c r="H196" s="36">
        <f>H197</f>
        <v>92</v>
      </c>
      <c r="K196" s="45"/>
    </row>
    <row r="197" spans="1:11" ht="31.5">
      <c r="A197" s="5" t="s">
        <v>138</v>
      </c>
      <c r="B197" s="68" t="s">
        <v>159</v>
      </c>
      <c r="C197" s="69"/>
      <c r="D197" s="6" t="s">
        <v>136</v>
      </c>
      <c r="E197" s="6" t="s">
        <v>21</v>
      </c>
      <c r="F197" s="6" t="s">
        <v>162</v>
      </c>
      <c r="G197" s="6" t="s">
        <v>139</v>
      </c>
      <c r="H197" s="36">
        <v>92</v>
      </c>
      <c r="K197" s="45"/>
    </row>
    <row r="198" spans="1:11" ht="63">
      <c r="A198" s="2" t="s">
        <v>163</v>
      </c>
      <c r="B198" s="70" t="s">
        <v>164</v>
      </c>
      <c r="C198" s="71"/>
      <c r="D198" s="3"/>
      <c r="E198" s="3"/>
      <c r="F198" s="3"/>
      <c r="G198" s="3"/>
      <c r="H198" s="35">
        <f>H199</f>
        <v>215662.09999999998</v>
      </c>
      <c r="K198" s="44"/>
    </row>
    <row r="199" spans="1:11" ht="15.75">
      <c r="A199" s="5" t="s">
        <v>165</v>
      </c>
      <c r="B199" s="68" t="s">
        <v>166</v>
      </c>
      <c r="C199" s="69"/>
      <c r="D199" s="6"/>
      <c r="E199" s="6"/>
      <c r="F199" s="6"/>
      <c r="G199" s="6"/>
      <c r="H199" s="36">
        <f>H200</f>
        <v>215662.09999999998</v>
      </c>
      <c r="K199" s="45"/>
    </row>
    <row r="200" spans="1:11" ht="15.75">
      <c r="A200" s="5" t="s">
        <v>135</v>
      </c>
      <c r="B200" s="68" t="s">
        <v>166</v>
      </c>
      <c r="C200" s="69"/>
      <c r="D200" s="6" t="s">
        <v>136</v>
      </c>
      <c r="E200" s="17" t="s">
        <v>598</v>
      </c>
      <c r="F200" s="6"/>
      <c r="G200" s="6"/>
      <c r="H200" s="36">
        <f>H201+H205+H209+H213</f>
        <v>215662.09999999998</v>
      </c>
      <c r="K200" s="45"/>
    </row>
    <row r="201" spans="1:11" ht="15.75">
      <c r="A201" s="5" t="s">
        <v>141</v>
      </c>
      <c r="B201" s="68" t="s">
        <v>166</v>
      </c>
      <c r="C201" s="69"/>
      <c r="D201" s="6" t="s">
        <v>136</v>
      </c>
      <c r="E201" s="6" t="s">
        <v>37</v>
      </c>
      <c r="F201" s="6"/>
      <c r="G201" s="6"/>
      <c r="H201" s="36">
        <f>H202</f>
        <v>53437</v>
      </c>
      <c r="K201" s="45"/>
    </row>
    <row r="202" spans="1:11" ht="47.25">
      <c r="A202" s="5" t="s">
        <v>38</v>
      </c>
      <c r="B202" s="68" t="s">
        <v>166</v>
      </c>
      <c r="C202" s="69"/>
      <c r="D202" s="6" t="s">
        <v>136</v>
      </c>
      <c r="E202" s="6" t="s">
        <v>37</v>
      </c>
      <c r="F202" s="6" t="s">
        <v>39</v>
      </c>
      <c r="G202" s="6"/>
      <c r="H202" s="36">
        <f>H203</f>
        <v>53437</v>
      </c>
      <c r="K202" s="45"/>
    </row>
    <row r="203" spans="1:11" ht="15.75">
      <c r="A203" s="5" t="s">
        <v>40</v>
      </c>
      <c r="B203" s="68" t="s">
        <v>166</v>
      </c>
      <c r="C203" s="69"/>
      <c r="D203" s="6" t="s">
        <v>136</v>
      </c>
      <c r="E203" s="6" t="s">
        <v>37</v>
      </c>
      <c r="F203" s="6" t="s">
        <v>41</v>
      </c>
      <c r="G203" s="6"/>
      <c r="H203" s="36">
        <f>H204</f>
        <v>53437</v>
      </c>
      <c r="K203" s="45"/>
    </row>
    <row r="204" spans="1:11" ht="31.5">
      <c r="A204" s="5" t="s">
        <v>138</v>
      </c>
      <c r="B204" s="68" t="s">
        <v>166</v>
      </c>
      <c r="C204" s="69"/>
      <c r="D204" s="6" t="s">
        <v>136</v>
      </c>
      <c r="E204" s="6" t="s">
        <v>37</v>
      </c>
      <c r="F204" s="6" t="s">
        <v>41</v>
      </c>
      <c r="G204" s="6" t="s">
        <v>139</v>
      </c>
      <c r="H204" s="36">
        <v>53437</v>
      </c>
      <c r="K204" s="45"/>
    </row>
    <row r="205" spans="1:11" ht="15.75">
      <c r="A205" s="5" t="s">
        <v>137</v>
      </c>
      <c r="B205" s="68" t="s">
        <v>166</v>
      </c>
      <c r="C205" s="69"/>
      <c r="D205" s="6" t="s">
        <v>136</v>
      </c>
      <c r="E205" s="6" t="s">
        <v>120</v>
      </c>
      <c r="F205" s="6"/>
      <c r="G205" s="6"/>
      <c r="H205" s="36">
        <f>H206</f>
        <v>159837.8</v>
      </c>
      <c r="K205" s="45"/>
    </row>
    <row r="206" spans="1:11" ht="47.25">
      <c r="A206" s="5" t="s">
        <v>38</v>
      </c>
      <c r="B206" s="68" t="s">
        <v>166</v>
      </c>
      <c r="C206" s="69"/>
      <c r="D206" s="6" t="s">
        <v>136</v>
      </c>
      <c r="E206" s="6" t="s">
        <v>120</v>
      </c>
      <c r="F206" s="6" t="s">
        <v>39</v>
      </c>
      <c r="G206" s="6"/>
      <c r="H206" s="36">
        <f>H207</f>
        <v>159837.8</v>
      </c>
      <c r="K206" s="45"/>
    </row>
    <row r="207" spans="1:11" ht="15.75">
      <c r="A207" s="5" t="s">
        <v>40</v>
      </c>
      <c r="B207" s="68" t="s">
        <v>166</v>
      </c>
      <c r="C207" s="69"/>
      <c r="D207" s="6" t="s">
        <v>136</v>
      </c>
      <c r="E207" s="6" t="s">
        <v>120</v>
      </c>
      <c r="F207" s="6" t="s">
        <v>41</v>
      </c>
      <c r="G207" s="6"/>
      <c r="H207" s="36">
        <f>H208</f>
        <v>159837.8</v>
      </c>
      <c r="K207" s="45"/>
    </row>
    <row r="208" spans="1:11" ht="31.5">
      <c r="A208" s="5" t="s">
        <v>138</v>
      </c>
      <c r="B208" s="68" t="s">
        <v>166</v>
      </c>
      <c r="C208" s="69"/>
      <c r="D208" s="6" t="s">
        <v>136</v>
      </c>
      <c r="E208" s="6" t="s">
        <v>120</v>
      </c>
      <c r="F208" s="6" t="s">
        <v>41</v>
      </c>
      <c r="G208" s="6" t="s">
        <v>139</v>
      </c>
      <c r="H208" s="36">
        <v>159837.8</v>
      </c>
      <c r="K208" s="45"/>
    </row>
    <row r="209" spans="1:11" ht="15.75">
      <c r="A209" s="5" t="s">
        <v>142</v>
      </c>
      <c r="B209" s="68" t="s">
        <v>166</v>
      </c>
      <c r="C209" s="69"/>
      <c r="D209" s="6" t="s">
        <v>136</v>
      </c>
      <c r="E209" s="6" t="s">
        <v>143</v>
      </c>
      <c r="F209" s="6"/>
      <c r="G209" s="6"/>
      <c r="H209" s="36">
        <f>H210</f>
        <v>808.9</v>
      </c>
      <c r="K209" s="45"/>
    </row>
    <row r="210" spans="1:11" ht="47.25">
      <c r="A210" s="5" t="s">
        <v>38</v>
      </c>
      <c r="B210" s="68" t="s">
        <v>166</v>
      </c>
      <c r="C210" s="69"/>
      <c r="D210" s="6" t="s">
        <v>136</v>
      </c>
      <c r="E210" s="6" t="s">
        <v>143</v>
      </c>
      <c r="F210" s="6" t="s">
        <v>39</v>
      </c>
      <c r="G210" s="6"/>
      <c r="H210" s="36">
        <f>H211</f>
        <v>808.9</v>
      </c>
      <c r="K210" s="45"/>
    </row>
    <row r="211" spans="1:11" ht="15.75">
      <c r="A211" s="5" t="s">
        <v>40</v>
      </c>
      <c r="B211" s="68" t="s">
        <v>166</v>
      </c>
      <c r="C211" s="69"/>
      <c r="D211" s="6" t="s">
        <v>136</v>
      </c>
      <c r="E211" s="6" t="s">
        <v>143</v>
      </c>
      <c r="F211" s="6" t="s">
        <v>41</v>
      </c>
      <c r="G211" s="6"/>
      <c r="H211" s="36">
        <f>H212</f>
        <v>808.9</v>
      </c>
      <c r="K211" s="45"/>
    </row>
    <row r="212" spans="1:11" ht="31.5">
      <c r="A212" s="5" t="s">
        <v>138</v>
      </c>
      <c r="B212" s="68" t="s">
        <v>166</v>
      </c>
      <c r="C212" s="69"/>
      <c r="D212" s="6" t="s">
        <v>136</v>
      </c>
      <c r="E212" s="6" t="s">
        <v>143</v>
      </c>
      <c r="F212" s="6" t="s">
        <v>41</v>
      </c>
      <c r="G212" s="6" t="s">
        <v>139</v>
      </c>
      <c r="H212" s="36">
        <v>808.9</v>
      </c>
      <c r="K212" s="45"/>
    </row>
    <row r="213" spans="1:11" ht="15.75">
      <c r="A213" s="5" t="s">
        <v>160</v>
      </c>
      <c r="B213" s="68" t="s">
        <v>166</v>
      </c>
      <c r="C213" s="69"/>
      <c r="D213" s="6" t="s">
        <v>136</v>
      </c>
      <c r="E213" s="6" t="s">
        <v>21</v>
      </c>
      <c r="F213" s="6"/>
      <c r="G213" s="6"/>
      <c r="H213" s="36">
        <f>H214+H217</f>
        <v>1578.4</v>
      </c>
      <c r="K213" s="45"/>
    </row>
    <row r="214" spans="1:11" ht="94.5">
      <c r="A214" s="5" t="s">
        <v>107</v>
      </c>
      <c r="B214" s="68" t="s">
        <v>166</v>
      </c>
      <c r="C214" s="69"/>
      <c r="D214" s="6" t="s">
        <v>136</v>
      </c>
      <c r="E214" s="6" t="s">
        <v>21</v>
      </c>
      <c r="F214" s="6" t="s">
        <v>108</v>
      </c>
      <c r="G214" s="6"/>
      <c r="H214" s="36">
        <f>H215</f>
        <v>1434.9</v>
      </c>
      <c r="K214" s="45"/>
    </row>
    <row r="215" spans="1:11" ht="47.25">
      <c r="A215" s="5" t="s">
        <v>109</v>
      </c>
      <c r="B215" s="68" t="s">
        <v>166</v>
      </c>
      <c r="C215" s="69"/>
      <c r="D215" s="6" t="s">
        <v>136</v>
      </c>
      <c r="E215" s="6" t="s">
        <v>21</v>
      </c>
      <c r="F215" s="6" t="s">
        <v>110</v>
      </c>
      <c r="G215" s="6"/>
      <c r="H215" s="36">
        <f>H216</f>
        <v>1434.9</v>
      </c>
      <c r="K215" s="45"/>
    </row>
    <row r="216" spans="1:11" ht="31.5">
      <c r="A216" s="5" t="s">
        <v>92</v>
      </c>
      <c r="B216" s="68" t="s">
        <v>166</v>
      </c>
      <c r="C216" s="69"/>
      <c r="D216" s="6" t="s">
        <v>136</v>
      </c>
      <c r="E216" s="6" t="s">
        <v>21</v>
      </c>
      <c r="F216" s="6" t="s">
        <v>110</v>
      </c>
      <c r="G216" s="6" t="s">
        <v>93</v>
      </c>
      <c r="H216" s="36">
        <v>1434.9</v>
      </c>
      <c r="K216" s="45"/>
    </row>
    <row r="217" spans="1:11" ht="47.25">
      <c r="A217" s="5" t="s">
        <v>22</v>
      </c>
      <c r="B217" s="68" t="s">
        <v>166</v>
      </c>
      <c r="C217" s="69"/>
      <c r="D217" s="6" t="s">
        <v>136</v>
      </c>
      <c r="E217" s="6" t="s">
        <v>21</v>
      </c>
      <c r="F217" s="6" t="s">
        <v>23</v>
      </c>
      <c r="G217" s="6"/>
      <c r="H217" s="36">
        <f>H218</f>
        <v>143.5</v>
      </c>
      <c r="K217" s="45"/>
    </row>
    <row r="218" spans="1:11" ht="47.25">
      <c r="A218" s="5" t="s">
        <v>24</v>
      </c>
      <c r="B218" s="68" t="s">
        <v>166</v>
      </c>
      <c r="C218" s="69"/>
      <c r="D218" s="6" t="s">
        <v>136</v>
      </c>
      <c r="E218" s="6" t="s">
        <v>21</v>
      </c>
      <c r="F218" s="6" t="s">
        <v>25</v>
      </c>
      <c r="G218" s="6"/>
      <c r="H218" s="36">
        <f>H219</f>
        <v>143.5</v>
      </c>
      <c r="K218" s="45"/>
    </row>
    <row r="219" spans="1:11" ht="31.5">
      <c r="A219" s="5" t="s">
        <v>92</v>
      </c>
      <c r="B219" s="68" t="s">
        <v>166</v>
      </c>
      <c r="C219" s="69"/>
      <c r="D219" s="6" t="s">
        <v>136</v>
      </c>
      <c r="E219" s="6" t="s">
        <v>21</v>
      </c>
      <c r="F219" s="6" t="s">
        <v>25</v>
      </c>
      <c r="G219" s="6" t="s">
        <v>93</v>
      </c>
      <c r="H219" s="36">
        <v>143.5</v>
      </c>
      <c r="K219" s="45"/>
    </row>
    <row r="220" spans="1:11" ht="94.5">
      <c r="A220" s="2" t="s">
        <v>167</v>
      </c>
      <c r="B220" s="70" t="s">
        <v>168</v>
      </c>
      <c r="C220" s="71"/>
      <c r="D220" s="3"/>
      <c r="E220" s="3"/>
      <c r="F220" s="3"/>
      <c r="G220" s="3"/>
      <c r="H220" s="35">
        <f aca="true" t="shared" si="6" ref="H220:H225">H221</f>
        <v>1803</v>
      </c>
      <c r="K220" s="44"/>
    </row>
    <row r="221" spans="1:11" ht="45.75" customHeight="1">
      <c r="A221" s="5" t="s">
        <v>169</v>
      </c>
      <c r="B221" s="68" t="s">
        <v>170</v>
      </c>
      <c r="C221" s="69"/>
      <c r="D221" s="6"/>
      <c r="E221" s="6"/>
      <c r="F221" s="6"/>
      <c r="G221" s="6"/>
      <c r="H221" s="36">
        <f t="shared" si="6"/>
        <v>1803</v>
      </c>
      <c r="K221" s="45"/>
    </row>
    <row r="222" spans="1:11" ht="15.75">
      <c r="A222" s="5" t="s">
        <v>135</v>
      </c>
      <c r="B222" s="68" t="s">
        <v>170</v>
      </c>
      <c r="C222" s="69"/>
      <c r="D222" s="6" t="s">
        <v>136</v>
      </c>
      <c r="E222" s="17" t="s">
        <v>598</v>
      </c>
      <c r="F222" s="6"/>
      <c r="G222" s="6"/>
      <c r="H222" s="36">
        <f t="shared" si="6"/>
        <v>1803</v>
      </c>
      <c r="K222" s="45"/>
    </row>
    <row r="223" spans="1:11" ht="15.75">
      <c r="A223" s="5" t="s">
        <v>137</v>
      </c>
      <c r="B223" s="68" t="s">
        <v>170</v>
      </c>
      <c r="C223" s="69"/>
      <c r="D223" s="6" t="s">
        <v>136</v>
      </c>
      <c r="E223" s="6" t="s">
        <v>120</v>
      </c>
      <c r="F223" s="6"/>
      <c r="G223" s="6"/>
      <c r="H223" s="36">
        <f t="shared" si="6"/>
        <v>1803</v>
      </c>
      <c r="K223" s="45"/>
    </row>
    <row r="224" spans="1:11" ht="47.25">
      <c r="A224" s="5" t="s">
        <v>38</v>
      </c>
      <c r="B224" s="68" t="s">
        <v>170</v>
      </c>
      <c r="C224" s="69"/>
      <c r="D224" s="6" t="s">
        <v>136</v>
      </c>
      <c r="E224" s="6" t="s">
        <v>120</v>
      </c>
      <c r="F224" s="6" t="s">
        <v>39</v>
      </c>
      <c r="G224" s="6"/>
      <c r="H224" s="36">
        <f t="shared" si="6"/>
        <v>1803</v>
      </c>
      <c r="K224" s="45"/>
    </row>
    <row r="225" spans="1:11" ht="15.75">
      <c r="A225" s="5" t="s">
        <v>40</v>
      </c>
      <c r="B225" s="68" t="s">
        <v>170</v>
      </c>
      <c r="C225" s="69"/>
      <c r="D225" s="6" t="s">
        <v>136</v>
      </c>
      <c r="E225" s="6" t="s">
        <v>120</v>
      </c>
      <c r="F225" s="6" t="s">
        <v>41</v>
      </c>
      <c r="G225" s="6"/>
      <c r="H225" s="36">
        <f t="shared" si="6"/>
        <v>1803</v>
      </c>
      <c r="K225" s="45"/>
    </row>
    <row r="226" spans="1:11" ht="31.5">
      <c r="A226" s="5" t="s">
        <v>138</v>
      </c>
      <c r="B226" s="68" t="s">
        <v>170</v>
      </c>
      <c r="C226" s="69"/>
      <c r="D226" s="6" t="s">
        <v>136</v>
      </c>
      <c r="E226" s="6" t="s">
        <v>120</v>
      </c>
      <c r="F226" s="6" t="s">
        <v>41</v>
      </c>
      <c r="G226" s="6" t="s">
        <v>139</v>
      </c>
      <c r="H226" s="36">
        <v>1803</v>
      </c>
      <c r="K226" s="45"/>
    </row>
    <row r="227" spans="1:11" ht="78.75">
      <c r="A227" s="2" t="s">
        <v>171</v>
      </c>
      <c r="B227" s="70" t="s">
        <v>172</v>
      </c>
      <c r="C227" s="71"/>
      <c r="D227" s="3"/>
      <c r="E227" s="3"/>
      <c r="F227" s="3"/>
      <c r="G227" s="3"/>
      <c r="H227" s="35">
        <f aca="true" t="shared" si="7" ref="H227:H233">H228</f>
        <v>49</v>
      </c>
      <c r="K227" s="44"/>
    </row>
    <row r="228" spans="1:11" ht="94.5">
      <c r="A228" s="2" t="s">
        <v>173</v>
      </c>
      <c r="B228" s="70" t="s">
        <v>174</v>
      </c>
      <c r="C228" s="71"/>
      <c r="D228" s="3"/>
      <c r="E228" s="3"/>
      <c r="F228" s="3"/>
      <c r="G228" s="3"/>
      <c r="H228" s="35">
        <f t="shared" si="7"/>
        <v>49</v>
      </c>
      <c r="K228" s="44"/>
    </row>
    <row r="229" spans="1:11" ht="31.5">
      <c r="A229" s="5" t="s">
        <v>175</v>
      </c>
      <c r="B229" s="68" t="s">
        <v>176</v>
      </c>
      <c r="C229" s="69"/>
      <c r="D229" s="6"/>
      <c r="E229" s="6"/>
      <c r="F229" s="6"/>
      <c r="G229" s="6"/>
      <c r="H229" s="36">
        <f t="shared" si="7"/>
        <v>49</v>
      </c>
      <c r="K229" s="45"/>
    </row>
    <row r="230" spans="1:11" ht="15.75">
      <c r="A230" s="5" t="s">
        <v>100</v>
      </c>
      <c r="B230" s="68" t="s">
        <v>176</v>
      </c>
      <c r="C230" s="69"/>
      <c r="D230" s="6" t="s">
        <v>37</v>
      </c>
      <c r="E230" s="17" t="s">
        <v>598</v>
      </c>
      <c r="F230" s="6"/>
      <c r="G230" s="6"/>
      <c r="H230" s="36">
        <f t="shared" si="7"/>
        <v>49</v>
      </c>
      <c r="K230" s="45"/>
    </row>
    <row r="231" spans="1:11" ht="15.75">
      <c r="A231" s="5" t="s">
        <v>101</v>
      </c>
      <c r="B231" s="68" t="s">
        <v>176</v>
      </c>
      <c r="C231" s="69"/>
      <c r="D231" s="6" t="s">
        <v>37</v>
      </c>
      <c r="E231" s="6" t="s">
        <v>102</v>
      </c>
      <c r="F231" s="6"/>
      <c r="G231" s="6"/>
      <c r="H231" s="36">
        <f t="shared" si="7"/>
        <v>49</v>
      </c>
      <c r="K231" s="45"/>
    </row>
    <row r="232" spans="1:11" ht="47.25">
      <c r="A232" s="5" t="s">
        <v>22</v>
      </c>
      <c r="B232" s="68" t="s">
        <v>176</v>
      </c>
      <c r="C232" s="69"/>
      <c r="D232" s="6" t="s">
        <v>37</v>
      </c>
      <c r="E232" s="6" t="s">
        <v>102</v>
      </c>
      <c r="F232" s="6" t="s">
        <v>23</v>
      </c>
      <c r="G232" s="6"/>
      <c r="H232" s="36">
        <f t="shared" si="7"/>
        <v>49</v>
      </c>
      <c r="K232" s="45"/>
    </row>
    <row r="233" spans="1:11" ht="47.25">
      <c r="A233" s="5" t="s">
        <v>24</v>
      </c>
      <c r="B233" s="68" t="s">
        <v>176</v>
      </c>
      <c r="C233" s="69"/>
      <c r="D233" s="6" t="s">
        <v>37</v>
      </c>
      <c r="E233" s="6" t="s">
        <v>102</v>
      </c>
      <c r="F233" s="6" t="s">
        <v>25</v>
      </c>
      <c r="G233" s="6"/>
      <c r="H233" s="36">
        <f t="shared" si="7"/>
        <v>49</v>
      </c>
      <c r="K233" s="45"/>
    </row>
    <row r="234" spans="1:11" ht="31.5">
      <c r="A234" s="5" t="s">
        <v>92</v>
      </c>
      <c r="B234" s="68" t="s">
        <v>176</v>
      </c>
      <c r="C234" s="69"/>
      <c r="D234" s="6" t="s">
        <v>37</v>
      </c>
      <c r="E234" s="6" t="s">
        <v>102</v>
      </c>
      <c r="F234" s="6" t="s">
        <v>25</v>
      </c>
      <c r="G234" s="6" t="s">
        <v>93</v>
      </c>
      <c r="H234" s="36">
        <v>49</v>
      </c>
      <c r="K234" s="45"/>
    </row>
    <row r="235" spans="1:11" ht="78.75">
      <c r="A235" s="2" t="s">
        <v>177</v>
      </c>
      <c r="B235" s="70" t="s">
        <v>178</v>
      </c>
      <c r="C235" s="71"/>
      <c r="D235" s="3"/>
      <c r="E235" s="3"/>
      <c r="F235" s="3"/>
      <c r="G235" s="3"/>
      <c r="H235" s="35">
        <f aca="true" t="shared" si="8" ref="H235:H241">H236</f>
        <v>4757.6</v>
      </c>
      <c r="K235" s="44"/>
    </row>
    <row r="236" spans="1:11" ht="47.25">
      <c r="A236" s="2" t="s">
        <v>179</v>
      </c>
      <c r="B236" s="70" t="s">
        <v>180</v>
      </c>
      <c r="C236" s="71"/>
      <c r="D236" s="3"/>
      <c r="E236" s="3"/>
      <c r="F236" s="3"/>
      <c r="G236" s="3"/>
      <c r="H236" s="35">
        <f t="shared" si="8"/>
        <v>4757.6</v>
      </c>
      <c r="K236" s="44"/>
    </row>
    <row r="237" spans="1:11" ht="47.25">
      <c r="A237" s="5" t="s">
        <v>181</v>
      </c>
      <c r="B237" s="68" t="s">
        <v>182</v>
      </c>
      <c r="C237" s="69"/>
      <c r="D237" s="6"/>
      <c r="E237" s="6"/>
      <c r="F237" s="6"/>
      <c r="G237" s="6"/>
      <c r="H237" s="36">
        <f t="shared" si="8"/>
        <v>4757.6</v>
      </c>
      <c r="K237" s="45"/>
    </row>
    <row r="238" spans="1:11" ht="15.75">
      <c r="A238" s="5" t="s">
        <v>18</v>
      </c>
      <c r="B238" s="68" t="s">
        <v>182</v>
      </c>
      <c r="C238" s="69"/>
      <c r="D238" s="6" t="s">
        <v>19</v>
      </c>
      <c r="E238" s="17" t="s">
        <v>598</v>
      </c>
      <c r="F238" s="6"/>
      <c r="G238" s="6"/>
      <c r="H238" s="36">
        <f t="shared" si="8"/>
        <v>4757.6</v>
      </c>
      <c r="K238" s="45"/>
    </row>
    <row r="239" spans="1:11" ht="15.75">
      <c r="A239" s="5" t="s">
        <v>20</v>
      </c>
      <c r="B239" s="68" t="s">
        <v>182</v>
      </c>
      <c r="C239" s="69"/>
      <c r="D239" s="6" t="s">
        <v>19</v>
      </c>
      <c r="E239" s="6" t="s">
        <v>21</v>
      </c>
      <c r="F239" s="6"/>
      <c r="G239" s="6"/>
      <c r="H239" s="36">
        <f t="shared" si="8"/>
        <v>4757.6</v>
      </c>
      <c r="K239" s="45"/>
    </row>
    <row r="240" spans="1:11" ht="47.25">
      <c r="A240" s="5" t="s">
        <v>22</v>
      </c>
      <c r="B240" s="68" t="s">
        <v>182</v>
      </c>
      <c r="C240" s="69"/>
      <c r="D240" s="6" t="s">
        <v>19</v>
      </c>
      <c r="E240" s="6" t="s">
        <v>21</v>
      </c>
      <c r="F240" s="6" t="s">
        <v>23</v>
      </c>
      <c r="G240" s="6"/>
      <c r="H240" s="36">
        <f t="shared" si="8"/>
        <v>4757.6</v>
      </c>
      <c r="K240" s="45"/>
    </row>
    <row r="241" spans="1:11" ht="47.25">
      <c r="A241" s="5" t="s">
        <v>24</v>
      </c>
      <c r="B241" s="68" t="s">
        <v>182</v>
      </c>
      <c r="C241" s="69"/>
      <c r="D241" s="6" t="s">
        <v>19</v>
      </c>
      <c r="E241" s="6" t="s">
        <v>21</v>
      </c>
      <c r="F241" s="6" t="s">
        <v>25</v>
      </c>
      <c r="G241" s="6"/>
      <c r="H241" s="36">
        <f t="shared" si="8"/>
        <v>4757.6</v>
      </c>
      <c r="K241" s="45"/>
    </row>
    <row r="242" spans="1:11" ht="47.25">
      <c r="A242" s="5" t="s">
        <v>26</v>
      </c>
      <c r="B242" s="68" t="s">
        <v>182</v>
      </c>
      <c r="C242" s="69"/>
      <c r="D242" s="6" t="s">
        <v>19</v>
      </c>
      <c r="E242" s="6" t="s">
        <v>21</v>
      </c>
      <c r="F242" s="6" t="s">
        <v>25</v>
      </c>
      <c r="G242" s="6" t="s">
        <v>27</v>
      </c>
      <c r="H242" s="36">
        <v>4757.6</v>
      </c>
      <c r="K242" s="45"/>
    </row>
    <row r="243" spans="1:11" ht="47.25">
      <c r="A243" s="2" t="s">
        <v>183</v>
      </c>
      <c r="B243" s="70" t="s">
        <v>184</v>
      </c>
      <c r="C243" s="71"/>
      <c r="D243" s="3"/>
      <c r="E243" s="3"/>
      <c r="F243" s="3"/>
      <c r="G243" s="3"/>
      <c r="H243" s="35">
        <f>H244+H251</f>
        <v>7223.2</v>
      </c>
      <c r="K243" s="44"/>
    </row>
    <row r="244" spans="1:11" ht="31.5">
      <c r="A244" s="2" t="s">
        <v>14</v>
      </c>
      <c r="B244" s="70" t="s">
        <v>185</v>
      </c>
      <c r="C244" s="71"/>
      <c r="D244" s="3"/>
      <c r="E244" s="3"/>
      <c r="F244" s="3"/>
      <c r="G244" s="3"/>
      <c r="H244" s="35">
        <f aca="true" t="shared" si="9" ref="H244:H249">H245</f>
        <v>164.2</v>
      </c>
      <c r="K244" s="44"/>
    </row>
    <row r="245" spans="1:11" ht="47.25">
      <c r="A245" s="5" t="s">
        <v>186</v>
      </c>
      <c r="B245" s="68" t="s">
        <v>187</v>
      </c>
      <c r="C245" s="69"/>
      <c r="D245" s="6"/>
      <c r="E245" s="6"/>
      <c r="F245" s="6"/>
      <c r="G245" s="6"/>
      <c r="H245" s="36">
        <f t="shared" si="9"/>
        <v>164.2</v>
      </c>
      <c r="K245" s="45"/>
    </row>
    <row r="246" spans="1:11" ht="31.5">
      <c r="A246" s="5" t="s">
        <v>75</v>
      </c>
      <c r="B246" s="68" t="s">
        <v>187</v>
      </c>
      <c r="C246" s="69"/>
      <c r="D246" s="6" t="s">
        <v>68</v>
      </c>
      <c r="E246" s="17" t="s">
        <v>598</v>
      </c>
      <c r="F246" s="6"/>
      <c r="G246" s="6"/>
      <c r="H246" s="36">
        <f t="shared" si="9"/>
        <v>164.2</v>
      </c>
      <c r="K246" s="45"/>
    </row>
    <row r="247" spans="1:11" ht="15.75">
      <c r="A247" s="5" t="s">
        <v>188</v>
      </c>
      <c r="B247" s="68" t="s">
        <v>187</v>
      </c>
      <c r="C247" s="69"/>
      <c r="D247" s="6" t="s">
        <v>68</v>
      </c>
      <c r="E247" s="6" t="s">
        <v>143</v>
      </c>
      <c r="F247" s="6"/>
      <c r="G247" s="6"/>
      <c r="H247" s="36">
        <f t="shared" si="9"/>
        <v>164.2</v>
      </c>
      <c r="K247" s="45"/>
    </row>
    <row r="248" spans="1:11" ht="47.25">
      <c r="A248" s="5" t="s">
        <v>22</v>
      </c>
      <c r="B248" s="68" t="s">
        <v>187</v>
      </c>
      <c r="C248" s="69"/>
      <c r="D248" s="6" t="s">
        <v>68</v>
      </c>
      <c r="E248" s="6" t="s">
        <v>143</v>
      </c>
      <c r="F248" s="6" t="s">
        <v>23</v>
      </c>
      <c r="G248" s="6"/>
      <c r="H248" s="36">
        <f t="shared" si="9"/>
        <v>164.2</v>
      </c>
      <c r="K248" s="45"/>
    </row>
    <row r="249" spans="1:11" ht="47.25">
      <c r="A249" s="5" t="s">
        <v>24</v>
      </c>
      <c r="B249" s="68" t="s">
        <v>187</v>
      </c>
      <c r="C249" s="69"/>
      <c r="D249" s="6" t="s">
        <v>68</v>
      </c>
      <c r="E249" s="6" t="s">
        <v>143</v>
      </c>
      <c r="F249" s="6" t="s">
        <v>25</v>
      </c>
      <c r="G249" s="6"/>
      <c r="H249" s="36">
        <f t="shared" si="9"/>
        <v>164.2</v>
      </c>
      <c r="K249" s="45"/>
    </row>
    <row r="250" spans="1:11" ht="47.25">
      <c r="A250" s="5" t="s">
        <v>26</v>
      </c>
      <c r="B250" s="68" t="s">
        <v>187</v>
      </c>
      <c r="C250" s="69"/>
      <c r="D250" s="6" t="s">
        <v>68</v>
      </c>
      <c r="E250" s="6" t="s">
        <v>143</v>
      </c>
      <c r="F250" s="6" t="s">
        <v>25</v>
      </c>
      <c r="G250" s="6" t="s">
        <v>27</v>
      </c>
      <c r="H250" s="36">
        <v>164.2</v>
      </c>
      <c r="K250" s="45"/>
    </row>
    <row r="251" spans="1:11" ht="31.5">
      <c r="A251" s="2" t="s">
        <v>189</v>
      </c>
      <c r="B251" s="70" t="s">
        <v>190</v>
      </c>
      <c r="C251" s="71"/>
      <c r="D251" s="3"/>
      <c r="E251" s="3"/>
      <c r="F251" s="3"/>
      <c r="G251" s="3"/>
      <c r="H251" s="35">
        <f aca="true" t="shared" si="10" ref="H251:H256">H252</f>
        <v>7059</v>
      </c>
      <c r="K251" s="44"/>
    </row>
    <row r="252" spans="1:11" ht="31.5">
      <c r="A252" s="5" t="s">
        <v>191</v>
      </c>
      <c r="B252" s="68" t="s">
        <v>192</v>
      </c>
      <c r="C252" s="69"/>
      <c r="D252" s="6"/>
      <c r="E252" s="6"/>
      <c r="F252" s="6"/>
      <c r="G252" s="6"/>
      <c r="H252" s="36">
        <f t="shared" si="10"/>
        <v>7059</v>
      </c>
      <c r="K252" s="45"/>
    </row>
    <row r="253" spans="1:11" ht="31.5">
      <c r="A253" s="5" t="s">
        <v>75</v>
      </c>
      <c r="B253" s="68" t="s">
        <v>192</v>
      </c>
      <c r="C253" s="69"/>
      <c r="D253" s="6" t="s">
        <v>68</v>
      </c>
      <c r="E253" s="17" t="s">
        <v>598</v>
      </c>
      <c r="F253" s="6"/>
      <c r="G253" s="6"/>
      <c r="H253" s="36">
        <f t="shared" si="10"/>
        <v>7059</v>
      </c>
      <c r="K253" s="45"/>
    </row>
    <row r="254" spans="1:11" ht="15.75">
      <c r="A254" s="5" t="s">
        <v>188</v>
      </c>
      <c r="B254" s="68" t="s">
        <v>192</v>
      </c>
      <c r="C254" s="69"/>
      <c r="D254" s="6" t="s">
        <v>68</v>
      </c>
      <c r="E254" s="6" t="s">
        <v>143</v>
      </c>
      <c r="F254" s="6"/>
      <c r="G254" s="6"/>
      <c r="H254" s="36">
        <f t="shared" si="10"/>
        <v>7059</v>
      </c>
      <c r="K254" s="45"/>
    </row>
    <row r="255" spans="1:11" ht="47.25">
      <c r="A255" s="5" t="s">
        <v>22</v>
      </c>
      <c r="B255" s="68" t="s">
        <v>192</v>
      </c>
      <c r="C255" s="69"/>
      <c r="D255" s="6" t="s">
        <v>68</v>
      </c>
      <c r="E255" s="6" t="s">
        <v>143</v>
      </c>
      <c r="F255" s="6" t="s">
        <v>23</v>
      </c>
      <c r="G255" s="6"/>
      <c r="H255" s="36">
        <f t="shared" si="10"/>
        <v>7059</v>
      </c>
      <c r="K255" s="45"/>
    </row>
    <row r="256" spans="1:11" ht="47.25">
      <c r="A256" s="5" t="s">
        <v>24</v>
      </c>
      <c r="B256" s="68" t="s">
        <v>192</v>
      </c>
      <c r="C256" s="69"/>
      <c r="D256" s="6" t="s">
        <v>68</v>
      </c>
      <c r="E256" s="6" t="s">
        <v>143</v>
      </c>
      <c r="F256" s="6" t="s">
        <v>25</v>
      </c>
      <c r="G256" s="6"/>
      <c r="H256" s="36">
        <f t="shared" si="10"/>
        <v>7059</v>
      </c>
      <c r="K256" s="45"/>
    </row>
    <row r="257" spans="1:11" ht="47.25">
      <c r="A257" s="5" t="s">
        <v>26</v>
      </c>
      <c r="B257" s="68" t="s">
        <v>192</v>
      </c>
      <c r="C257" s="69"/>
      <c r="D257" s="6" t="s">
        <v>68</v>
      </c>
      <c r="E257" s="6" t="s">
        <v>143</v>
      </c>
      <c r="F257" s="6" t="s">
        <v>25</v>
      </c>
      <c r="G257" s="6" t="s">
        <v>27</v>
      </c>
      <c r="H257" s="36">
        <v>7059</v>
      </c>
      <c r="K257" s="45"/>
    </row>
    <row r="258" spans="1:11" ht="78.75">
      <c r="A258" s="2" t="s">
        <v>193</v>
      </c>
      <c r="B258" s="70" t="s">
        <v>194</v>
      </c>
      <c r="C258" s="71"/>
      <c r="D258" s="3"/>
      <c r="E258" s="3"/>
      <c r="F258" s="3"/>
      <c r="G258" s="3"/>
      <c r="H258" s="35">
        <f>H259</f>
        <v>4978.6</v>
      </c>
      <c r="K258" s="44"/>
    </row>
    <row r="259" spans="1:11" ht="63">
      <c r="A259" s="2" t="s">
        <v>195</v>
      </c>
      <c r="B259" s="70" t="s">
        <v>196</v>
      </c>
      <c r="C259" s="71"/>
      <c r="D259" s="3"/>
      <c r="E259" s="3"/>
      <c r="F259" s="3"/>
      <c r="G259" s="3"/>
      <c r="H259" s="35">
        <f>H260+H275+H284</f>
        <v>4978.6</v>
      </c>
      <c r="K259" s="44"/>
    </row>
    <row r="260" spans="1:11" ht="31.5">
      <c r="A260" s="5" t="s">
        <v>197</v>
      </c>
      <c r="B260" s="68" t="s">
        <v>198</v>
      </c>
      <c r="C260" s="69"/>
      <c r="D260" s="6"/>
      <c r="E260" s="6"/>
      <c r="F260" s="6"/>
      <c r="G260" s="6"/>
      <c r="H260" s="36">
        <f>H261</f>
        <v>755.7</v>
      </c>
      <c r="K260" s="45"/>
    </row>
    <row r="261" spans="1:11" ht="15.75">
      <c r="A261" s="5" t="s">
        <v>135</v>
      </c>
      <c r="B261" s="68" t="s">
        <v>198</v>
      </c>
      <c r="C261" s="69"/>
      <c r="D261" s="6" t="s">
        <v>136</v>
      </c>
      <c r="E261" s="17" t="s">
        <v>598</v>
      </c>
      <c r="F261" s="6"/>
      <c r="G261" s="6"/>
      <c r="H261" s="36">
        <f>H262+H266+H270</f>
        <v>755.7</v>
      </c>
      <c r="K261" s="45"/>
    </row>
    <row r="262" spans="1:11" ht="15.75">
      <c r="A262" s="5" t="s">
        <v>141</v>
      </c>
      <c r="B262" s="68" t="s">
        <v>198</v>
      </c>
      <c r="C262" s="69"/>
      <c r="D262" s="6" t="s">
        <v>136</v>
      </c>
      <c r="E262" s="6" t="s">
        <v>37</v>
      </c>
      <c r="F262" s="6"/>
      <c r="G262" s="6"/>
      <c r="H262" s="36">
        <f>H263</f>
        <v>166.4</v>
      </c>
      <c r="K262" s="45"/>
    </row>
    <row r="263" spans="1:11" ht="47.25">
      <c r="A263" s="5" t="s">
        <v>38</v>
      </c>
      <c r="B263" s="68" t="s">
        <v>198</v>
      </c>
      <c r="C263" s="69"/>
      <c r="D263" s="6" t="s">
        <v>136</v>
      </c>
      <c r="E263" s="6" t="s">
        <v>37</v>
      </c>
      <c r="F263" s="6" t="s">
        <v>39</v>
      </c>
      <c r="G263" s="6"/>
      <c r="H263" s="36">
        <f>H264</f>
        <v>166.4</v>
      </c>
      <c r="K263" s="45"/>
    </row>
    <row r="264" spans="1:11" ht="15.75">
      <c r="A264" s="5" t="s">
        <v>40</v>
      </c>
      <c r="B264" s="68" t="s">
        <v>198</v>
      </c>
      <c r="C264" s="69"/>
      <c r="D264" s="6" t="s">
        <v>136</v>
      </c>
      <c r="E264" s="6" t="s">
        <v>37</v>
      </c>
      <c r="F264" s="6" t="s">
        <v>41</v>
      </c>
      <c r="G264" s="6"/>
      <c r="H264" s="36">
        <f>H265</f>
        <v>166.4</v>
      </c>
      <c r="K264" s="45"/>
    </row>
    <row r="265" spans="1:11" ht="31.5">
      <c r="A265" s="5" t="s">
        <v>138</v>
      </c>
      <c r="B265" s="68" t="s">
        <v>198</v>
      </c>
      <c r="C265" s="69"/>
      <c r="D265" s="6" t="s">
        <v>136</v>
      </c>
      <c r="E265" s="6" t="s">
        <v>37</v>
      </c>
      <c r="F265" s="6" t="s">
        <v>41</v>
      </c>
      <c r="G265" s="6" t="s">
        <v>139</v>
      </c>
      <c r="H265" s="36">
        <v>166.4</v>
      </c>
      <c r="K265" s="45"/>
    </row>
    <row r="266" spans="1:11" ht="15.75">
      <c r="A266" s="5" t="s">
        <v>137</v>
      </c>
      <c r="B266" s="68" t="s">
        <v>198</v>
      </c>
      <c r="C266" s="69"/>
      <c r="D266" s="6" t="s">
        <v>136</v>
      </c>
      <c r="E266" s="6" t="s">
        <v>120</v>
      </c>
      <c r="F266" s="6"/>
      <c r="G266" s="6"/>
      <c r="H266" s="36">
        <f>H267</f>
        <v>384.5</v>
      </c>
      <c r="K266" s="45"/>
    </row>
    <row r="267" spans="1:11" ht="47.25">
      <c r="A267" s="5" t="s">
        <v>38</v>
      </c>
      <c r="B267" s="68" t="s">
        <v>198</v>
      </c>
      <c r="C267" s="69"/>
      <c r="D267" s="6" t="s">
        <v>136</v>
      </c>
      <c r="E267" s="6" t="s">
        <v>120</v>
      </c>
      <c r="F267" s="6" t="s">
        <v>39</v>
      </c>
      <c r="G267" s="6"/>
      <c r="H267" s="36">
        <f>H268</f>
        <v>384.5</v>
      </c>
      <c r="K267" s="45"/>
    </row>
    <row r="268" spans="1:11" ht="15.75">
      <c r="A268" s="5" t="s">
        <v>40</v>
      </c>
      <c r="B268" s="68" t="s">
        <v>198</v>
      </c>
      <c r="C268" s="69"/>
      <c r="D268" s="6" t="s">
        <v>136</v>
      </c>
      <c r="E268" s="6" t="s">
        <v>120</v>
      </c>
      <c r="F268" s="6" t="s">
        <v>41</v>
      </c>
      <c r="G268" s="6"/>
      <c r="H268" s="36">
        <f>H269</f>
        <v>384.5</v>
      </c>
      <c r="K268" s="45"/>
    </row>
    <row r="269" spans="1:11" ht="31.5">
      <c r="A269" s="5" t="s">
        <v>138</v>
      </c>
      <c r="B269" s="68" t="s">
        <v>198</v>
      </c>
      <c r="C269" s="69"/>
      <c r="D269" s="6" t="s">
        <v>136</v>
      </c>
      <c r="E269" s="6" t="s">
        <v>120</v>
      </c>
      <c r="F269" s="6" t="s">
        <v>41</v>
      </c>
      <c r="G269" s="6" t="s">
        <v>139</v>
      </c>
      <c r="H269" s="36">
        <v>384.5</v>
      </c>
      <c r="K269" s="45"/>
    </row>
    <row r="270" spans="1:11" ht="15.75">
      <c r="A270" s="5" t="s">
        <v>142</v>
      </c>
      <c r="B270" s="68" t="s">
        <v>198</v>
      </c>
      <c r="C270" s="69"/>
      <c r="D270" s="6" t="s">
        <v>136</v>
      </c>
      <c r="E270" s="6" t="s">
        <v>143</v>
      </c>
      <c r="F270" s="6"/>
      <c r="G270" s="6"/>
      <c r="H270" s="36">
        <f>H271</f>
        <v>204.8</v>
      </c>
      <c r="K270" s="45"/>
    </row>
    <row r="271" spans="1:11" ht="47.25">
      <c r="A271" s="5" t="s">
        <v>38</v>
      </c>
      <c r="B271" s="68" t="s">
        <v>198</v>
      </c>
      <c r="C271" s="69"/>
      <c r="D271" s="6" t="s">
        <v>136</v>
      </c>
      <c r="E271" s="6" t="s">
        <v>143</v>
      </c>
      <c r="F271" s="6" t="s">
        <v>39</v>
      </c>
      <c r="G271" s="6"/>
      <c r="H271" s="36">
        <f>H272</f>
        <v>204.8</v>
      </c>
      <c r="K271" s="45"/>
    </row>
    <row r="272" spans="1:11" ht="15.75">
      <c r="A272" s="5" t="s">
        <v>40</v>
      </c>
      <c r="B272" s="68" t="s">
        <v>198</v>
      </c>
      <c r="C272" s="69"/>
      <c r="D272" s="6" t="s">
        <v>136</v>
      </c>
      <c r="E272" s="6" t="s">
        <v>143</v>
      </c>
      <c r="F272" s="6" t="s">
        <v>41</v>
      </c>
      <c r="G272" s="6"/>
      <c r="H272" s="36">
        <f>H273</f>
        <v>204.8</v>
      </c>
      <c r="K272" s="45"/>
    </row>
    <row r="273" spans="1:11" ht="31.5">
      <c r="A273" s="5" t="s">
        <v>138</v>
      </c>
      <c r="B273" s="68" t="s">
        <v>198</v>
      </c>
      <c r="C273" s="69"/>
      <c r="D273" s="6" t="s">
        <v>136</v>
      </c>
      <c r="E273" s="6" t="s">
        <v>143</v>
      </c>
      <c r="F273" s="6" t="s">
        <v>41</v>
      </c>
      <c r="G273" s="6" t="s">
        <v>139</v>
      </c>
      <c r="H273" s="36">
        <v>204.8</v>
      </c>
      <c r="K273" s="45"/>
    </row>
    <row r="274" spans="1:11" ht="15.75">
      <c r="A274" s="5" t="s">
        <v>199</v>
      </c>
      <c r="B274" s="68" t="s">
        <v>200</v>
      </c>
      <c r="C274" s="69"/>
      <c r="D274" s="6"/>
      <c r="E274" s="6"/>
      <c r="F274" s="6"/>
      <c r="G274" s="6"/>
      <c r="H274" s="36">
        <f>H275</f>
        <v>4022.9</v>
      </c>
      <c r="K274" s="45"/>
    </row>
    <row r="275" spans="1:11" ht="15.75">
      <c r="A275" s="5" t="s">
        <v>135</v>
      </c>
      <c r="B275" s="68" t="s">
        <v>200</v>
      </c>
      <c r="C275" s="69"/>
      <c r="D275" s="6" t="s">
        <v>136</v>
      </c>
      <c r="E275" s="17" t="s">
        <v>598</v>
      </c>
      <c r="F275" s="6"/>
      <c r="G275" s="6"/>
      <c r="H275" s="36">
        <f>H276+H280</f>
        <v>4022.9</v>
      </c>
      <c r="K275" s="45"/>
    </row>
    <row r="276" spans="1:11" ht="15.75">
      <c r="A276" s="5" t="s">
        <v>141</v>
      </c>
      <c r="B276" s="68" t="s">
        <v>200</v>
      </c>
      <c r="C276" s="69"/>
      <c r="D276" s="6" t="s">
        <v>136</v>
      </c>
      <c r="E276" s="6" t="s">
        <v>37</v>
      </c>
      <c r="F276" s="6"/>
      <c r="G276" s="6"/>
      <c r="H276" s="36">
        <f>H277</f>
        <v>1632</v>
      </c>
      <c r="K276" s="45"/>
    </row>
    <row r="277" spans="1:11" ht="47.25">
      <c r="A277" s="5" t="s">
        <v>38</v>
      </c>
      <c r="B277" s="68" t="s">
        <v>200</v>
      </c>
      <c r="C277" s="69"/>
      <c r="D277" s="6" t="s">
        <v>136</v>
      </c>
      <c r="E277" s="6" t="s">
        <v>37</v>
      </c>
      <c r="F277" s="6" t="s">
        <v>39</v>
      </c>
      <c r="G277" s="6"/>
      <c r="H277" s="36">
        <f>H278</f>
        <v>1632</v>
      </c>
      <c r="K277" s="45"/>
    </row>
    <row r="278" spans="1:11" ht="15.75">
      <c r="A278" s="5" t="s">
        <v>40</v>
      </c>
      <c r="B278" s="68" t="s">
        <v>200</v>
      </c>
      <c r="C278" s="69"/>
      <c r="D278" s="6" t="s">
        <v>136</v>
      </c>
      <c r="E278" s="6" t="s">
        <v>37</v>
      </c>
      <c r="F278" s="6" t="s">
        <v>41</v>
      </c>
      <c r="G278" s="6"/>
      <c r="H278" s="36">
        <f>H279</f>
        <v>1632</v>
      </c>
      <c r="K278" s="45"/>
    </row>
    <row r="279" spans="1:11" ht="31.5">
      <c r="A279" s="5" t="s">
        <v>138</v>
      </c>
      <c r="B279" s="68" t="s">
        <v>200</v>
      </c>
      <c r="C279" s="69"/>
      <c r="D279" s="6" t="s">
        <v>136</v>
      </c>
      <c r="E279" s="6" t="s">
        <v>37</v>
      </c>
      <c r="F279" s="6" t="s">
        <v>41</v>
      </c>
      <c r="G279" s="6" t="s">
        <v>139</v>
      </c>
      <c r="H279" s="36">
        <v>1632</v>
      </c>
      <c r="K279" s="45"/>
    </row>
    <row r="280" spans="1:11" ht="15.75">
      <c r="A280" s="5" t="s">
        <v>137</v>
      </c>
      <c r="B280" s="68" t="s">
        <v>200</v>
      </c>
      <c r="C280" s="69"/>
      <c r="D280" s="6" t="s">
        <v>136</v>
      </c>
      <c r="E280" s="6" t="s">
        <v>120</v>
      </c>
      <c r="F280" s="6"/>
      <c r="G280" s="6"/>
      <c r="H280" s="36">
        <f>H281</f>
        <v>2390.9</v>
      </c>
      <c r="K280" s="45"/>
    </row>
    <row r="281" spans="1:11" ht="47.25">
      <c r="A281" s="5" t="s">
        <v>38</v>
      </c>
      <c r="B281" s="68" t="s">
        <v>200</v>
      </c>
      <c r="C281" s="69"/>
      <c r="D281" s="6" t="s">
        <v>136</v>
      </c>
      <c r="E281" s="6" t="s">
        <v>120</v>
      </c>
      <c r="F281" s="6" t="s">
        <v>39</v>
      </c>
      <c r="G281" s="6"/>
      <c r="H281" s="36">
        <f>H282</f>
        <v>2390.9</v>
      </c>
      <c r="K281" s="45"/>
    </row>
    <row r="282" spans="1:11" ht="15.75">
      <c r="A282" s="5" t="s">
        <v>40</v>
      </c>
      <c r="B282" s="68" t="s">
        <v>200</v>
      </c>
      <c r="C282" s="69"/>
      <c r="D282" s="6" t="s">
        <v>136</v>
      </c>
      <c r="E282" s="6" t="s">
        <v>120</v>
      </c>
      <c r="F282" s="6" t="s">
        <v>41</v>
      </c>
      <c r="G282" s="6"/>
      <c r="H282" s="36">
        <f>H283</f>
        <v>2390.9</v>
      </c>
      <c r="K282" s="45"/>
    </row>
    <row r="283" spans="1:11" ht="31.5">
      <c r="A283" s="5" t="s">
        <v>138</v>
      </c>
      <c r="B283" s="68" t="s">
        <v>200</v>
      </c>
      <c r="C283" s="69"/>
      <c r="D283" s="6" t="s">
        <v>136</v>
      </c>
      <c r="E283" s="6" t="s">
        <v>120</v>
      </c>
      <c r="F283" s="6" t="s">
        <v>41</v>
      </c>
      <c r="G283" s="6" t="s">
        <v>139</v>
      </c>
      <c r="H283" s="36">
        <v>2390.9</v>
      </c>
      <c r="K283" s="45"/>
    </row>
    <row r="284" spans="1:11" ht="15.75">
      <c r="A284" s="5" t="s">
        <v>201</v>
      </c>
      <c r="B284" s="68" t="s">
        <v>202</v>
      </c>
      <c r="C284" s="69"/>
      <c r="D284" s="6"/>
      <c r="E284" s="6"/>
      <c r="F284" s="6"/>
      <c r="G284" s="6"/>
      <c r="H284" s="36">
        <f>H285</f>
        <v>200</v>
      </c>
      <c r="K284" s="45"/>
    </row>
    <row r="285" spans="1:11" ht="15.75">
      <c r="A285" s="5" t="s">
        <v>135</v>
      </c>
      <c r="B285" s="68" t="s">
        <v>202</v>
      </c>
      <c r="C285" s="69"/>
      <c r="D285" s="6" t="s">
        <v>136</v>
      </c>
      <c r="E285" s="17" t="s">
        <v>598</v>
      </c>
      <c r="F285" s="6"/>
      <c r="G285" s="6"/>
      <c r="H285" s="36">
        <f>H286</f>
        <v>200</v>
      </c>
      <c r="K285" s="45"/>
    </row>
    <row r="286" spans="1:11" ht="15.75">
      <c r="A286" s="5" t="s">
        <v>141</v>
      </c>
      <c r="B286" s="68" t="s">
        <v>202</v>
      </c>
      <c r="C286" s="69"/>
      <c r="D286" s="6" t="s">
        <v>136</v>
      </c>
      <c r="E286" s="6" t="s">
        <v>37</v>
      </c>
      <c r="F286" s="6"/>
      <c r="G286" s="6"/>
      <c r="H286" s="36">
        <f>H287</f>
        <v>200</v>
      </c>
      <c r="K286" s="45"/>
    </row>
    <row r="287" spans="1:11" ht="47.25">
      <c r="A287" s="5" t="s">
        <v>38</v>
      </c>
      <c r="B287" s="68" t="s">
        <v>202</v>
      </c>
      <c r="C287" s="69"/>
      <c r="D287" s="6" t="s">
        <v>136</v>
      </c>
      <c r="E287" s="6" t="s">
        <v>37</v>
      </c>
      <c r="F287" s="6" t="s">
        <v>39</v>
      </c>
      <c r="G287" s="6"/>
      <c r="H287" s="36">
        <f>H288</f>
        <v>200</v>
      </c>
      <c r="K287" s="45"/>
    </row>
    <row r="288" spans="1:11" ht="15.75">
      <c r="A288" s="5" t="s">
        <v>40</v>
      </c>
      <c r="B288" s="68" t="s">
        <v>202</v>
      </c>
      <c r="C288" s="69"/>
      <c r="D288" s="6" t="s">
        <v>136</v>
      </c>
      <c r="E288" s="6" t="s">
        <v>37</v>
      </c>
      <c r="F288" s="6" t="s">
        <v>41</v>
      </c>
      <c r="G288" s="6"/>
      <c r="H288" s="36">
        <f>H289</f>
        <v>200</v>
      </c>
      <c r="K288" s="45"/>
    </row>
    <row r="289" spans="1:11" ht="31.5">
      <c r="A289" s="5" t="s">
        <v>138</v>
      </c>
      <c r="B289" s="68" t="s">
        <v>202</v>
      </c>
      <c r="C289" s="69"/>
      <c r="D289" s="6" t="s">
        <v>136</v>
      </c>
      <c r="E289" s="6" t="s">
        <v>37</v>
      </c>
      <c r="F289" s="6" t="s">
        <v>41</v>
      </c>
      <c r="G289" s="6" t="s">
        <v>139</v>
      </c>
      <c r="H289" s="36">
        <v>200</v>
      </c>
      <c r="K289" s="45"/>
    </row>
    <row r="290" spans="1:11" ht="63">
      <c r="A290" s="2" t="s">
        <v>203</v>
      </c>
      <c r="B290" s="70" t="s">
        <v>204</v>
      </c>
      <c r="C290" s="71"/>
      <c r="D290" s="3"/>
      <c r="E290" s="3"/>
      <c r="F290" s="3"/>
      <c r="G290" s="3"/>
      <c r="H290" s="35">
        <f>H291</f>
        <v>508.3</v>
      </c>
      <c r="K290" s="44"/>
    </row>
    <row r="291" spans="1:11" ht="63">
      <c r="A291" s="2" t="s">
        <v>205</v>
      </c>
      <c r="B291" s="70" t="s">
        <v>206</v>
      </c>
      <c r="C291" s="71"/>
      <c r="D291" s="3"/>
      <c r="E291" s="3"/>
      <c r="F291" s="3"/>
      <c r="G291" s="3"/>
      <c r="H291" s="35">
        <f>H292+H301</f>
        <v>508.3</v>
      </c>
      <c r="K291" s="44"/>
    </row>
    <row r="292" spans="1:11" ht="31.5">
      <c r="A292" s="5" t="s">
        <v>207</v>
      </c>
      <c r="B292" s="68" t="s">
        <v>208</v>
      </c>
      <c r="C292" s="69"/>
      <c r="D292" s="6"/>
      <c r="E292" s="6"/>
      <c r="F292" s="6"/>
      <c r="G292" s="6"/>
      <c r="H292" s="36">
        <f>H293</f>
        <v>493.3</v>
      </c>
      <c r="K292" s="45"/>
    </row>
    <row r="293" spans="1:11" ht="15.75">
      <c r="A293" s="5" t="s">
        <v>135</v>
      </c>
      <c r="B293" s="68" t="s">
        <v>208</v>
      </c>
      <c r="C293" s="69"/>
      <c r="D293" s="6" t="s">
        <v>136</v>
      </c>
      <c r="E293" s="17" t="s">
        <v>598</v>
      </c>
      <c r="F293" s="6"/>
      <c r="G293" s="6"/>
      <c r="H293" s="36">
        <f>H294</f>
        <v>493.3</v>
      </c>
      <c r="K293" s="45"/>
    </row>
    <row r="294" spans="1:11" ht="15.75">
      <c r="A294" s="5" t="s">
        <v>209</v>
      </c>
      <c r="B294" s="68" t="s">
        <v>208</v>
      </c>
      <c r="C294" s="69"/>
      <c r="D294" s="6" t="s">
        <v>136</v>
      </c>
      <c r="E294" s="6" t="s">
        <v>136</v>
      </c>
      <c r="F294" s="6"/>
      <c r="G294" s="6"/>
      <c r="H294" s="36">
        <f>H295+H298</f>
        <v>493.3</v>
      </c>
      <c r="K294" s="45"/>
    </row>
    <row r="295" spans="1:11" ht="47.25">
      <c r="A295" s="5" t="s">
        <v>22</v>
      </c>
      <c r="B295" s="68" t="s">
        <v>208</v>
      </c>
      <c r="C295" s="69"/>
      <c r="D295" s="6" t="s">
        <v>136</v>
      </c>
      <c r="E295" s="6" t="s">
        <v>136</v>
      </c>
      <c r="F295" s="6" t="s">
        <v>23</v>
      </c>
      <c r="G295" s="6"/>
      <c r="H295" s="36">
        <f>H296</f>
        <v>384.8</v>
      </c>
      <c r="K295" s="45"/>
    </row>
    <row r="296" spans="1:11" ht="47.25">
      <c r="A296" s="5" t="s">
        <v>24</v>
      </c>
      <c r="B296" s="68" t="s">
        <v>208</v>
      </c>
      <c r="C296" s="69"/>
      <c r="D296" s="6" t="s">
        <v>136</v>
      </c>
      <c r="E296" s="6" t="s">
        <v>136</v>
      </c>
      <c r="F296" s="6" t="s">
        <v>25</v>
      </c>
      <c r="G296" s="6"/>
      <c r="H296" s="36">
        <f>H297</f>
        <v>384.8</v>
      </c>
      <c r="K296" s="45"/>
    </row>
    <row r="297" spans="1:11" ht="47.25">
      <c r="A297" s="5" t="s">
        <v>42</v>
      </c>
      <c r="B297" s="68" t="s">
        <v>208</v>
      </c>
      <c r="C297" s="69"/>
      <c r="D297" s="6" t="s">
        <v>136</v>
      </c>
      <c r="E297" s="6" t="s">
        <v>136</v>
      </c>
      <c r="F297" s="6" t="s">
        <v>25</v>
      </c>
      <c r="G297" s="6" t="s">
        <v>43</v>
      </c>
      <c r="H297" s="36">
        <v>384.8</v>
      </c>
      <c r="K297" s="45"/>
    </row>
    <row r="298" spans="1:11" ht="47.25">
      <c r="A298" s="5" t="s">
        <v>38</v>
      </c>
      <c r="B298" s="68" t="s">
        <v>208</v>
      </c>
      <c r="C298" s="69"/>
      <c r="D298" s="6" t="s">
        <v>136</v>
      </c>
      <c r="E298" s="6" t="s">
        <v>136</v>
      </c>
      <c r="F298" s="6" t="s">
        <v>39</v>
      </c>
      <c r="G298" s="6"/>
      <c r="H298" s="36">
        <f>H299</f>
        <v>108.5</v>
      </c>
      <c r="K298" s="45"/>
    </row>
    <row r="299" spans="1:11" ht="15.75">
      <c r="A299" s="5" t="s">
        <v>40</v>
      </c>
      <c r="B299" s="68" t="s">
        <v>208</v>
      </c>
      <c r="C299" s="69"/>
      <c r="D299" s="6" t="s">
        <v>136</v>
      </c>
      <c r="E299" s="6" t="s">
        <v>136</v>
      </c>
      <c r="F299" s="6" t="s">
        <v>41</v>
      </c>
      <c r="G299" s="6"/>
      <c r="H299" s="36">
        <f>H300</f>
        <v>108.5</v>
      </c>
      <c r="K299" s="45"/>
    </row>
    <row r="300" spans="1:11" ht="31.5">
      <c r="A300" s="5" t="s">
        <v>138</v>
      </c>
      <c r="B300" s="68" t="s">
        <v>208</v>
      </c>
      <c r="C300" s="69"/>
      <c r="D300" s="6" t="s">
        <v>136</v>
      </c>
      <c r="E300" s="6" t="s">
        <v>136</v>
      </c>
      <c r="F300" s="6" t="s">
        <v>41</v>
      </c>
      <c r="G300" s="6" t="s">
        <v>139</v>
      </c>
      <c r="H300" s="36">
        <v>108.5</v>
      </c>
      <c r="K300" s="45"/>
    </row>
    <row r="301" spans="1:11" ht="63">
      <c r="A301" s="5" t="s">
        <v>210</v>
      </c>
      <c r="B301" s="68" t="s">
        <v>211</v>
      </c>
      <c r="C301" s="69"/>
      <c r="D301" s="6"/>
      <c r="E301" s="6"/>
      <c r="F301" s="6"/>
      <c r="G301" s="6"/>
      <c r="H301" s="36">
        <f>H302</f>
        <v>15</v>
      </c>
      <c r="K301" s="45"/>
    </row>
    <row r="302" spans="1:11" ht="15.75">
      <c r="A302" s="5" t="s">
        <v>135</v>
      </c>
      <c r="B302" s="68" t="s">
        <v>211</v>
      </c>
      <c r="C302" s="69"/>
      <c r="D302" s="6" t="s">
        <v>136</v>
      </c>
      <c r="E302" s="17" t="s">
        <v>598</v>
      </c>
      <c r="F302" s="6"/>
      <c r="G302" s="6"/>
      <c r="H302" s="36">
        <f>H303</f>
        <v>15</v>
      </c>
      <c r="K302" s="45"/>
    </row>
    <row r="303" spans="1:11" ht="15.75">
      <c r="A303" s="5" t="s">
        <v>209</v>
      </c>
      <c r="B303" s="68" t="s">
        <v>211</v>
      </c>
      <c r="C303" s="69"/>
      <c r="D303" s="6" t="s">
        <v>136</v>
      </c>
      <c r="E303" s="6" t="s">
        <v>136</v>
      </c>
      <c r="F303" s="6"/>
      <c r="G303" s="6"/>
      <c r="H303" s="36">
        <f>H304</f>
        <v>15</v>
      </c>
      <c r="K303" s="45"/>
    </row>
    <row r="304" spans="1:11" ht="47.25">
      <c r="A304" s="5" t="s">
        <v>22</v>
      </c>
      <c r="B304" s="68" t="s">
        <v>211</v>
      </c>
      <c r="C304" s="69"/>
      <c r="D304" s="6" t="s">
        <v>136</v>
      </c>
      <c r="E304" s="6" t="s">
        <v>136</v>
      </c>
      <c r="F304" s="6" t="s">
        <v>23</v>
      </c>
      <c r="G304" s="6"/>
      <c r="H304" s="36">
        <f>H305</f>
        <v>15</v>
      </c>
      <c r="K304" s="45"/>
    </row>
    <row r="305" spans="1:11" ht="47.25">
      <c r="A305" s="5" t="s">
        <v>24</v>
      </c>
      <c r="B305" s="68" t="s">
        <v>211</v>
      </c>
      <c r="C305" s="69"/>
      <c r="D305" s="6" t="s">
        <v>136</v>
      </c>
      <c r="E305" s="6" t="s">
        <v>136</v>
      </c>
      <c r="F305" s="6" t="s">
        <v>25</v>
      </c>
      <c r="G305" s="6"/>
      <c r="H305" s="36">
        <f>H306</f>
        <v>15</v>
      </c>
      <c r="K305" s="45"/>
    </row>
    <row r="306" spans="1:11" ht="47.25">
      <c r="A306" s="5" t="s">
        <v>42</v>
      </c>
      <c r="B306" s="68" t="s">
        <v>211</v>
      </c>
      <c r="C306" s="69"/>
      <c r="D306" s="6" t="s">
        <v>136</v>
      </c>
      <c r="E306" s="6" t="s">
        <v>136</v>
      </c>
      <c r="F306" s="6" t="s">
        <v>25</v>
      </c>
      <c r="G306" s="6" t="s">
        <v>43</v>
      </c>
      <c r="H306" s="36">
        <v>15</v>
      </c>
      <c r="K306" s="45"/>
    </row>
    <row r="307" spans="1:11" ht="78" customHeight="1">
      <c r="A307" s="2" t="s">
        <v>212</v>
      </c>
      <c r="B307" s="70" t="s">
        <v>213</v>
      </c>
      <c r="C307" s="71"/>
      <c r="D307" s="3"/>
      <c r="E307" s="3"/>
      <c r="F307" s="3"/>
      <c r="G307" s="3"/>
      <c r="H307" s="35">
        <f aca="true" t="shared" si="11" ref="H307:H313">H308</f>
        <v>10</v>
      </c>
      <c r="K307" s="44"/>
    </row>
    <row r="308" spans="1:11" ht="47.25">
      <c r="A308" s="2" t="s">
        <v>214</v>
      </c>
      <c r="B308" s="70" t="s">
        <v>215</v>
      </c>
      <c r="C308" s="71"/>
      <c r="D308" s="3"/>
      <c r="E308" s="3"/>
      <c r="F308" s="3"/>
      <c r="G308" s="3"/>
      <c r="H308" s="35">
        <f t="shared" si="11"/>
        <v>10</v>
      </c>
      <c r="K308" s="44"/>
    </row>
    <row r="309" spans="1:11" ht="31.5">
      <c r="A309" s="5" t="s">
        <v>216</v>
      </c>
      <c r="B309" s="68" t="s">
        <v>217</v>
      </c>
      <c r="C309" s="69"/>
      <c r="D309" s="6"/>
      <c r="E309" s="6"/>
      <c r="F309" s="6"/>
      <c r="G309" s="6"/>
      <c r="H309" s="36">
        <f t="shared" si="11"/>
        <v>10</v>
      </c>
      <c r="K309" s="45"/>
    </row>
    <row r="310" spans="1:11" ht="31.5">
      <c r="A310" s="5" t="s">
        <v>75</v>
      </c>
      <c r="B310" s="68" t="s">
        <v>217</v>
      </c>
      <c r="C310" s="69"/>
      <c r="D310" s="6" t="s">
        <v>68</v>
      </c>
      <c r="E310" s="17" t="s">
        <v>598</v>
      </c>
      <c r="F310" s="6"/>
      <c r="G310" s="6"/>
      <c r="H310" s="36">
        <f t="shared" si="11"/>
        <v>10</v>
      </c>
      <c r="K310" s="45"/>
    </row>
    <row r="311" spans="1:11" ht="15.75">
      <c r="A311" s="5" t="s">
        <v>76</v>
      </c>
      <c r="B311" s="68" t="s">
        <v>217</v>
      </c>
      <c r="C311" s="69"/>
      <c r="D311" s="6" t="s">
        <v>68</v>
      </c>
      <c r="E311" s="6" t="s">
        <v>37</v>
      </c>
      <c r="F311" s="6"/>
      <c r="G311" s="6"/>
      <c r="H311" s="36">
        <f t="shared" si="11"/>
        <v>10</v>
      </c>
      <c r="K311" s="45"/>
    </row>
    <row r="312" spans="1:11" ht="47.25">
      <c r="A312" s="5" t="s">
        <v>22</v>
      </c>
      <c r="B312" s="68" t="s">
        <v>217</v>
      </c>
      <c r="C312" s="69"/>
      <c r="D312" s="6" t="s">
        <v>68</v>
      </c>
      <c r="E312" s="6" t="s">
        <v>37</v>
      </c>
      <c r="F312" s="6" t="s">
        <v>23</v>
      </c>
      <c r="G312" s="6"/>
      <c r="H312" s="36">
        <f t="shared" si="11"/>
        <v>10</v>
      </c>
      <c r="K312" s="45"/>
    </row>
    <row r="313" spans="1:11" ht="47.25">
      <c r="A313" s="5" t="s">
        <v>24</v>
      </c>
      <c r="B313" s="68" t="s">
        <v>217</v>
      </c>
      <c r="C313" s="69"/>
      <c r="D313" s="6" t="s">
        <v>68</v>
      </c>
      <c r="E313" s="6" t="s">
        <v>37</v>
      </c>
      <c r="F313" s="6" t="s">
        <v>25</v>
      </c>
      <c r="G313" s="6"/>
      <c r="H313" s="36">
        <f t="shared" si="11"/>
        <v>10</v>
      </c>
      <c r="K313" s="45"/>
    </row>
    <row r="314" spans="1:11" ht="47.25">
      <c r="A314" s="5" t="s">
        <v>26</v>
      </c>
      <c r="B314" s="68" t="s">
        <v>217</v>
      </c>
      <c r="C314" s="69"/>
      <c r="D314" s="6" t="s">
        <v>68</v>
      </c>
      <c r="E314" s="6" t="s">
        <v>37</v>
      </c>
      <c r="F314" s="6" t="s">
        <v>25</v>
      </c>
      <c r="G314" s="6" t="s">
        <v>27</v>
      </c>
      <c r="H314" s="36">
        <v>10</v>
      </c>
      <c r="K314" s="45"/>
    </row>
    <row r="315" spans="1:11" ht="31.5">
      <c r="A315" s="2" t="s">
        <v>218</v>
      </c>
      <c r="B315" s="70" t="s">
        <v>219</v>
      </c>
      <c r="C315" s="71"/>
      <c r="D315" s="3"/>
      <c r="E315" s="3"/>
      <c r="F315" s="3"/>
      <c r="G315" s="3"/>
      <c r="H315" s="35">
        <f>H316</f>
        <v>346.3</v>
      </c>
      <c r="K315" s="44"/>
    </row>
    <row r="316" spans="1:11" ht="47.25">
      <c r="A316" s="2" t="s">
        <v>220</v>
      </c>
      <c r="B316" s="70" t="s">
        <v>221</v>
      </c>
      <c r="C316" s="71"/>
      <c r="D316" s="3"/>
      <c r="E316" s="3"/>
      <c r="F316" s="3"/>
      <c r="G316" s="3"/>
      <c r="H316" s="35">
        <f>H317+H326</f>
        <v>346.3</v>
      </c>
      <c r="K316" s="44"/>
    </row>
    <row r="317" spans="1:11" ht="15.75" customHeight="1">
      <c r="A317" s="5" t="s">
        <v>222</v>
      </c>
      <c r="B317" s="68" t="s">
        <v>223</v>
      </c>
      <c r="C317" s="69"/>
      <c r="D317" s="6"/>
      <c r="E317" s="6"/>
      <c r="F317" s="6"/>
      <c r="G317" s="6"/>
      <c r="H317" s="36">
        <f>H318</f>
        <v>264.3</v>
      </c>
      <c r="K317" s="45"/>
    </row>
    <row r="318" spans="1:11" ht="15.75">
      <c r="A318" s="5" t="s">
        <v>135</v>
      </c>
      <c r="B318" s="68" t="s">
        <v>223</v>
      </c>
      <c r="C318" s="69"/>
      <c r="D318" s="6" t="s">
        <v>136</v>
      </c>
      <c r="E318" s="17" t="s">
        <v>598</v>
      </c>
      <c r="F318" s="6"/>
      <c r="G318" s="6"/>
      <c r="H318" s="36">
        <f>H319</f>
        <v>264.3</v>
      </c>
      <c r="K318" s="45"/>
    </row>
    <row r="319" spans="1:11" ht="15.75">
      <c r="A319" s="5" t="s">
        <v>209</v>
      </c>
      <c r="B319" s="68" t="s">
        <v>223</v>
      </c>
      <c r="C319" s="69"/>
      <c r="D319" s="6" t="s">
        <v>136</v>
      </c>
      <c r="E319" s="6" t="s">
        <v>136</v>
      </c>
      <c r="F319" s="6"/>
      <c r="G319" s="6"/>
      <c r="H319" s="36">
        <f>H320+H323</f>
        <v>264.3</v>
      </c>
      <c r="K319" s="45"/>
    </row>
    <row r="320" spans="1:11" ht="47.25">
      <c r="A320" s="5" t="s">
        <v>22</v>
      </c>
      <c r="B320" s="68" t="s">
        <v>223</v>
      </c>
      <c r="C320" s="69"/>
      <c r="D320" s="6" t="s">
        <v>136</v>
      </c>
      <c r="E320" s="6" t="s">
        <v>136</v>
      </c>
      <c r="F320" s="6" t="s">
        <v>23</v>
      </c>
      <c r="G320" s="6"/>
      <c r="H320" s="36">
        <f>H321</f>
        <v>29.3</v>
      </c>
      <c r="K320" s="45"/>
    </row>
    <row r="321" spans="1:11" ht="47.25">
      <c r="A321" s="5" t="s">
        <v>24</v>
      </c>
      <c r="B321" s="68" t="s">
        <v>223</v>
      </c>
      <c r="C321" s="69"/>
      <c r="D321" s="6" t="s">
        <v>136</v>
      </c>
      <c r="E321" s="6" t="s">
        <v>136</v>
      </c>
      <c r="F321" s="6" t="s">
        <v>25</v>
      </c>
      <c r="G321" s="6"/>
      <c r="H321" s="36">
        <f>H322</f>
        <v>29.3</v>
      </c>
      <c r="K321" s="45"/>
    </row>
    <row r="322" spans="1:11" ht="31.5">
      <c r="A322" s="5" t="s">
        <v>138</v>
      </c>
      <c r="B322" s="68" t="s">
        <v>223</v>
      </c>
      <c r="C322" s="69"/>
      <c r="D322" s="6" t="s">
        <v>136</v>
      </c>
      <c r="E322" s="6" t="s">
        <v>136</v>
      </c>
      <c r="F322" s="6" t="s">
        <v>25</v>
      </c>
      <c r="G322" s="6" t="s">
        <v>139</v>
      </c>
      <c r="H322" s="36">
        <v>29.3</v>
      </c>
      <c r="K322" s="45"/>
    </row>
    <row r="323" spans="1:11" ht="31.5">
      <c r="A323" s="5" t="s">
        <v>152</v>
      </c>
      <c r="B323" s="68" t="s">
        <v>223</v>
      </c>
      <c r="C323" s="69"/>
      <c r="D323" s="6" t="s">
        <v>136</v>
      </c>
      <c r="E323" s="6" t="s">
        <v>136</v>
      </c>
      <c r="F323" s="6" t="s">
        <v>153</v>
      </c>
      <c r="G323" s="6"/>
      <c r="H323" s="36">
        <f>H324</f>
        <v>235</v>
      </c>
      <c r="K323" s="45"/>
    </row>
    <row r="324" spans="1:11" ht="15.75">
      <c r="A324" s="5" t="s">
        <v>224</v>
      </c>
      <c r="B324" s="68" t="s">
        <v>223</v>
      </c>
      <c r="C324" s="69"/>
      <c r="D324" s="6" t="s">
        <v>136</v>
      </c>
      <c r="E324" s="6" t="s">
        <v>136</v>
      </c>
      <c r="F324" s="6" t="s">
        <v>225</v>
      </c>
      <c r="G324" s="6"/>
      <c r="H324" s="36">
        <f>H325</f>
        <v>235</v>
      </c>
      <c r="K324" s="45"/>
    </row>
    <row r="325" spans="1:11" ht="31.5">
      <c r="A325" s="5" t="s">
        <v>138</v>
      </c>
      <c r="B325" s="68" t="s">
        <v>223</v>
      </c>
      <c r="C325" s="69"/>
      <c r="D325" s="6" t="s">
        <v>136</v>
      </c>
      <c r="E325" s="6" t="s">
        <v>136</v>
      </c>
      <c r="F325" s="6" t="s">
        <v>225</v>
      </c>
      <c r="G325" s="6" t="s">
        <v>139</v>
      </c>
      <c r="H325" s="36">
        <v>235</v>
      </c>
      <c r="K325" s="45"/>
    </row>
    <row r="326" spans="1:11" ht="31.5">
      <c r="A326" s="5" t="s">
        <v>226</v>
      </c>
      <c r="B326" s="68" t="s">
        <v>227</v>
      </c>
      <c r="C326" s="69"/>
      <c r="D326" s="6"/>
      <c r="E326" s="6"/>
      <c r="F326" s="6"/>
      <c r="G326" s="6"/>
      <c r="H326" s="36">
        <f>H327</f>
        <v>82</v>
      </c>
      <c r="K326" s="45"/>
    </row>
    <row r="327" spans="1:11" ht="15.75">
      <c r="A327" s="5" t="s">
        <v>135</v>
      </c>
      <c r="B327" s="68" t="s">
        <v>227</v>
      </c>
      <c r="C327" s="69"/>
      <c r="D327" s="6" t="s">
        <v>136</v>
      </c>
      <c r="E327" s="17" t="s">
        <v>598</v>
      </c>
      <c r="F327" s="6"/>
      <c r="G327" s="6"/>
      <c r="H327" s="36">
        <f>H328</f>
        <v>82</v>
      </c>
      <c r="K327" s="45"/>
    </row>
    <row r="328" spans="1:11" ht="15.75">
      <c r="A328" s="5" t="s">
        <v>209</v>
      </c>
      <c r="B328" s="68" t="s">
        <v>227</v>
      </c>
      <c r="C328" s="69"/>
      <c r="D328" s="6" t="s">
        <v>136</v>
      </c>
      <c r="E328" s="6" t="s">
        <v>136</v>
      </c>
      <c r="F328" s="6"/>
      <c r="G328" s="6"/>
      <c r="H328" s="36">
        <f>H329</f>
        <v>82</v>
      </c>
      <c r="K328" s="45"/>
    </row>
    <row r="329" spans="1:11" ht="47.25">
      <c r="A329" s="5" t="s">
        <v>22</v>
      </c>
      <c r="B329" s="68" t="s">
        <v>227</v>
      </c>
      <c r="C329" s="69"/>
      <c r="D329" s="6" t="s">
        <v>136</v>
      </c>
      <c r="E329" s="6" t="s">
        <v>136</v>
      </c>
      <c r="F329" s="6" t="s">
        <v>23</v>
      </c>
      <c r="G329" s="6"/>
      <c r="H329" s="36">
        <f>H330</f>
        <v>82</v>
      </c>
      <c r="K329" s="45"/>
    </row>
    <row r="330" spans="1:11" ht="47.25">
      <c r="A330" s="5" t="s">
        <v>24</v>
      </c>
      <c r="B330" s="68" t="s">
        <v>227</v>
      </c>
      <c r="C330" s="69"/>
      <c r="D330" s="6" t="s">
        <v>136</v>
      </c>
      <c r="E330" s="6" t="s">
        <v>136</v>
      </c>
      <c r="F330" s="6" t="s">
        <v>25</v>
      </c>
      <c r="G330" s="6"/>
      <c r="H330" s="36">
        <f>H331</f>
        <v>82</v>
      </c>
      <c r="K330" s="45"/>
    </row>
    <row r="331" spans="1:11" ht="31.5">
      <c r="A331" s="5" t="s">
        <v>138</v>
      </c>
      <c r="B331" s="68" t="s">
        <v>227</v>
      </c>
      <c r="C331" s="69"/>
      <c r="D331" s="6" t="s">
        <v>136</v>
      </c>
      <c r="E331" s="6" t="s">
        <v>136</v>
      </c>
      <c r="F331" s="6" t="s">
        <v>25</v>
      </c>
      <c r="G331" s="6" t="s">
        <v>139</v>
      </c>
      <c r="H331" s="36">
        <v>82</v>
      </c>
      <c r="K331" s="45"/>
    </row>
    <row r="332" spans="1:11" ht="63">
      <c r="A332" s="2" t="s">
        <v>228</v>
      </c>
      <c r="B332" s="70" t="s">
        <v>229</v>
      </c>
      <c r="C332" s="71"/>
      <c r="D332" s="3"/>
      <c r="E332" s="3"/>
      <c r="F332" s="3"/>
      <c r="G332" s="3"/>
      <c r="H332" s="35">
        <f aca="true" t="shared" si="12" ref="H332:H338">H333</f>
        <v>100</v>
      </c>
      <c r="K332" s="44"/>
    </row>
    <row r="333" spans="1:11" ht="63">
      <c r="A333" s="2" t="s">
        <v>230</v>
      </c>
      <c r="B333" s="70" t="s">
        <v>231</v>
      </c>
      <c r="C333" s="71"/>
      <c r="D333" s="3"/>
      <c r="E333" s="3"/>
      <c r="F333" s="3"/>
      <c r="G333" s="3"/>
      <c r="H333" s="35">
        <f t="shared" si="12"/>
        <v>100</v>
      </c>
      <c r="K333" s="44"/>
    </row>
    <row r="334" spans="1:11" ht="31.5">
      <c r="A334" s="5" t="s">
        <v>232</v>
      </c>
      <c r="B334" s="68" t="s">
        <v>233</v>
      </c>
      <c r="C334" s="69"/>
      <c r="D334" s="6"/>
      <c r="E334" s="6"/>
      <c r="F334" s="6"/>
      <c r="G334" s="6"/>
      <c r="H334" s="36">
        <f t="shared" si="12"/>
        <v>100</v>
      </c>
      <c r="K334" s="45"/>
    </row>
    <row r="335" spans="1:11" ht="15.75">
      <c r="A335" s="5" t="s">
        <v>18</v>
      </c>
      <c r="B335" s="68" t="s">
        <v>233</v>
      </c>
      <c r="C335" s="69"/>
      <c r="D335" s="6" t="s">
        <v>19</v>
      </c>
      <c r="E335" s="17" t="s">
        <v>598</v>
      </c>
      <c r="F335" s="6"/>
      <c r="G335" s="6"/>
      <c r="H335" s="36">
        <f t="shared" si="12"/>
        <v>100</v>
      </c>
      <c r="K335" s="45"/>
    </row>
    <row r="336" spans="1:11" ht="31.5">
      <c r="A336" s="5" t="s">
        <v>234</v>
      </c>
      <c r="B336" s="68" t="s">
        <v>233</v>
      </c>
      <c r="C336" s="69"/>
      <c r="D336" s="6" t="s">
        <v>19</v>
      </c>
      <c r="E336" s="6" t="s">
        <v>235</v>
      </c>
      <c r="F336" s="6"/>
      <c r="G336" s="6"/>
      <c r="H336" s="36">
        <f t="shared" si="12"/>
        <v>100</v>
      </c>
      <c r="K336" s="45"/>
    </row>
    <row r="337" spans="1:11" ht="15.75">
      <c r="A337" s="5" t="s">
        <v>121</v>
      </c>
      <c r="B337" s="68" t="s">
        <v>233</v>
      </c>
      <c r="C337" s="69"/>
      <c r="D337" s="6" t="s">
        <v>19</v>
      </c>
      <c r="E337" s="6" t="s">
        <v>235</v>
      </c>
      <c r="F337" s="6" t="s">
        <v>122</v>
      </c>
      <c r="G337" s="6"/>
      <c r="H337" s="36">
        <f t="shared" si="12"/>
        <v>100</v>
      </c>
      <c r="K337" s="45"/>
    </row>
    <row r="338" spans="1:11" ht="78.75">
      <c r="A338" s="5" t="s">
        <v>123</v>
      </c>
      <c r="B338" s="68" t="s">
        <v>233</v>
      </c>
      <c r="C338" s="69"/>
      <c r="D338" s="6" t="s">
        <v>19</v>
      </c>
      <c r="E338" s="6" t="s">
        <v>235</v>
      </c>
      <c r="F338" s="6" t="s">
        <v>124</v>
      </c>
      <c r="G338" s="6"/>
      <c r="H338" s="36">
        <f t="shared" si="12"/>
        <v>100</v>
      </c>
      <c r="K338" s="45"/>
    </row>
    <row r="339" spans="1:11" ht="31.5">
      <c r="A339" s="5" t="s">
        <v>92</v>
      </c>
      <c r="B339" s="68" t="s">
        <v>233</v>
      </c>
      <c r="C339" s="69"/>
      <c r="D339" s="6" t="s">
        <v>19</v>
      </c>
      <c r="E339" s="6" t="s">
        <v>235</v>
      </c>
      <c r="F339" s="6" t="s">
        <v>124</v>
      </c>
      <c r="G339" s="6" t="s">
        <v>93</v>
      </c>
      <c r="H339" s="36">
        <v>100</v>
      </c>
      <c r="K339" s="45"/>
    </row>
    <row r="340" spans="1:11" ht="78.75">
      <c r="A340" s="2" t="s">
        <v>236</v>
      </c>
      <c r="B340" s="70" t="s">
        <v>237</v>
      </c>
      <c r="C340" s="71"/>
      <c r="D340" s="3"/>
      <c r="E340" s="3"/>
      <c r="F340" s="3"/>
      <c r="G340" s="3"/>
      <c r="H340" s="35">
        <f>H341</f>
        <v>100754.8</v>
      </c>
      <c r="K340" s="44"/>
    </row>
    <row r="341" spans="1:11" ht="78.75">
      <c r="A341" s="2" t="s">
        <v>238</v>
      </c>
      <c r="B341" s="70" t="s">
        <v>239</v>
      </c>
      <c r="C341" s="71"/>
      <c r="D341" s="3"/>
      <c r="E341" s="3"/>
      <c r="F341" s="3"/>
      <c r="G341" s="3"/>
      <c r="H341" s="35">
        <f>H342+H348+H354+H360+H366</f>
        <v>100754.8</v>
      </c>
      <c r="K341" s="44"/>
    </row>
    <row r="342" spans="1:11" ht="110.25">
      <c r="A342" s="5" t="s">
        <v>240</v>
      </c>
      <c r="B342" s="68" t="s">
        <v>241</v>
      </c>
      <c r="C342" s="69"/>
      <c r="D342" s="6"/>
      <c r="E342" s="6"/>
      <c r="F342" s="6"/>
      <c r="G342" s="6"/>
      <c r="H342" s="36">
        <f>H343</f>
        <v>50000</v>
      </c>
      <c r="K342" s="45"/>
    </row>
    <row r="343" spans="1:11" ht="31.5">
      <c r="A343" s="5" t="s">
        <v>75</v>
      </c>
      <c r="B343" s="68" t="s">
        <v>241</v>
      </c>
      <c r="C343" s="69"/>
      <c r="D343" s="6" t="s">
        <v>68</v>
      </c>
      <c r="E343" s="17" t="s">
        <v>598</v>
      </c>
      <c r="F343" s="6"/>
      <c r="G343" s="6"/>
      <c r="H343" s="36">
        <f>H344</f>
        <v>50000</v>
      </c>
      <c r="K343" s="45"/>
    </row>
    <row r="344" spans="1:11" ht="15.75">
      <c r="A344" s="5" t="s">
        <v>188</v>
      </c>
      <c r="B344" s="68" t="s">
        <v>241</v>
      </c>
      <c r="C344" s="69"/>
      <c r="D344" s="6" t="s">
        <v>68</v>
      </c>
      <c r="E344" s="6" t="s">
        <v>143</v>
      </c>
      <c r="F344" s="6"/>
      <c r="G344" s="6"/>
      <c r="H344" s="36">
        <f>H345</f>
        <v>50000</v>
      </c>
      <c r="K344" s="45"/>
    </row>
    <row r="345" spans="1:11" ht="47.25">
      <c r="A345" s="5" t="s">
        <v>22</v>
      </c>
      <c r="B345" s="68" t="s">
        <v>241</v>
      </c>
      <c r="C345" s="69"/>
      <c r="D345" s="6" t="s">
        <v>68</v>
      </c>
      <c r="E345" s="6" t="s">
        <v>143</v>
      </c>
      <c r="F345" s="6" t="s">
        <v>23</v>
      </c>
      <c r="G345" s="6"/>
      <c r="H345" s="36">
        <f>H346</f>
        <v>50000</v>
      </c>
      <c r="K345" s="45"/>
    </row>
    <row r="346" spans="1:11" ht="47.25">
      <c r="A346" s="5" t="s">
        <v>24</v>
      </c>
      <c r="B346" s="68" t="s">
        <v>241</v>
      </c>
      <c r="C346" s="69"/>
      <c r="D346" s="6" t="s">
        <v>68</v>
      </c>
      <c r="E346" s="6" t="s">
        <v>143</v>
      </c>
      <c r="F346" s="6" t="s">
        <v>25</v>
      </c>
      <c r="G346" s="6"/>
      <c r="H346" s="36">
        <f>H347</f>
        <v>50000</v>
      </c>
      <c r="K346" s="45"/>
    </row>
    <row r="347" spans="1:11" ht="47.25">
      <c r="A347" s="5" t="s">
        <v>26</v>
      </c>
      <c r="B347" s="68" t="s">
        <v>241</v>
      </c>
      <c r="C347" s="69"/>
      <c r="D347" s="6" t="s">
        <v>68</v>
      </c>
      <c r="E347" s="6" t="s">
        <v>143</v>
      </c>
      <c r="F347" s="6" t="s">
        <v>25</v>
      </c>
      <c r="G347" s="6" t="s">
        <v>27</v>
      </c>
      <c r="H347" s="36">
        <v>50000</v>
      </c>
      <c r="K347" s="45"/>
    </row>
    <row r="348" spans="1:11" ht="110.25">
      <c r="A348" s="5" t="s">
        <v>242</v>
      </c>
      <c r="B348" s="68" t="s">
        <v>243</v>
      </c>
      <c r="C348" s="69"/>
      <c r="D348" s="6"/>
      <c r="E348" s="6"/>
      <c r="F348" s="6"/>
      <c r="G348" s="6"/>
      <c r="H348" s="36">
        <f>H349</f>
        <v>550</v>
      </c>
      <c r="K348" s="45"/>
    </row>
    <row r="349" spans="1:11" ht="31.5">
      <c r="A349" s="5" t="s">
        <v>75</v>
      </c>
      <c r="B349" s="68" t="s">
        <v>243</v>
      </c>
      <c r="C349" s="69"/>
      <c r="D349" s="6" t="s">
        <v>68</v>
      </c>
      <c r="E349" s="17" t="s">
        <v>598</v>
      </c>
      <c r="F349" s="6"/>
      <c r="G349" s="6"/>
      <c r="H349" s="36">
        <f>H350</f>
        <v>550</v>
      </c>
      <c r="K349" s="45"/>
    </row>
    <row r="350" spans="1:11" ht="15.75">
      <c r="A350" s="5" t="s">
        <v>188</v>
      </c>
      <c r="B350" s="68" t="s">
        <v>243</v>
      </c>
      <c r="C350" s="69"/>
      <c r="D350" s="6" t="s">
        <v>68</v>
      </c>
      <c r="E350" s="6" t="s">
        <v>143</v>
      </c>
      <c r="F350" s="6"/>
      <c r="G350" s="6"/>
      <c r="H350" s="36">
        <f>H351</f>
        <v>550</v>
      </c>
      <c r="K350" s="45"/>
    </row>
    <row r="351" spans="1:11" ht="47.25">
      <c r="A351" s="5" t="s">
        <v>22</v>
      </c>
      <c r="B351" s="68" t="s">
        <v>243</v>
      </c>
      <c r="C351" s="69"/>
      <c r="D351" s="6" t="s">
        <v>68</v>
      </c>
      <c r="E351" s="6" t="s">
        <v>143</v>
      </c>
      <c r="F351" s="6" t="s">
        <v>23</v>
      </c>
      <c r="G351" s="6"/>
      <c r="H351" s="36">
        <f>H352</f>
        <v>550</v>
      </c>
      <c r="K351" s="45"/>
    </row>
    <row r="352" spans="1:11" ht="47.25">
      <c r="A352" s="5" t="s">
        <v>24</v>
      </c>
      <c r="B352" s="68" t="s">
        <v>243</v>
      </c>
      <c r="C352" s="69"/>
      <c r="D352" s="6" t="s">
        <v>68</v>
      </c>
      <c r="E352" s="6" t="s">
        <v>143</v>
      </c>
      <c r="F352" s="6" t="s">
        <v>25</v>
      </c>
      <c r="G352" s="6"/>
      <c r="H352" s="36">
        <f>H353</f>
        <v>550</v>
      </c>
      <c r="K352" s="45"/>
    </row>
    <row r="353" spans="1:11" ht="47.25">
      <c r="A353" s="5" t="s">
        <v>26</v>
      </c>
      <c r="B353" s="68" t="s">
        <v>243</v>
      </c>
      <c r="C353" s="69"/>
      <c r="D353" s="6" t="s">
        <v>68</v>
      </c>
      <c r="E353" s="6" t="s">
        <v>143</v>
      </c>
      <c r="F353" s="6" t="s">
        <v>25</v>
      </c>
      <c r="G353" s="6" t="s">
        <v>27</v>
      </c>
      <c r="H353" s="36">
        <v>550</v>
      </c>
      <c r="K353" s="45"/>
    </row>
    <row r="354" spans="1:11" ht="47.25">
      <c r="A354" s="5" t="s">
        <v>244</v>
      </c>
      <c r="B354" s="68" t="s">
        <v>245</v>
      </c>
      <c r="C354" s="69"/>
      <c r="D354" s="6"/>
      <c r="E354" s="6"/>
      <c r="F354" s="6"/>
      <c r="G354" s="6"/>
      <c r="H354" s="36">
        <f>H355</f>
        <v>10000</v>
      </c>
      <c r="K354" s="45"/>
    </row>
    <row r="355" spans="1:11" ht="31.5">
      <c r="A355" s="5" t="s">
        <v>75</v>
      </c>
      <c r="B355" s="68" t="s">
        <v>245</v>
      </c>
      <c r="C355" s="69"/>
      <c r="D355" s="6" t="s">
        <v>68</v>
      </c>
      <c r="E355" s="17" t="s">
        <v>598</v>
      </c>
      <c r="F355" s="6"/>
      <c r="G355" s="6"/>
      <c r="H355" s="36">
        <f>H356</f>
        <v>10000</v>
      </c>
      <c r="K355" s="45"/>
    </row>
    <row r="356" spans="1:11" ht="15.75">
      <c r="A356" s="5" t="s">
        <v>188</v>
      </c>
      <c r="B356" s="68" t="s">
        <v>245</v>
      </c>
      <c r="C356" s="69"/>
      <c r="D356" s="6" t="s">
        <v>68</v>
      </c>
      <c r="E356" s="6" t="s">
        <v>143</v>
      </c>
      <c r="F356" s="6"/>
      <c r="G356" s="6"/>
      <c r="H356" s="36">
        <f>H357</f>
        <v>10000</v>
      </c>
      <c r="K356" s="45"/>
    </row>
    <row r="357" spans="1:11" ht="47.25">
      <c r="A357" s="5" t="s">
        <v>22</v>
      </c>
      <c r="B357" s="68" t="s">
        <v>245</v>
      </c>
      <c r="C357" s="69"/>
      <c r="D357" s="6" t="s">
        <v>68</v>
      </c>
      <c r="E357" s="6" t="s">
        <v>143</v>
      </c>
      <c r="F357" s="6" t="s">
        <v>23</v>
      </c>
      <c r="G357" s="6"/>
      <c r="H357" s="36">
        <f>H358</f>
        <v>10000</v>
      </c>
      <c r="K357" s="45"/>
    </row>
    <row r="358" spans="1:11" ht="47.25">
      <c r="A358" s="5" t="s">
        <v>24</v>
      </c>
      <c r="B358" s="68" t="s">
        <v>245</v>
      </c>
      <c r="C358" s="69"/>
      <c r="D358" s="6" t="s">
        <v>68</v>
      </c>
      <c r="E358" s="6" t="s">
        <v>143</v>
      </c>
      <c r="F358" s="6" t="s">
        <v>25</v>
      </c>
      <c r="G358" s="6"/>
      <c r="H358" s="36">
        <f>H359</f>
        <v>10000</v>
      </c>
      <c r="K358" s="45"/>
    </row>
    <row r="359" spans="1:11" ht="47.25">
      <c r="A359" s="5" t="s">
        <v>26</v>
      </c>
      <c r="B359" s="68" t="s">
        <v>245</v>
      </c>
      <c r="C359" s="69"/>
      <c r="D359" s="6" t="s">
        <v>68</v>
      </c>
      <c r="E359" s="6" t="s">
        <v>143</v>
      </c>
      <c r="F359" s="6" t="s">
        <v>25</v>
      </c>
      <c r="G359" s="6" t="s">
        <v>27</v>
      </c>
      <c r="H359" s="36">
        <v>10000</v>
      </c>
      <c r="K359" s="45"/>
    </row>
    <row r="360" spans="1:11" ht="63">
      <c r="A360" s="5" t="s">
        <v>246</v>
      </c>
      <c r="B360" s="68" t="s">
        <v>247</v>
      </c>
      <c r="C360" s="69"/>
      <c r="D360" s="6"/>
      <c r="E360" s="6"/>
      <c r="F360" s="6"/>
      <c r="G360" s="6"/>
      <c r="H360" s="36">
        <f>H361</f>
        <v>39452.1</v>
      </c>
      <c r="K360" s="45"/>
    </row>
    <row r="361" spans="1:11" ht="31.5">
      <c r="A361" s="5" t="s">
        <v>75</v>
      </c>
      <c r="B361" s="68" t="s">
        <v>247</v>
      </c>
      <c r="C361" s="69"/>
      <c r="D361" s="6" t="s">
        <v>68</v>
      </c>
      <c r="E361" s="17" t="s">
        <v>598</v>
      </c>
      <c r="F361" s="6"/>
      <c r="G361" s="6"/>
      <c r="H361" s="36">
        <f>H362</f>
        <v>39452.1</v>
      </c>
      <c r="K361" s="45"/>
    </row>
    <row r="362" spans="1:11" ht="15.75">
      <c r="A362" s="5" t="s">
        <v>188</v>
      </c>
      <c r="B362" s="68" t="s">
        <v>247</v>
      </c>
      <c r="C362" s="69"/>
      <c r="D362" s="6" t="s">
        <v>68</v>
      </c>
      <c r="E362" s="6" t="s">
        <v>143</v>
      </c>
      <c r="F362" s="6"/>
      <c r="G362" s="6"/>
      <c r="H362" s="36">
        <f>H363</f>
        <v>39452.1</v>
      </c>
      <c r="K362" s="45"/>
    </row>
    <row r="363" spans="1:11" ht="47.25">
      <c r="A363" s="5" t="s">
        <v>22</v>
      </c>
      <c r="B363" s="68" t="s">
        <v>247</v>
      </c>
      <c r="C363" s="69"/>
      <c r="D363" s="6" t="s">
        <v>68</v>
      </c>
      <c r="E363" s="6" t="s">
        <v>143</v>
      </c>
      <c r="F363" s="6" t="s">
        <v>23</v>
      </c>
      <c r="G363" s="6"/>
      <c r="H363" s="36">
        <f>H364</f>
        <v>39452.1</v>
      </c>
      <c r="K363" s="45"/>
    </row>
    <row r="364" spans="1:11" ht="47.25">
      <c r="A364" s="5" t="s">
        <v>24</v>
      </c>
      <c r="B364" s="68" t="s">
        <v>247</v>
      </c>
      <c r="C364" s="69"/>
      <c r="D364" s="6" t="s">
        <v>68</v>
      </c>
      <c r="E364" s="6" t="s">
        <v>143</v>
      </c>
      <c r="F364" s="6" t="s">
        <v>25</v>
      </c>
      <c r="G364" s="6"/>
      <c r="H364" s="36">
        <f>H365</f>
        <v>39452.1</v>
      </c>
      <c r="K364" s="45"/>
    </row>
    <row r="365" spans="1:11" ht="47.25">
      <c r="A365" s="5" t="s">
        <v>26</v>
      </c>
      <c r="B365" s="68" t="s">
        <v>247</v>
      </c>
      <c r="C365" s="69"/>
      <c r="D365" s="6" t="s">
        <v>68</v>
      </c>
      <c r="E365" s="6" t="s">
        <v>143</v>
      </c>
      <c r="F365" s="6" t="s">
        <v>25</v>
      </c>
      <c r="G365" s="6" t="s">
        <v>27</v>
      </c>
      <c r="H365" s="36">
        <v>39452.1</v>
      </c>
      <c r="K365" s="45"/>
    </row>
    <row r="366" spans="1:11" ht="63">
      <c r="A366" s="5" t="s">
        <v>248</v>
      </c>
      <c r="B366" s="68" t="s">
        <v>249</v>
      </c>
      <c r="C366" s="69"/>
      <c r="D366" s="6"/>
      <c r="E366" s="6"/>
      <c r="F366" s="6"/>
      <c r="G366" s="6"/>
      <c r="H366" s="36">
        <f>H367</f>
        <v>752.7</v>
      </c>
      <c r="K366" s="45"/>
    </row>
    <row r="367" spans="1:11" ht="31.5">
      <c r="A367" s="5" t="s">
        <v>75</v>
      </c>
      <c r="B367" s="68" t="s">
        <v>249</v>
      </c>
      <c r="C367" s="69"/>
      <c r="D367" s="6" t="s">
        <v>68</v>
      </c>
      <c r="E367" s="17" t="s">
        <v>598</v>
      </c>
      <c r="F367" s="6"/>
      <c r="G367" s="6"/>
      <c r="H367" s="36">
        <f>H368</f>
        <v>752.7</v>
      </c>
      <c r="K367" s="45"/>
    </row>
    <row r="368" spans="1:11" ht="15.75">
      <c r="A368" s="5" t="s">
        <v>188</v>
      </c>
      <c r="B368" s="68" t="s">
        <v>249</v>
      </c>
      <c r="C368" s="69"/>
      <c r="D368" s="6" t="s">
        <v>68</v>
      </c>
      <c r="E368" s="6" t="s">
        <v>143</v>
      </c>
      <c r="F368" s="6"/>
      <c r="G368" s="6"/>
      <c r="H368" s="36">
        <f>H369</f>
        <v>752.7</v>
      </c>
      <c r="K368" s="45"/>
    </row>
    <row r="369" spans="1:11" ht="47.25">
      <c r="A369" s="5" t="s">
        <v>22</v>
      </c>
      <c r="B369" s="68" t="s">
        <v>249</v>
      </c>
      <c r="C369" s="69"/>
      <c r="D369" s="6" t="s">
        <v>68</v>
      </c>
      <c r="E369" s="6" t="s">
        <v>143</v>
      </c>
      <c r="F369" s="6" t="s">
        <v>23</v>
      </c>
      <c r="G369" s="6"/>
      <c r="H369" s="36">
        <f>H370</f>
        <v>752.7</v>
      </c>
      <c r="K369" s="45"/>
    </row>
    <row r="370" spans="1:11" ht="47.25">
      <c r="A370" s="5" t="s">
        <v>24</v>
      </c>
      <c r="B370" s="68" t="s">
        <v>249</v>
      </c>
      <c r="C370" s="69"/>
      <c r="D370" s="6" t="s">
        <v>68</v>
      </c>
      <c r="E370" s="6" t="s">
        <v>143</v>
      </c>
      <c r="F370" s="6" t="s">
        <v>25</v>
      </c>
      <c r="G370" s="6"/>
      <c r="H370" s="36">
        <f>H371</f>
        <v>752.7</v>
      </c>
      <c r="K370" s="45"/>
    </row>
    <row r="371" spans="1:11" ht="47.25">
      <c r="A371" s="5" t="s">
        <v>26</v>
      </c>
      <c r="B371" s="68" t="s">
        <v>249</v>
      </c>
      <c r="C371" s="69"/>
      <c r="D371" s="6" t="s">
        <v>68</v>
      </c>
      <c r="E371" s="6" t="s">
        <v>143</v>
      </c>
      <c r="F371" s="6" t="s">
        <v>25</v>
      </c>
      <c r="G371" s="6" t="s">
        <v>27</v>
      </c>
      <c r="H371" s="36">
        <v>752.7</v>
      </c>
      <c r="K371" s="45"/>
    </row>
    <row r="372" spans="1:11" ht="31.5">
      <c r="A372" s="2" t="s">
        <v>250</v>
      </c>
      <c r="B372" s="70" t="s">
        <v>251</v>
      </c>
      <c r="C372" s="71"/>
      <c r="D372" s="3"/>
      <c r="E372" s="3"/>
      <c r="F372" s="3"/>
      <c r="G372" s="3"/>
      <c r="H372" s="35">
        <f>H373+H380</f>
        <v>9161.8</v>
      </c>
      <c r="K372" s="44"/>
    </row>
    <row r="373" spans="1:11" ht="47.25">
      <c r="A373" s="2" t="s">
        <v>252</v>
      </c>
      <c r="B373" s="70" t="s">
        <v>253</v>
      </c>
      <c r="C373" s="71"/>
      <c r="D373" s="3"/>
      <c r="E373" s="3"/>
      <c r="F373" s="3"/>
      <c r="G373" s="3"/>
      <c r="H373" s="35">
        <f aca="true" t="shared" si="13" ref="H373:H378">H374</f>
        <v>8138.2</v>
      </c>
      <c r="K373" s="44"/>
    </row>
    <row r="374" spans="1:11" ht="31.5">
      <c r="A374" s="5" t="s">
        <v>254</v>
      </c>
      <c r="B374" s="68" t="s">
        <v>255</v>
      </c>
      <c r="C374" s="69"/>
      <c r="D374" s="6"/>
      <c r="E374" s="6"/>
      <c r="F374" s="6"/>
      <c r="G374" s="6"/>
      <c r="H374" s="36">
        <f t="shared" si="13"/>
        <v>8138.2</v>
      </c>
      <c r="K374" s="45"/>
    </row>
    <row r="375" spans="1:11" ht="15.75">
      <c r="A375" s="5" t="s">
        <v>135</v>
      </c>
      <c r="B375" s="68" t="s">
        <v>255</v>
      </c>
      <c r="C375" s="69"/>
      <c r="D375" s="6" t="s">
        <v>136</v>
      </c>
      <c r="E375" s="17" t="s">
        <v>598</v>
      </c>
      <c r="F375" s="6"/>
      <c r="G375" s="6"/>
      <c r="H375" s="36">
        <f t="shared" si="13"/>
        <v>8138.2</v>
      </c>
      <c r="K375" s="45"/>
    </row>
    <row r="376" spans="1:11" ht="15.75">
      <c r="A376" s="5" t="s">
        <v>209</v>
      </c>
      <c r="B376" s="68" t="s">
        <v>255</v>
      </c>
      <c r="C376" s="69"/>
      <c r="D376" s="6" t="s">
        <v>136</v>
      </c>
      <c r="E376" s="6" t="s">
        <v>136</v>
      </c>
      <c r="F376" s="6"/>
      <c r="G376" s="6"/>
      <c r="H376" s="36">
        <f t="shared" si="13"/>
        <v>8138.2</v>
      </c>
      <c r="K376" s="45"/>
    </row>
    <row r="377" spans="1:11" ht="47.25">
      <c r="A377" s="5" t="s">
        <v>38</v>
      </c>
      <c r="B377" s="68" t="s">
        <v>255</v>
      </c>
      <c r="C377" s="69"/>
      <c r="D377" s="6" t="s">
        <v>136</v>
      </c>
      <c r="E377" s="6" t="s">
        <v>136</v>
      </c>
      <c r="F377" s="6" t="s">
        <v>39</v>
      </c>
      <c r="G377" s="6"/>
      <c r="H377" s="36">
        <f t="shared" si="13"/>
        <v>8138.2</v>
      </c>
      <c r="K377" s="45"/>
    </row>
    <row r="378" spans="1:11" ht="15.75">
      <c r="A378" s="5" t="s">
        <v>40</v>
      </c>
      <c r="B378" s="68" t="s">
        <v>255</v>
      </c>
      <c r="C378" s="69"/>
      <c r="D378" s="6" t="s">
        <v>136</v>
      </c>
      <c r="E378" s="6" t="s">
        <v>136</v>
      </c>
      <c r="F378" s="6" t="s">
        <v>41</v>
      </c>
      <c r="G378" s="6"/>
      <c r="H378" s="36">
        <f t="shared" si="13"/>
        <v>8138.2</v>
      </c>
      <c r="K378" s="45"/>
    </row>
    <row r="379" spans="1:11" ht="31.5">
      <c r="A379" s="5" t="s">
        <v>138</v>
      </c>
      <c r="B379" s="68" t="s">
        <v>255</v>
      </c>
      <c r="C379" s="69"/>
      <c r="D379" s="6" t="s">
        <v>136</v>
      </c>
      <c r="E379" s="6" t="s">
        <v>136</v>
      </c>
      <c r="F379" s="6" t="s">
        <v>41</v>
      </c>
      <c r="G379" s="6" t="s">
        <v>139</v>
      </c>
      <c r="H379" s="36">
        <v>8138.2</v>
      </c>
      <c r="K379" s="45"/>
    </row>
    <row r="380" spans="1:11" ht="47.25">
      <c r="A380" s="2" t="s">
        <v>256</v>
      </c>
      <c r="B380" s="70" t="s">
        <v>257</v>
      </c>
      <c r="C380" s="71"/>
      <c r="D380" s="3"/>
      <c r="E380" s="3"/>
      <c r="F380" s="3"/>
      <c r="G380" s="3"/>
      <c r="H380" s="35">
        <f aca="true" t="shared" si="14" ref="H380:H385">H381</f>
        <v>1023.6</v>
      </c>
      <c r="K380" s="44"/>
    </row>
    <row r="381" spans="1:11" ht="31.5">
      <c r="A381" s="5" t="s">
        <v>258</v>
      </c>
      <c r="B381" s="68" t="s">
        <v>259</v>
      </c>
      <c r="C381" s="69"/>
      <c r="D381" s="6"/>
      <c r="E381" s="6"/>
      <c r="F381" s="6"/>
      <c r="G381" s="6"/>
      <c r="H381" s="36">
        <f t="shared" si="14"/>
        <v>1023.6</v>
      </c>
      <c r="K381" s="45"/>
    </row>
    <row r="382" spans="1:11" ht="15.75">
      <c r="A382" s="5" t="s">
        <v>135</v>
      </c>
      <c r="B382" s="68" t="s">
        <v>259</v>
      </c>
      <c r="C382" s="69"/>
      <c r="D382" s="6" t="s">
        <v>136</v>
      </c>
      <c r="E382" s="17" t="s">
        <v>598</v>
      </c>
      <c r="F382" s="6"/>
      <c r="G382" s="6"/>
      <c r="H382" s="36">
        <f t="shared" si="14"/>
        <v>1023.6</v>
      </c>
      <c r="K382" s="45"/>
    </row>
    <row r="383" spans="1:11" ht="15.75">
      <c r="A383" s="5" t="s">
        <v>209</v>
      </c>
      <c r="B383" s="68" t="s">
        <v>259</v>
      </c>
      <c r="C383" s="69"/>
      <c r="D383" s="6" t="s">
        <v>136</v>
      </c>
      <c r="E383" s="6" t="s">
        <v>136</v>
      </c>
      <c r="F383" s="6"/>
      <c r="G383" s="6"/>
      <c r="H383" s="36">
        <f t="shared" si="14"/>
        <v>1023.6</v>
      </c>
      <c r="K383" s="45"/>
    </row>
    <row r="384" spans="1:11" ht="47.25">
      <c r="A384" s="5" t="s">
        <v>38</v>
      </c>
      <c r="B384" s="68" t="s">
        <v>259</v>
      </c>
      <c r="C384" s="69"/>
      <c r="D384" s="6" t="s">
        <v>136</v>
      </c>
      <c r="E384" s="6" t="s">
        <v>136</v>
      </c>
      <c r="F384" s="6" t="s">
        <v>39</v>
      </c>
      <c r="G384" s="6"/>
      <c r="H384" s="36">
        <f t="shared" si="14"/>
        <v>1023.6</v>
      </c>
      <c r="K384" s="45"/>
    </row>
    <row r="385" spans="1:11" ht="15.75">
      <c r="A385" s="5" t="s">
        <v>40</v>
      </c>
      <c r="B385" s="68" t="s">
        <v>259</v>
      </c>
      <c r="C385" s="69"/>
      <c r="D385" s="6" t="s">
        <v>136</v>
      </c>
      <c r="E385" s="6" t="s">
        <v>136</v>
      </c>
      <c r="F385" s="6" t="s">
        <v>41</v>
      </c>
      <c r="G385" s="6"/>
      <c r="H385" s="36">
        <f t="shared" si="14"/>
        <v>1023.6</v>
      </c>
      <c r="K385" s="45"/>
    </row>
    <row r="386" spans="1:11" ht="31.5">
      <c r="A386" s="5" t="s">
        <v>138</v>
      </c>
      <c r="B386" s="68" t="s">
        <v>259</v>
      </c>
      <c r="C386" s="69"/>
      <c r="D386" s="6" t="s">
        <v>136</v>
      </c>
      <c r="E386" s="6" t="s">
        <v>136</v>
      </c>
      <c r="F386" s="6" t="s">
        <v>41</v>
      </c>
      <c r="G386" s="6" t="s">
        <v>139</v>
      </c>
      <c r="H386" s="36">
        <v>1023.6</v>
      </c>
      <c r="K386" s="45"/>
    </row>
    <row r="387" spans="1:11" ht="47.25">
      <c r="A387" s="2" t="s">
        <v>260</v>
      </c>
      <c r="B387" s="70" t="s">
        <v>261</v>
      </c>
      <c r="C387" s="71"/>
      <c r="D387" s="3"/>
      <c r="E387" s="3"/>
      <c r="F387" s="3"/>
      <c r="G387" s="3"/>
      <c r="H387" s="35">
        <f>H388+H395</f>
        <v>392.3</v>
      </c>
      <c r="K387" s="44"/>
    </row>
    <row r="388" spans="1:11" ht="31.5">
      <c r="A388" s="2" t="s">
        <v>262</v>
      </c>
      <c r="B388" s="70" t="s">
        <v>263</v>
      </c>
      <c r="C388" s="71"/>
      <c r="D388" s="3"/>
      <c r="E388" s="3"/>
      <c r="F388" s="3"/>
      <c r="G388" s="3"/>
      <c r="H388" s="35">
        <f aca="true" t="shared" si="15" ref="H388:H393">H389</f>
        <v>50</v>
      </c>
      <c r="K388" s="44"/>
    </row>
    <row r="389" spans="1:11" ht="47.25">
      <c r="A389" s="5" t="s">
        <v>264</v>
      </c>
      <c r="B389" s="68" t="s">
        <v>265</v>
      </c>
      <c r="C389" s="69"/>
      <c r="D389" s="6"/>
      <c r="E389" s="6"/>
      <c r="F389" s="6"/>
      <c r="G389" s="6"/>
      <c r="H389" s="36">
        <f t="shared" si="15"/>
        <v>50</v>
      </c>
      <c r="K389" s="45"/>
    </row>
    <row r="390" spans="1:11" ht="15.75">
      <c r="A390" s="5" t="s">
        <v>135</v>
      </c>
      <c r="B390" s="68" t="s">
        <v>265</v>
      </c>
      <c r="C390" s="69"/>
      <c r="D390" s="6" t="s">
        <v>136</v>
      </c>
      <c r="E390" s="17" t="s">
        <v>598</v>
      </c>
      <c r="F390" s="6"/>
      <c r="G390" s="6"/>
      <c r="H390" s="36">
        <f t="shared" si="15"/>
        <v>50</v>
      </c>
      <c r="K390" s="45"/>
    </row>
    <row r="391" spans="1:11" ht="15.75">
      <c r="A391" s="5" t="s">
        <v>209</v>
      </c>
      <c r="B391" s="68" t="s">
        <v>265</v>
      </c>
      <c r="C391" s="69"/>
      <c r="D391" s="6" t="s">
        <v>136</v>
      </c>
      <c r="E391" s="6" t="s">
        <v>136</v>
      </c>
      <c r="F391" s="6"/>
      <c r="G391" s="6"/>
      <c r="H391" s="36">
        <f t="shared" si="15"/>
        <v>50</v>
      </c>
      <c r="K391" s="45"/>
    </row>
    <row r="392" spans="1:11" ht="47.25">
      <c r="A392" s="5" t="s">
        <v>22</v>
      </c>
      <c r="B392" s="68" t="s">
        <v>265</v>
      </c>
      <c r="C392" s="69"/>
      <c r="D392" s="6" t="s">
        <v>136</v>
      </c>
      <c r="E392" s="6" t="s">
        <v>136</v>
      </c>
      <c r="F392" s="6" t="s">
        <v>23</v>
      </c>
      <c r="G392" s="6"/>
      <c r="H392" s="36">
        <f t="shared" si="15"/>
        <v>50</v>
      </c>
      <c r="K392" s="45"/>
    </row>
    <row r="393" spans="1:11" ht="47.25">
      <c r="A393" s="5" t="s">
        <v>24</v>
      </c>
      <c r="B393" s="68" t="s">
        <v>265</v>
      </c>
      <c r="C393" s="69"/>
      <c r="D393" s="6" t="s">
        <v>136</v>
      </c>
      <c r="E393" s="6" t="s">
        <v>136</v>
      </c>
      <c r="F393" s="6" t="s">
        <v>25</v>
      </c>
      <c r="G393" s="6"/>
      <c r="H393" s="36">
        <f t="shared" si="15"/>
        <v>50</v>
      </c>
      <c r="K393" s="45"/>
    </row>
    <row r="394" spans="1:11" ht="47.25">
      <c r="A394" s="5" t="s">
        <v>42</v>
      </c>
      <c r="B394" s="68" t="s">
        <v>265</v>
      </c>
      <c r="C394" s="69"/>
      <c r="D394" s="6" t="s">
        <v>136</v>
      </c>
      <c r="E394" s="6" t="s">
        <v>136</v>
      </c>
      <c r="F394" s="6" t="s">
        <v>25</v>
      </c>
      <c r="G394" s="6" t="s">
        <v>43</v>
      </c>
      <c r="H394" s="36">
        <v>50</v>
      </c>
      <c r="K394" s="45"/>
    </row>
    <row r="395" spans="1:11" ht="31.5">
      <c r="A395" s="2" t="s">
        <v>266</v>
      </c>
      <c r="B395" s="70" t="s">
        <v>267</v>
      </c>
      <c r="C395" s="71"/>
      <c r="D395" s="3"/>
      <c r="E395" s="3"/>
      <c r="F395" s="3"/>
      <c r="G395" s="3"/>
      <c r="H395" s="35">
        <f>H396+H402+H408+H414+H420+H426</f>
        <v>342.3</v>
      </c>
      <c r="K395" s="44"/>
    </row>
    <row r="396" spans="1:11" ht="31.5">
      <c r="A396" s="5" t="s">
        <v>268</v>
      </c>
      <c r="B396" s="68" t="s">
        <v>269</v>
      </c>
      <c r="C396" s="69"/>
      <c r="D396" s="6"/>
      <c r="E396" s="6"/>
      <c r="F396" s="6"/>
      <c r="G396" s="6"/>
      <c r="H396" s="36">
        <f>H397</f>
        <v>92.3</v>
      </c>
      <c r="K396" s="45"/>
    </row>
    <row r="397" spans="1:11" ht="15.75">
      <c r="A397" s="5" t="s">
        <v>135</v>
      </c>
      <c r="B397" s="68" t="s">
        <v>269</v>
      </c>
      <c r="C397" s="69"/>
      <c r="D397" s="6" t="s">
        <v>136</v>
      </c>
      <c r="E397" s="17" t="s">
        <v>598</v>
      </c>
      <c r="F397" s="6"/>
      <c r="G397" s="6"/>
      <c r="H397" s="36">
        <f>H398</f>
        <v>92.3</v>
      </c>
      <c r="K397" s="45"/>
    </row>
    <row r="398" spans="1:11" ht="15.75">
      <c r="A398" s="5" t="s">
        <v>209</v>
      </c>
      <c r="B398" s="68" t="s">
        <v>269</v>
      </c>
      <c r="C398" s="69"/>
      <c r="D398" s="6" t="s">
        <v>136</v>
      </c>
      <c r="E398" s="6" t="s">
        <v>136</v>
      </c>
      <c r="F398" s="6"/>
      <c r="G398" s="6"/>
      <c r="H398" s="36">
        <f>H399</f>
        <v>92.3</v>
      </c>
      <c r="K398" s="45"/>
    </row>
    <row r="399" spans="1:11" ht="47.25">
      <c r="A399" s="5" t="s">
        <v>22</v>
      </c>
      <c r="B399" s="68" t="s">
        <v>269</v>
      </c>
      <c r="C399" s="69"/>
      <c r="D399" s="6" t="s">
        <v>136</v>
      </c>
      <c r="E399" s="6" t="s">
        <v>136</v>
      </c>
      <c r="F399" s="6" t="s">
        <v>23</v>
      </c>
      <c r="G399" s="6"/>
      <c r="H399" s="36">
        <f>H400</f>
        <v>92.3</v>
      </c>
      <c r="K399" s="45"/>
    </row>
    <row r="400" spans="1:11" ht="47.25">
      <c r="A400" s="5" t="s">
        <v>24</v>
      </c>
      <c r="B400" s="68" t="s">
        <v>269</v>
      </c>
      <c r="C400" s="69"/>
      <c r="D400" s="6" t="s">
        <v>136</v>
      </c>
      <c r="E400" s="6" t="s">
        <v>136</v>
      </c>
      <c r="F400" s="6" t="s">
        <v>25</v>
      </c>
      <c r="G400" s="6"/>
      <c r="H400" s="36">
        <f>H401</f>
        <v>92.3</v>
      </c>
      <c r="K400" s="45"/>
    </row>
    <row r="401" spans="1:11" ht="47.25">
      <c r="A401" s="5" t="s">
        <v>42</v>
      </c>
      <c r="B401" s="68" t="s">
        <v>269</v>
      </c>
      <c r="C401" s="69"/>
      <c r="D401" s="6" t="s">
        <v>136</v>
      </c>
      <c r="E401" s="6" t="s">
        <v>136</v>
      </c>
      <c r="F401" s="6" t="s">
        <v>25</v>
      </c>
      <c r="G401" s="6" t="s">
        <v>43</v>
      </c>
      <c r="H401" s="36">
        <v>92.3</v>
      </c>
      <c r="K401" s="45"/>
    </row>
    <row r="402" spans="1:11" ht="31.5">
      <c r="A402" s="5" t="s">
        <v>270</v>
      </c>
      <c r="B402" s="68" t="s">
        <v>271</v>
      </c>
      <c r="C402" s="69"/>
      <c r="D402" s="6"/>
      <c r="E402" s="6"/>
      <c r="F402" s="6"/>
      <c r="G402" s="6"/>
      <c r="H402" s="36">
        <f>H403</f>
        <v>88</v>
      </c>
      <c r="K402" s="45"/>
    </row>
    <row r="403" spans="1:11" ht="15.75">
      <c r="A403" s="5" t="s">
        <v>135</v>
      </c>
      <c r="B403" s="68" t="s">
        <v>271</v>
      </c>
      <c r="C403" s="69"/>
      <c r="D403" s="6" t="s">
        <v>136</v>
      </c>
      <c r="E403" s="17" t="s">
        <v>598</v>
      </c>
      <c r="F403" s="6"/>
      <c r="G403" s="6"/>
      <c r="H403" s="36">
        <f>H404</f>
        <v>88</v>
      </c>
      <c r="K403" s="45"/>
    </row>
    <row r="404" spans="1:11" ht="15.75">
      <c r="A404" s="5" t="s">
        <v>209</v>
      </c>
      <c r="B404" s="68" t="s">
        <v>271</v>
      </c>
      <c r="C404" s="69"/>
      <c r="D404" s="6" t="s">
        <v>136</v>
      </c>
      <c r="E404" s="6" t="s">
        <v>136</v>
      </c>
      <c r="F404" s="6"/>
      <c r="G404" s="6"/>
      <c r="H404" s="36">
        <f>H405</f>
        <v>88</v>
      </c>
      <c r="K404" s="45"/>
    </row>
    <row r="405" spans="1:11" ht="47.25">
      <c r="A405" s="5" t="s">
        <v>22</v>
      </c>
      <c r="B405" s="68" t="s">
        <v>271</v>
      </c>
      <c r="C405" s="69"/>
      <c r="D405" s="6" t="s">
        <v>136</v>
      </c>
      <c r="E405" s="6" t="s">
        <v>136</v>
      </c>
      <c r="F405" s="6" t="s">
        <v>23</v>
      </c>
      <c r="G405" s="6"/>
      <c r="H405" s="36">
        <f>H406</f>
        <v>88</v>
      </c>
      <c r="K405" s="45"/>
    </row>
    <row r="406" spans="1:11" ht="47.25">
      <c r="A406" s="5" t="s">
        <v>24</v>
      </c>
      <c r="B406" s="68" t="s">
        <v>271</v>
      </c>
      <c r="C406" s="69"/>
      <c r="D406" s="6" t="s">
        <v>136</v>
      </c>
      <c r="E406" s="6" t="s">
        <v>136</v>
      </c>
      <c r="F406" s="6" t="s">
        <v>25</v>
      </c>
      <c r="G406" s="6"/>
      <c r="H406" s="36">
        <f>H407</f>
        <v>88</v>
      </c>
      <c r="K406" s="45"/>
    </row>
    <row r="407" spans="1:11" ht="47.25">
      <c r="A407" s="5" t="s">
        <v>42</v>
      </c>
      <c r="B407" s="68" t="s">
        <v>271</v>
      </c>
      <c r="C407" s="69"/>
      <c r="D407" s="6" t="s">
        <v>136</v>
      </c>
      <c r="E407" s="6" t="s">
        <v>136</v>
      </c>
      <c r="F407" s="6" t="s">
        <v>25</v>
      </c>
      <c r="G407" s="6" t="s">
        <v>43</v>
      </c>
      <c r="H407" s="36">
        <v>88</v>
      </c>
      <c r="K407" s="45"/>
    </row>
    <row r="408" spans="1:11" ht="33" customHeight="1">
      <c r="A408" s="5" t="s">
        <v>272</v>
      </c>
      <c r="B408" s="68" t="s">
        <v>273</v>
      </c>
      <c r="C408" s="69"/>
      <c r="D408" s="6"/>
      <c r="E408" s="6"/>
      <c r="F408" s="6"/>
      <c r="G408" s="6"/>
      <c r="H408" s="36">
        <f>H409</f>
        <v>100</v>
      </c>
      <c r="K408" s="45"/>
    </row>
    <row r="409" spans="1:11" ht="15.75">
      <c r="A409" s="5" t="s">
        <v>135</v>
      </c>
      <c r="B409" s="68" t="s">
        <v>273</v>
      </c>
      <c r="C409" s="69"/>
      <c r="D409" s="6" t="s">
        <v>136</v>
      </c>
      <c r="E409" s="17" t="s">
        <v>598</v>
      </c>
      <c r="F409" s="6"/>
      <c r="G409" s="6"/>
      <c r="H409" s="36">
        <f>H410</f>
        <v>100</v>
      </c>
      <c r="K409" s="45"/>
    </row>
    <row r="410" spans="1:11" ht="15.75">
      <c r="A410" s="5" t="s">
        <v>209</v>
      </c>
      <c r="B410" s="68" t="s">
        <v>273</v>
      </c>
      <c r="C410" s="69"/>
      <c r="D410" s="6" t="s">
        <v>136</v>
      </c>
      <c r="E410" s="6" t="s">
        <v>136</v>
      </c>
      <c r="F410" s="6"/>
      <c r="G410" s="6"/>
      <c r="H410" s="36">
        <f>H411</f>
        <v>100</v>
      </c>
      <c r="K410" s="45"/>
    </row>
    <row r="411" spans="1:11" ht="94.5">
      <c r="A411" s="5" t="s">
        <v>107</v>
      </c>
      <c r="B411" s="68" t="s">
        <v>273</v>
      </c>
      <c r="C411" s="69"/>
      <c r="D411" s="6" t="s">
        <v>136</v>
      </c>
      <c r="E411" s="6" t="s">
        <v>136</v>
      </c>
      <c r="F411" s="6" t="s">
        <v>108</v>
      </c>
      <c r="G411" s="6"/>
      <c r="H411" s="36">
        <f>H412</f>
        <v>100</v>
      </c>
      <c r="K411" s="45"/>
    </row>
    <row r="412" spans="1:11" ht="31.5">
      <c r="A412" s="5" t="s">
        <v>274</v>
      </c>
      <c r="B412" s="68" t="s">
        <v>273</v>
      </c>
      <c r="C412" s="69"/>
      <c r="D412" s="6" t="s">
        <v>136</v>
      </c>
      <c r="E412" s="6" t="s">
        <v>136</v>
      </c>
      <c r="F412" s="6" t="s">
        <v>275</v>
      </c>
      <c r="G412" s="6"/>
      <c r="H412" s="36">
        <f>H413</f>
        <v>100</v>
      </c>
      <c r="K412" s="45"/>
    </row>
    <row r="413" spans="1:11" ht="47.25">
      <c r="A413" s="5" t="s">
        <v>42</v>
      </c>
      <c r="B413" s="68" t="s">
        <v>273</v>
      </c>
      <c r="C413" s="69"/>
      <c r="D413" s="6" t="s">
        <v>136</v>
      </c>
      <c r="E413" s="6" t="s">
        <v>136</v>
      </c>
      <c r="F413" s="6" t="s">
        <v>275</v>
      </c>
      <c r="G413" s="6" t="s">
        <v>43</v>
      </c>
      <c r="H413" s="36">
        <v>100</v>
      </c>
      <c r="K413" s="45"/>
    </row>
    <row r="414" spans="1:11" ht="15.75">
      <c r="A414" s="5" t="s">
        <v>276</v>
      </c>
      <c r="B414" s="68" t="s">
        <v>277</v>
      </c>
      <c r="C414" s="69"/>
      <c r="D414" s="6"/>
      <c r="E414" s="6"/>
      <c r="F414" s="6"/>
      <c r="G414" s="6"/>
      <c r="H414" s="36">
        <f>H415</f>
        <v>35</v>
      </c>
      <c r="K414" s="45"/>
    </row>
    <row r="415" spans="1:11" ht="15.75">
      <c r="A415" s="5" t="s">
        <v>135</v>
      </c>
      <c r="B415" s="68" t="s">
        <v>277</v>
      </c>
      <c r="C415" s="69"/>
      <c r="D415" s="6" t="s">
        <v>136</v>
      </c>
      <c r="E415" s="17" t="s">
        <v>598</v>
      </c>
      <c r="F415" s="6"/>
      <c r="G415" s="6"/>
      <c r="H415" s="36">
        <f>H416</f>
        <v>35</v>
      </c>
      <c r="K415" s="45"/>
    </row>
    <row r="416" spans="1:11" ht="15.75">
      <c r="A416" s="5" t="s">
        <v>209</v>
      </c>
      <c r="B416" s="68" t="s">
        <v>277</v>
      </c>
      <c r="C416" s="69"/>
      <c r="D416" s="6" t="s">
        <v>136</v>
      </c>
      <c r="E416" s="6" t="s">
        <v>136</v>
      </c>
      <c r="F416" s="6"/>
      <c r="G416" s="6"/>
      <c r="H416" s="36">
        <f>H417</f>
        <v>35</v>
      </c>
      <c r="K416" s="45"/>
    </row>
    <row r="417" spans="1:11" ht="47.25">
      <c r="A417" s="5" t="s">
        <v>22</v>
      </c>
      <c r="B417" s="68" t="s">
        <v>277</v>
      </c>
      <c r="C417" s="69"/>
      <c r="D417" s="6" t="s">
        <v>136</v>
      </c>
      <c r="E417" s="6" t="s">
        <v>136</v>
      </c>
      <c r="F417" s="6" t="s">
        <v>23</v>
      </c>
      <c r="G417" s="6"/>
      <c r="H417" s="36">
        <f>H418</f>
        <v>35</v>
      </c>
      <c r="K417" s="45"/>
    </row>
    <row r="418" spans="1:11" ht="47.25">
      <c r="A418" s="5" t="s">
        <v>24</v>
      </c>
      <c r="B418" s="68" t="s">
        <v>277</v>
      </c>
      <c r="C418" s="69"/>
      <c r="D418" s="6" t="s">
        <v>136</v>
      </c>
      <c r="E418" s="6" t="s">
        <v>136</v>
      </c>
      <c r="F418" s="6" t="s">
        <v>25</v>
      </c>
      <c r="G418" s="6"/>
      <c r="H418" s="36">
        <f>H419</f>
        <v>35</v>
      </c>
      <c r="K418" s="45"/>
    </row>
    <row r="419" spans="1:11" ht="47.25">
      <c r="A419" s="5" t="s">
        <v>42</v>
      </c>
      <c r="B419" s="68" t="s">
        <v>277</v>
      </c>
      <c r="C419" s="69"/>
      <c r="D419" s="6" t="s">
        <v>136</v>
      </c>
      <c r="E419" s="6" t="s">
        <v>136</v>
      </c>
      <c r="F419" s="6" t="s">
        <v>25</v>
      </c>
      <c r="G419" s="6" t="s">
        <v>43</v>
      </c>
      <c r="H419" s="36">
        <v>35</v>
      </c>
      <c r="K419" s="45"/>
    </row>
    <row r="420" spans="1:11" ht="31.5">
      <c r="A420" s="5" t="s">
        <v>278</v>
      </c>
      <c r="B420" s="68" t="s">
        <v>279</v>
      </c>
      <c r="C420" s="69"/>
      <c r="D420" s="6"/>
      <c r="E420" s="6"/>
      <c r="F420" s="6"/>
      <c r="G420" s="6"/>
      <c r="H420" s="36">
        <f>H421</f>
        <v>20</v>
      </c>
      <c r="K420" s="45"/>
    </row>
    <row r="421" spans="1:11" ht="15.75">
      <c r="A421" s="5" t="s">
        <v>135</v>
      </c>
      <c r="B421" s="68" t="s">
        <v>279</v>
      </c>
      <c r="C421" s="69"/>
      <c r="D421" s="6" t="s">
        <v>136</v>
      </c>
      <c r="E421" s="17" t="s">
        <v>598</v>
      </c>
      <c r="F421" s="6"/>
      <c r="G421" s="6"/>
      <c r="H421" s="36">
        <f>H422</f>
        <v>20</v>
      </c>
      <c r="K421" s="45"/>
    </row>
    <row r="422" spans="1:11" ht="15.75">
      <c r="A422" s="5" t="s">
        <v>209</v>
      </c>
      <c r="B422" s="68" t="s">
        <v>279</v>
      </c>
      <c r="C422" s="69"/>
      <c r="D422" s="6" t="s">
        <v>136</v>
      </c>
      <c r="E422" s="6" t="s">
        <v>136</v>
      </c>
      <c r="F422" s="6"/>
      <c r="G422" s="6"/>
      <c r="H422" s="36">
        <f>H423</f>
        <v>20</v>
      </c>
      <c r="K422" s="45"/>
    </row>
    <row r="423" spans="1:11" ht="47.25">
      <c r="A423" s="5" t="s">
        <v>22</v>
      </c>
      <c r="B423" s="68" t="s">
        <v>279</v>
      </c>
      <c r="C423" s="69"/>
      <c r="D423" s="6" t="s">
        <v>136</v>
      </c>
      <c r="E423" s="6" t="s">
        <v>136</v>
      </c>
      <c r="F423" s="6" t="s">
        <v>23</v>
      </c>
      <c r="G423" s="6"/>
      <c r="H423" s="36">
        <f>H424</f>
        <v>20</v>
      </c>
      <c r="K423" s="45"/>
    </row>
    <row r="424" spans="1:11" ht="47.25">
      <c r="A424" s="5" t="s">
        <v>24</v>
      </c>
      <c r="B424" s="68" t="s">
        <v>279</v>
      </c>
      <c r="C424" s="69"/>
      <c r="D424" s="6" t="s">
        <v>136</v>
      </c>
      <c r="E424" s="6" t="s">
        <v>136</v>
      </c>
      <c r="F424" s="6" t="s">
        <v>25</v>
      </c>
      <c r="G424" s="6"/>
      <c r="H424" s="36">
        <f>H425</f>
        <v>20</v>
      </c>
      <c r="K424" s="45"/>
    </row>
    <row r="425" spans="1:11" ht="47.25">
      <c r="A425" s="5" t="s">
        <v>42</v>
      </c>
      <c r="B425" s="68" t="s">
        <v>279</v>
      </c>
      <c r="C425" s="69"/>
      <c r="D425" s="6" t="s">
        <v>136</v>
      </c>
      <c r="E425" s="6" t="s">
        <v>136</v>
      </c>
      <c r="F425" s="6" t="s">
        <v>25</v>
      </c>
      <c r="G425" s="6" t="s">
        <v>43</v>
      </c>
      <c r="H425" s="36">
        <v>20</v>
      </c>
      <c r="K425" s="45"/>
    </row>
    <row r="426" spans="1:11" ht="47.25">
      <c r="A426" s="5" t="s">
        <v>280</v>
      </c>
      <c r="B426" s="68" t="s">
        <v>281</v>
      </c>
      <c r="C426" s="69"/>
      <c r="D426" s="6"/>
      <c r="E426" s="6"/>
      <c r="F426" s="6"/>
      <c r="G426" s="6"/>
      <c r="H426" s="36">
        <f>H427</f>
        <v>7</v>
      </c>
      <c r="K426" s="45"/>
    </row>
    <row r="427" spans="1:11" ht="15.75">
      <c r="A427" s="5" t="s">
        <v>135</v>
      </c>
      <c r="B427" s="68" t="s">
        <v>281</v>
      </c>
      <c r="C427" s="69"/>
      <c r="D427" s="6" t="s">
        <v>136</v>
      </c>
      <c r="E427" s="17" t="s">
        <v>598</v>
      </c>
      <c r="F427" s="6"/>
      <c r="G427" s="6"/>
      <c r="H427" s="36">
        <f>H428</f>
        <v>7</v>
      </c>
      <c r="K427" s="45"/>
    </row>
    <row r="428" spans="1:11" ht="15.75">
      <c r="A428" s="5" t="s">
        <v>209</v>
      </c>
      <c r="B428" s="68" t="s">
        <v>281</v>
      </c>
      <c r="C428" s="69"/>
      <c r="D428" s="6" t="s">
        <v>136</v>
      </c>
      <c r="E428" s="6" t="s">
        <v>136</v>
      </c>
      <c r="F428" s="6"/>
      <c r="G428" s="6"/>
      <c r="H428" s="36">
        <f>H429</f>
        <v>7</v>
      </c>
      <c r="K428" s="45"/>
    </row>
    <row r="429" spans="1:11" ht="47.25">
      <c r="A429" s="5" t="s">
        <v>22</v>
      </c>
      <c r="B429" s="68" t="s">
        <v>281</v>
      </c>
      <c r="C429" s="69"/>
      <c r="D429" s="6" t="s">
        <v>136</v>
      </c>
      <c r="E429" s="6" t="s">
        <v>136</v>
      </c>
      <c r="F429" s="6" t="s">
        <v>23</v>
      </c>
      <c r="G429" s="6"/>
      <c r="H429" s="36">
        <f>H430</f>
        <v>7</v>
      </c>
      <c r="K429" s="45"/>
    </row>
    <row r="430" spans="1:11" ht="47.25">
      <c r="A430" s="5" t="s">
        <v>24</v>
      </c>
      <c r="B430" s="68" t="s">
        <v>281</v>
      </c>
      <c r="C430" s="69"/>
      <c r="D430" s="6" t="s">
        <v>136</v>
      </c>
      <c r="E430" s="6" t="s">
        <v>136</v>
      </c>
      <c r="F430" s="6" t="s">
        <v>25</v>
      </c>
      <c r="G430" s="6"/>
      <c r="H430" s="36">
        <f>H431</f>
        <v>7</v>
      </c>
      <c r="K430" s="45"/>
    </row>
    <row r="431" spans="1:11" ht="47.25">
      <c r="A431" s="5" t="s">
        <v>42</v>
      </c>
      <c r="B431" s="68" t="s">
        <v>281</v>
      </c>
      <c r="C431" s="69"/>
      <c r="D431" s="6" t="s">
        <v>136</v>
      </c>
      <c r="E431" s="6" t="s">
        <v>136</v>
      </c>
      <c r="F431" s="6" t="s">
        <v>25</v>
      </c>
      <c r="G431" s="6" t="s">
        <v>43</v>
      </c>
      <c r="H431" s="36">
        <v>7</v>
      </c>
      <c r="K431" s="45"/>
    </row>
    <row r="432" spans="1:11" ht="47.25">
      <c r="A432" s="2" t="s">
        <v>282</v>
      </c>
      <c r="B432" s="70" t="s">
        <v>283</v>
      </c>
      <c r="C432" s="71"/>
      <c r="D432" s="3"/>
      <c r="E432" s="3"/>
      <c r="F432" s="3"/>
      <c r="G432" s="3"/>
      <c r="H432" s="35">
        <f>H433+H440</f>
        <v>931.1</v>
      </c>
      <c r="K432" s="44"/>
    </row>
    <row r="433" spans="1:11" ht="47.25">
      <c r="A433" s="2" t="s">
        <v>284</v>
      </c>
      <c r="B433" s="70" t="s">
        <v>285</v>
      </c>
      <c r="C433" s="71"/>
      <c r="D433" s="3"/>
      <c r="E433" s="3"/>
      <c r="F433" s="3"/>
      <c r="G433" s="3"/>
      <c r="H433" s="35">
        <f aca="true" t="shared" si="16" ref="H433:H438">H434</f>
        <v>231.1</v>
      </c>
      <c r="K433" s="44"/>
    </row>
    <row r="434" spans="1:11" ht="47.25">
      <c r="A434" s="5" t="s">
        <v>286</v>
      </c>
      <c r="B434" s="68" t="s">
        <v>287</v>
      </c>
      <c r="C434" s="69"/>
      <c r="D434" s="6"/>
      <c r="E434" s="6"/>
      <c r="F434" s="6"/>
      <c r="G434" s="6"/>
      <c r="H434" s="36">
        <f t="shared" si="16"/>
        <v>231.1</v>
      </c>
      <c r="K434" s="45"/>
    </row>
    <row r="435" spans="1:11" ht="15.75">
      <c r="A435" s="5" t="s">
        <v>18</v>
      </c>
      <c r="B435" s="68" t="s">
        <v>287</v>
      </c>
      <c r="C435" s="69"/>
      <c r="D435" s="6" t="s">
        <v>19</v>
      </c>
      <c r="E435" s="17" t="s">
        <v>598</v>
      </c>
      <c r="F435" s="6"/>
      <c r="G435" s="6"/>
      <c r="H435" s="36">
        <f t="shared" si="16"/>
        <v>231.1</v>
      </c>
      <c r="K435" s="45"/>
    </row>
    <row r="436" spans="1:11" ht="31.5">
      <c r="A436" s="5" t="s">
        <v>234</v>
      </c>
      <c r="B436" s="68" t="s">
        <v>287</v>
      </c>
      <c r="C436" s="69"/>
      <c r="D436" s="6" t="s">
        <v>19</v>
      </c>
      <c r="E436" s="6" t="s">
        <v>235</v>
      </c>
      <c r="F436" s="6"/>
      <c r="G436" s="6"/>
      <c r="H436" s="36">
        <f t="shared" si="16"/>
        <v>231.1</v>
      </c>
      <c r="K436" s="45"/>
    </row>
    <row r="437" spans="1:11" ht="47.25">
      <c r="A437" s="5" t="s">
        <v>22</v>
      </c>
      <c r="B437" s="68" t="s">
        <v>287</v>
      </c>
      <c r="C437" s="69"/>
      <c r="D437" s="6" t="s">
        <v>19</v>
      </c>
      <c r="E437" s="6" t="s">
        <v>235</v>
      </c>
      <c r="F437" s="6" t="s">
        <v>23</v>
      </c>
      <c r="G437" s="6"/>
      <c r="H437" s="36">
        <f t="shared" si="16"/>
        <v>231.1</v>
      </c>
      <c r="K437" s="45"/>
    </row>
    <row r="438" spans="1:11" ht="47.25">
      <c r="A438" s="5" t="s">
        <v>24</v>
      </c>
      <c r="B438" s="68" t="s">
        <v>287</v>
      </c>
      <c r="C438" s="69"/>
      <c r="D438" s="6" t="s">
        <v>19</v>
      </c>
      <c r="E438" s="6" t="s">
        <v>235</v>
      </c>
      <c r="F438" s="6" t="s">
        <v>25</v>
      </c>
      <c r="G438" s="6"/>
      <c r="H438" s="36">
        <f t="shared" si="16"/>
        <v>231.1</v>
      </c>
      <c r="K438" s="45"/>
    </row>
    <row r="439" spans="1:11" ht="31.5">
      <c r="A439" s="5" t="s">
        <v>92</v>
      </c>
      <c r="B439" s="68" t="s">
        <v>287</v>
      </c>
      <c r="C439" s="69"/>
      <c r="D439" s="6" t="s">
        <v>19</v>
      </c>
      <c r="E439" s="6" t="s">
        <v>235</v>
      </c>
      <c r="F439" s="6" t="s">
        <v>25</v>
      </c>
      <c r="G439" s="6" t="s">
        <v>93</v>
      </c>
      <c r="H439" s="36">
        <v>231.1</v>
      </c>
      <c r="K439" s="45"/>
    </row>
    <row r="440" spans="1:11" ht="78.75">
      <c r="A440" s="2" t="s">
        <v>288</v>
      </c>
      <c r="B440" s="70" t="s">
        <v>289</v>
      </c>
      <c r="C440" s="71"/>
      <c r="D440" s="3"/>
      <c r="E440" s="3"/>
      <c r="F440" s="3"/>
      <c r="G440" s="3"/>
      <c r="H440" s="35">
        <f>H441+H447</f>
        <v>700</v>
      </c>
      <c r="K440" s="44"/>
    </row>
    <row r="441" spans="1:11" ht="63">
      <c r="A441" s="5" t="s">
        <v>290</v>
      </c>
      <c r="B441" s="68" t="s">
        <v>291</v>
      </c>
      <c r="C441" s="69"/>
      <c r="D441" s="6"/>
      <c r="E441" s="6"/>
      <c r="F441" s="6"/>
      <c r="G441" s="6"/>
      <c r="H441" s="36">
        <f>H442</f>
        <v>651</v>
      </c>
      <c r="K441" s="45"/>
    </row>
    <row r="442" spans="1:11" ht="15.75">
      <c r="A442" s="5" t="s">
        <v>18</v>
      </c>
      <c r="B442" s="68" t="s">
        <v>291</v>
      </c>
      <c r="C442" s="69"/>
      <c r="D442" s="6" t="s">
        <v>19</v>
      </c>
      <c r="E442" s="17" t="s">
        <v>598</v>
      </c>
      <c r="F442" s="6"/>
      <c r="G442" s="6"/>
      <c r="H442" s="36">
        <f>H443</f>
        <v>651</v>
      </c>
      <c r="K442" s="45"/>
    </row>
    <row r="443" spans="1:11" ht="31.5">
      <c r="A443" s="5" t="s">
        <v>234</v>
      </c>
      <c r="B443" s="68" t="s">
        <v>291</v>
      </c>
      <c r="C443" s="69"/>
      <c r="D443" s="6" t="s">
        <v>19</v>
      </c>
      <c r="E443" s="6" t="s">
        <v>235</v>
      </c>
      <c r="F443" s="6"/>
      <c r="G443" s="6"/>
      <c r="H443" s="36">
        <f>H444</f>
        <v>651</v>
      </c>
      <c r="K443" s="45"/>
    </row>
    <row r="444" spans="1:11" ht="15.75">
      <c r="A444" s="5" t="s">
        <v>121</v>
      </c>
      <c r="B444" s="68" t="s">
        <v>291</v>
      </c>
      <c r="C444" s="69"/>
      <c r="D444" s="6" t="s">
        <v>19</v>
      </c>
      <c r="E444" s="6" t="s">
        <v>235</v>
      </c>
      <c r="F444" s="6" t="s">
        <v>122</v>
      </c>
      <c r="G444" s="6"/>
      <c r="H444" s="36">
        <f>H445</f>
        <v>651</v>
      </c>
      <c r="K444" s="45"/>
    </row>
    <row r="445" spans="1:11" ht="78.75">
      <c r="A445" s="5" t="s">
        <v>123</v>
      </c>
      <c r="B445" s="68" t="s">
        <v>291</v>
      </c>
      <c r="C445" s="69"/>
      <c r="D445" s="6" t="s">
        <v>19</v>
      </c>
      <c r="E445" s="6" t="s">
        <v>235</v>
      </c>
      <c r="F445" s="6" t="s">
        <v>124</v>
      </c>
      <c r="G445" s="6"/>
      <c r="H445" s="36">
        <f>H446</f>
        <v>651</v>
      </c>
      <c r="K445" s="45"/>
    </row>
    <row r="446" spans="1:11" ht="31.5">
      <c r="A446" s="5" t="s">
        <v>92</v>
      </c>
      <c r="B446" s="68" t="s">
        <v>291</v>
      </c>
      <c r="C446" s="69"/>
      <c r="D446" s="6" t="s">
        <v>19</v>
      </c>
      <c r="E446" s="6" t="s">
        <v>235</v>
      </c>
      <c r="F446" s="6" t="s">
        <v>124</v>
      </c>
      <c r="G446" s="6" t="s">
        <v>93</v>
      </c>
      <c r="H446" s="36">
        <v>651</v>
      </c>
      <c r="K446" s="45"/>
    </row>
    <row r="447" spans="1:11" ht="78.75">
      <c r="A447" s="5" t="s">
        <v>292</v>
      </c>
      <c r="B447" s="68" t="s">
        <v>293</v>
      </c>
      <c r="C447" s="69"/>
      <c r="D447" s="6"/>
      <c r="E447" s="6"/>
      <c r="F447" s="6"/>
      <c r="G447" s="6"/>
      <c r="H447" s="36">
        <f>H448</f>
        <v>49</v>
      </c>
      <c r="K447" s="45"/>
    </row>
    <row r="448" spans="1:11" ht="15.75">
      <c r="A448" s="5" t="s">
        <v>18</v>
      </c>
      <c r="B448" s="68" t="s">
        <v>293</v>
      </c>
      <c r="C448" s="69"/>
      <c r="D448" s="6" t="s">
        <v>19</v>
      </c>
      <c r="E448" s="17" t="s">
        <v>598</v>
      </c>
      <c r="F448" s="6"/>
      <c r="G448" s="6"/>
      <c r="H448" s="36">
        <f>H449</f>
        <v>49</v>
      </c>
      <c r="K448" s="45"/>
    </row>
    <row r="449" spans="1:11" ht="31.5">
      <c r="A449" s="5" t="s">
        <v>234</v>
      </c>
      <c r="B449" s="68" t="s">
        <v>293</v>
      </c>
      <c r="C449" s="69"/>
      <c r="D449" s="6" t="s">
        <v>19</v>
      </c>
      <c r="E449" s="6" t="s">
        <v>235</v>
      </c>
      <c r="F449" s="6"/>
      <c r="G449" s="6"/>
      <c r="H449" s="36">
        <f>H450</f>
        <v>49</v>
      </c>
      <c r="K449" s="45"/>
    </row>
    <row r="450" spans="1:11" ht="15.75">
      <c r="A450" s="5" t="s">
        <v>121</v>
      </c>
      <c r="B450" s="68" t="s">
        <v>293</v>
      </c>
      <c r="C450" s="69"/>
      <c r="D450" s="6" t="s">
        <v>19</v>
      </c>
      <c r="E450" s="6" t="s">
        <v>235</v>
      </c>
      <c r="F450" s="6" t="s">
        <v>122</v>
      </c>
      <c r="G450" s="6"/>
      <c r="H450" s="36">
        <f>H451</f>
        <v>49</v>
      </c>
      <c r="K450" s="45"/>
    </row>
    <row r="451" spans="1:11" ht="78.75">
      <c r="A451" s="5" t="s">
        <v>123</v>
      </c>
      <c r="B451" s="68" t="s">
        <v>293</v>
      </c>
      <c r="C451" s="69"/>
      <c r="D451" s="6" t="s">
        <v>19</v>
      </c>
      <c r="E451" s="6" t="s">
        <v>235</v>
      </c>
      <c r="F451" s="6" t="s">
        <v>124</v>
      </c>
      <c r="G451" s="6"/>
      <c r="H451" s="36">
        <f>H452</f>
        <v>49</v>
      </c>
      <c r="K451" s="45"/>
    </row>
    <row r="452" spans="1:11" ht="31.5">
      <c r="A452" s="5" t="s">
        <v>92</v>
      </c>
      <c r="B452" s="68" t="s">
        <v>293</v>
      </c>
      <c r="C452" s="69"/>
      <c r="D452" s="6" t="s">
        <v>19</v>
      </c>
      <c r="E452" s="6" t="s">
        <v>235</v>
      </c>
      <c r="F452" s="6" t="s">
        <v>124</v>
      </c>
      <c r="G452" s="6" t="s">
        <v>93</v>
      </c>
      <c r="H452" s="36">
        <v>49</v>
      </c>
      <c r="K452" s="45"/>
    </row>
    <row r="453" spans="1:11" ht="63">
      <c r="A453" s="2" t="s">
        <v>294</v>
      </c>
      <c r="B453" s="70" t="s">
        <v>295</v>
      </c>
      <c r="C453" s="71"/>
      <c r="D453" s="3"/>
      <c r="E453" s="3"/>
      <c r="F453" s="3"/>
      <c r="G453" s="3"/>
      <c r="H453" s="35">
        <f>H454</f>
        <v>2775.2000000000003</v>
      </c>
      <c r="K453" s="44"/>
    </row>
    <row r="454" spans="1:11" ht="66" customHeight="1">
      <c r="A454" s="2" t="s">
        <v>296</v>
      </c>
      <c r="B454" s="70" t="s">
        <v>297</v>
      </c>
      <c r="C454" s="71"/>
      <c r="D454" s="3"/>
      <c r="E454" s="3"/>
      <c r="F454" s="3"/>
      <c r="G454" s="3"/>
      <c r="H454" s="35">
        <f>H455+H461+H485+H496+H507+H526+H550+H556+H562</f>
        <v>2775.2000000000003</v>
      </c>
      <c r="I454" s="43"/>
      <c r="K454" s="44"/>
    </row>
    <row r="455" spans="1:11" ht="63" customHeight="1">
      <c r="A455" s="5" t="s">
        <v>298</v>
      </c>
      <c r="B455" s="68" t="s">
        <v>299</v>
      </c>
      <c r="C455" s="69"/>
      <c r="D455" s="6"/>
      <c r="E455" s="6"/>
      <c r="F455" s="6"/>
      <c r="G455" s="6"/>
      <c r="H455" s="36">
        <f>H456</f>
        <v>167.4</v>
      </c>
      <c r="K455" s="45"/>
    </row>
    <row r="456" spans="1:11" ht="15.75">
      <c r="A456" s="5" t="s">
        <v>87</v>
      </c>
      <c r="B456" s="68" t="s">
        <v>299</v>
      </c>
      <c r="C456" s="69"/>
      <c r="D456" s="6" t="s">
        <v>88</v>
      </c>
      <c r="E456" s="17" t="s">
        <v>598</v>
      </c>
      <c r="F456" s="6"/>
      <c r="G456" s="6"/>
      <c r="H456" s="36">
        <f>H457</f>
        <v>167.4</v>
      </c>
      <c r="K456" s="45"/>
    </row>
    <row r="457" spans="1:11" ht="31.5">
      <c r="A457" s="5" t="s">
        <v>89</v>
      </c>
      <c r="B457" s="68" t="s">
        <v>299</v>
      </c>
      <c r="C457" s="69"/>
      <c r="D457" s="6" t="s">
        <v>88</v>
      </c>
      <c r="E457" s="6" t="s">
        <v>66</v>
      </c>
      <c r="F457" s="6"/>
      <c r="G457" s="6"/>
      <c r="H457" s="36">
        <f>H458</f>
        <v>167.4</v>
      </c>
      <c r="K457" s="45"/>
    </row>
    <row r="458" spans="1:11" ht="31.5">
      <c r="A458" s="5" t="s">
        <v>152</v>
      </c>
      <c r="B458" s="68" t="s">
        <v>299</v>
      </c>
      <c r="C458" s="69"/>
      <c r="D458" s="6" t="s">
        <v>88</v>
      </c>
      <c r="E458" s="6" t="s">
        <v>66</v>
      </c>
      <c r="F458" s="6" t="s">
        <v>153</v>
      </c>
      <c r="G458" s="6"/>
      <c r="H458" s="36">
        <f>H459</f>
        <v>167.4</v>
      </c>
      <c r="K458" s="45"/>
    </row>
    <row r="459" spans="1:11" ht="47.25">
      <c r="A459" s="5" t="s">
        <v>154</v>
      </c>
      <c r="B459" s="68" t="s">
        <v>299</v>
      </c>
      <c r="C459" s="69"/>
      <c r="D459" s="6" t="s">
        <v>88</v>
      </c>
      <c r="E459" s="6" t="s">
        <v>66</v>
      </c>
      <c r="F459" s="6" t="s">
        <v>155</v>
      </c>
      <c r="G459" s="6"/>
      <c r="H459" s="36">
        <f>H460</f>
        <v>167.4</v>
      </c>
      <c r="K459" s="45"/>
    </row>
    <row r="460" spans="1:11" ht="31.5">
      <c r="A460" s="5" t="s">
        <v>92</v>
      </c>
      <c r="B460" s="68" t="s">
        <v>299</v>
      </c>
      <c r="C460" s="69"/>
      <c r="D460" s="6" t="s">
        <v>88</v>
      </c>
      <c r="E460" s="6" t="s">
        <v>66</v>
      </c>
      <c r="F460" s="6" t="s">
        <v>155</v>
      </c>
      <c r="G460" s="6" t="s">
        <v>93</v>
      </c>
      <c r="H460" s="36">
        <v>167.4</v>
      </c>
      <c r="K460" s="45"/>
    </row>
    <row r="461" spans="1:11" ht="78.75">
      <c r="A461" s="5" t="s">
        <v>300</v>
      </c>
      <c r="B461" s="68" t="s">
        <v>301</v>
      </c>
      <c r="C461" s="69"/>
      <c r="D461" s="6"/>
      <c r="E461" s="6"/>
      <c r="F461" s="6"/>
      <c r="G461" s="6"/>
      <c r="H461" s="36">
        <f>H462+H475+H480</f>
        <v>1647.7</v>
      </c>
      <c r="K461" s="45"/>
    </row>
    <row r="462" spans="1:11" ht="15.75">
      <c r="A462" s="5" t="s">
        <v>135</v>
      </c>
      <c r="B462" s="68" t="s">
        <v>301</v>
      </c>
      <c r="C462" s="69"/>
      <c r="D462" s="6" t="s">
        <v>136</v>
      </c>
      <c r="E462" s="17" t="s">
        <v>598</v>
      </c>
      <c r="F462" s="6"/>
      <c r="G462" s="6"/>
      <c r="H462" s="36">
        <f>H463+H467+H471</f>
        <v>1172.7</v>
      </c>
      <c r="K462" s="45"/>
    </row>
    <row r="463" spans="1:11" ht="15.75">
      <c r="A463" s="5" t="s">
        <v>141</v>
      </c>
      <c r="B463" s="68" t="s">
        <v>301</v>
      </c>
      <c r="C463" s="69"/>
      <c r="D463" s="6" t="s">
        <v>136</v>
      </c>
      <c r="E463" s="6" t="s">
        <v>37</v>
      </c>
      <c r="F463" s="6"/>
      <c r="G463" s="6"/>
      <c r="H463" s="36">
        <f>H464</f>
        <v>220.8</v>
      </c>
      <c r="K463" s="45"/>
    </row>
    <row r="464" spans="1:11" ht="47.25">
      <c r="A464" s="5" t="s">
        <v>38</v>
      </c>
      <c r="B464" s="68" t="s">
        <v>301</v>
      </c>
      <c r="C464" s="69"/>
      <c r="D464" s="6" t="s">
        <v>136</v>
      </c>
      <c r="E464" s="6" t="s">
        <v>37</v>
      </c>
      <c r="F464" s="6" t="s">
        <v>39</v>
      </c>
      <c r="G464" s="6"/>
      <c r="H464" s="36">
        <f>H465</f>
        <v>220.8</v>
      </c>
      <c r="K464" s="45"/>
    </row>
    <row r="465" spans="1:11" ht="15.75">
      <c r="A465" s="5" t="s">
        <v>40</v>
      </c>
      <c r="B465" s="68" t="s">
        <v>301</v>
      </c>
      <c r="C465" s="69"/>
      <c r="D465" s="6" t="s">
        <v>136</v>
      </c>
      <c r="E465" s="6" t="s">
        <v>37</v>
      </c>
      <c r="F465" s="6" t="s">
        <v>41</v>
      </c>
      <c r="G465" s="6"/>
      <c r="H465" s="36">
        <f>H466</f>
        <v>220.8</v>
      </c>
      <c r="K465" s="45"/>
    </row>
    <row r="466" spans="1:11" ht="31.5">
      <c r="A466" s="5" t="s">
        <v>138</v>
      </c>
      <c r="B466" s="68" t="s">
        <v>301</v>
      </c>
      <c r="C466" s="69"/>
      <c r="D466" s="6" t="s">
        <v>136</v>
      </c>
      <c r="E466" s="6" t="s">
        <v>37</v>
      </c>
      <c r="F466" s="6" t="s">
        <v>41</v>
      </c>
      <c r="G466" s="6" t="s">
        <v>139</v>
      </c>
      <c r="H466" s="36">
        <v>220.8</v>
      </c>
      <c r="K466" s="45"/>
    </row>
    <row r="467" spans="1:11" ht="15.75">
      <c r="A467" s="5" t="s">
        <v>137</v>
      </c>
      <c r="B467" s="68" t="s">
        <v>301</v>
      </c>
      <c r="C467" s="69"/>
      <c r="D467" s="6" t="s">
        <v>136</v>
      </c>
      <c r="E467" s="6" t="s">
        <v>120</v>
      </c>
      <c r="F467" s="6"/>
      <c r="G467" s="6"/>
      <c r="H467" s="36">
        <f>H468</f>
        <v>713.6</v>
      </c>
      <c r="K467" s="45"/>
    </row>
    <row r="468" spans="1:11" ht="47.25">
      <c r="A468" s="5" t="s">
        <v>38</v>
      </c>
      <c r="B468" s="68" t="s">
        <v>301</v>
      </c>
      <c r="C468" s="69"/>
      <c r="D468" s="6" t="s">
        <v>136</v>
      </c>
      <c r="E468" s="6" t="s">
        <v>120</v>
      </c>
      <c r="F468" s="6" t="s">
        <v>39</v>
      </c>
      <c r="G468" s="6"/>
      <c r="H468" s="36">
        <f>H469</f>
        <v>713.6</v>
      </c>
      <c r="K468" s="45"/>
    </row>
    <row r="469" spans="1:11" ht="15.75">
      <c r="A469" s="5" t="s">
        <v>40</v>
      </c>
      <c r="B469" s="68" t="s">
        <v>301</v>
      </c>
      <c r="C469" s="69"/>
      <c r="D469" s="6" t="s">
        <v>136</v>
      </c>
      <c r="E469" s="6" t="s">
        <v>120</v>
      </c>
      <c r="F469" s="6" t="s">
        <v>41</v>
      </c>
      <c r="G469" s="6"/>
      <c r="H469" s="36">
        <f>H470</f>
        <v>713.6</v>
      </c>
      <c r="K469" s="45"/>
    </row>
    <row r="470" spans="1:11" ht="31.5">
      <c r="A470" s="5" t="s">
        <v>138</v>
      </c>
      <c r="B470" s="68" t="s">
        <v>301</v>
      </c>
      <c r="C470" s="69"/>
      <c r="D470" s="6" t="s">
        <v>136</v>
      </c>
      <c r="E470" s="6" t="s">
        <v>120</v>
      </c>
      <c r="F470" s="6" t="s">
        <v>41</v>
      </c>
      <c r="G470" s="6" t="s">
        <v>139</v>
      </c>
      <c r="H470" s="36">
        <v>713.6</v>
      </c>
      <c r="K470" s="45"/>
    </row>
    <row r="471" spans="1:11" ht="15.75">
      <c r="A471" s="5" t="s">
        <v>142</v>
      </c>
      <c r="B471" s="68" t="s">
        <v>301</v>
      </c>
      <c r="C471" s="69"/>
      <c r="D471" s="6" t="s">
        <v>136</v>
      </c>
      <c r="E471" s="6" t="s">
        <v>143</v>
      </c>
      <c r="F471" s="6"/>
      <c r="G471" s="6"/>
      <c r="H471" s="36">
        <f>H472</f>
        <v>238.3</v>
      </c>
      <c r="K471" s="45"/>
    </row>
    <row r="472" spans="1:11" ht="47.25">
      <c r="A472" s="5" t="s">
        <v>38</v>
      </c>
      <c r="B472" s="68" t="s">
        <v>301</v>
      </c>
      <c r="C472" s="69"/>
      <c r="D472" s="6" t="s">
        <v>136</v>
      </c>
      <c r="E472" s="6" t="s">
        <v>143</v>
      </c>
      <c r="F472" s="6" t="s">
        <v>39</v>
      </c>
      <c r="G472" s="6"/>
      <c r="H472" s="36">
        <f>H473</f>
        <v>238.3</v>
      </c>
      <c r="K472" s="45"/>
    </row>
    <row r="473" spans="1:11" ht="15.75">
      <c r="A473" s="5" t="s">
        <v>40</v>
      </c>
      <c r="B473" s="68" t="s">
        <v>301</v>
      </c>
      <c r="C473" s="69"/>
      <c r="D473" s="6" t="s">
        <v>136</v>
      </c>
      <c r="E473" s="6" t="s">
        <v>143</v>
      </c>
      <c r="F473" s="6" t="s">
        <v>41</v>
      </c>
      <c r="G473" s="6"/>
      <c r="H473" s="36">
        <f>H474</f>
        <v>238.3</v>
      </c>
      <c r="K473" s="45"/>
    </row>
    <row r="474" spans="1:11" ht="31.5">
      <c r="A474" s="5" t="s">
        <v>138</v>
      </c>
      <c r="B474" s="68" t="s">
        <v>301</v>
      </c>
      <c r="C474" s="69"/>
      <c r="D474" s="6" t="s">
        <v>136</v>
      </c>
      <c r="E474" s="6" t="s">
        <v>143</v>
      </c>
      <c r="F474" s="6" t="s">
        <v>41</v>
      </c>
      <c r="G474" s="6" t="s">
        <v>139</v>
      </c>
      <c r="H474" s="36">
        <v>238.3</v>
      </c>
      <c r="K474" s="45"/>
    </row>
    <row r="475" spans="1:11" ht="15.75">
      <c r="A475" s="5" t="s">
        <v>34</v>
      </c>
      <c r="B475" s="68" t="s">
        <v>301</v>
      </c>
      <c r="C475" s="69"/>
      <c r="D475" s="6" t="s">
        <v>35</v>
      </c>
      <c r="E475" s="17" t="s">
        <v>598</v>
      </c>
      <c r="F475" s="6"/>
      <c r="G475" s="6"/>
      <c r="H475" s="36">
        <f>H476</f>
        <v>295</v>
      </c>
      <c r="K475" s="45"/>
    </row>
    <row r="476" spans="1:11" ht="15.75">
      <c r="A476" s="5" t="s">
        <v>36</v>
      </c>
      <c r="B476" s="68" t="s">
        <v>301</v>
      </c>
      <c r="C476" s="69"/>
      <c r="D476" s="6" t="s">
        <v>35</v>
      </c>
      <c r="E476" s="6" t="s">
        <v>37</v>
      </c>
      <c r="F476" s="6"/>
      <c r="G476" s="6"/>
      <c r="H476" s="36">
        <f>H477</f>
        <v>295</v>
      </c>
      <c r="K476" s="45"/>
    </row>
    <row r="477" spans="1:11" ht="47.25">
      <c r="A477" s="5" t="s">
        <v>38</v>
      </c>
      <c r="B477" s="68" t="s">
        <v>301</v>
      </c>
      <c r="C477" s="69"/>
      <c r="D477" s="6" t="s">
        <v>35</v>
      </c>
      <c r="E477" s="6" t="s">
        <v>37</v>
      </c>
      <c r="F477" s="6" t="s">
        <v>39</v>
      </c>
      <c r="G477" s="6"/>
      <c r="H477" s="36">
        <f>H478</f>
        <v>295</v>
      </c>
      <c r="K477" s="45"/>
    </row>
    <row r="478" spans="1:11" ht="15.75">
      <c r="A478" s="5" t="s">
        <v>40</v>
      </c>
      <c r="B478" s="68" t="s">
        <v>301</v>
      </c>
      <c r="C478" s="69"/>
      <c r="D478" s="6" t="s">
        <v>35</v>
      </c>
      <c r="E478" s="6" t="s">
        <v>37</v>
      </c>
      <c r="F478" s="6" t="s">
        <v>41</v>
      </c>
      <c r="G478" s="6"/>
      <c r="H478" s="36">
        <f>H479</f>
        <v>295</v>
      </c>
      <c r="K478" s="45"/>
    </row>
    <row r="479" spans="1:11" ht="47.25">
      <c r="A479" s="5" t="s">
        <v>42</v>
      </c>
      <c r="B479" s="68" t="s">
        <v>301</v>
      </c>
      <c r="C479" s="69"/>
      <c r="D479" s="6" t="s">
        <v>35</v>
      </c>
      <c r="E479" s="6" t="s">
        <v>37</v>
      </c>
      <c r="F479" s="6" t="s">
        <v>41</v>
      </c>
      <c r="G479" s="6" t="s">
        <v>43</v>
      </c>
      <c r="H479" s="36">
        <v>295</v>
      </c>
      <c r="K479" s="45"/>
    </row>
    <row r="480" spans="1:11" ht="15.75">
      <c r="A480" s="5" t="s">
        <v>302</v>
      </c>
      <c r="B480" s="68" t="s">
        <v>301</v>
      </c>
      <c r="C480" s="69"/>
      <c r="D480" s="6" t="s">
        <v>303</v>
      </c>
      <c r="E480" s="17" t="s">
        <v>598</v>
      </c>
      <c r="F480" s="6"/>
      <c r="G480" s="6"/>
      <c r="H480" s="36">
        <f>H481</f>
        <v>180</v>
      </c>
      <c r="K480" s="45"/>
    </row>
    <row r="481" spans="1:11" ht="31.5">
      <c r="A481" s="5" t="s">
        <v>304</v>
      </c>
      <c r="B481" s="68" t="s">
        <v>301</v>
      </c>
      <c r="C481" s="69"/>
      <c r="D481" s="6" t="s">
        <v>303</v>
      </c>
      <c r="E481" s="6" t="s">
        <v>68</v>
      </c>
      <c r="F481" s="6"/>
      <c r="G481" s="6"/>
      <c r="H481" s="36">
        <f>H482</f>
        <v>180</v>
      </c>
      <c r="K481" s="45"/>
    </row>
    <row r="482" spans="1:11" ht="47.25">
      <c r="A482" s="5" t="s">
        <v>38</v>
      </c>
      <c r="B482" s="68" t="s">
        <v>301</v>
      </c>
      <c r="C482" s="69"/>
      <c r="D482" s="6" t="s">
        <v>303</v>
      </c>
      <c r="E482" s="6" t="s">
        <v>68</v>
      </c>
      <c r="F482" s="6" t="s">
        <v>39</v>
      </c>
      <c r="G482" s="6"/>
      <c r="H482" s="36">
        <f>H483</f>
        <v>180</v>
      </c>
      <c r="K482" s="45"/>
    </row>
    <row r="483" spans="1:11" ht="15.75">
      <c r="A483" s="5" t="s">
        <v>40</v>
      </c>
      <c r="B483" s="68" t="s">
        <v>301</v>
      </c>
      <c r="C483" s="69"/>
      <c r="D483" s="6" t="s">
        <v>303</v>
      </c>
      <c r="E483" s="6" t="s">
        <v>68</v>
      </c>
      <c r="F483" s="6" t="s">
        <v>41</v>
      </c>
      <c r="G483" s="6"/>
      <c r="H483" s="36">
        <f>H484</f>
        <v>180</v>
      </c>
      <c r="K483" s="45"/>
    </row>
    <row r="484" spans="1:11" ht="47.25">
      <c r="A484" s="5" t="s">
        <v>42</v>
      </c>
      <c r="B484" s="68" t="s">
        <v>301</v>
      </c>
      <c r="C484" s="69"/>
      <c r="D484" s="6" t="s">
        <v>303</v>
      </c>
      <c r="E484" s="6" t="s">
        <v>68</v>
      </c>
      <c r="F484" s="6" t="s">
        <v>41</v>
      </c>
      <c r="G484" s="6" t="s">
        <v>43</v>
      </c>
      <c r="H484" s="36">
        <v>180</v>
      </c>
      <c r="K484" s="45"/>
    </row>
    <row r="485" spans="1:11" ht="31.5">
      <c r="A485" s="5" t="s">
        <v>305</v>
      </c>
      <c r="B485" s="68" t="s">
        <v>306</v>
      </c>
      <c r="C485" s="69"/>
      <c r="D485" s="6"/>
      <c r="E485" s="6"/>
      <c r="F485" s="6"/>
      <c r="G485" s="6"/>
      <c r="H485" s="36">
        <f>H486+H491</f>
        <v>238.9</v>
      </c>
      <c r="K485" s="45"/>
    </row>
    <row r="486" spans="1:11" ht="15.75">
      <c r="A486" s="5" t="s">
        <v>135</v>
      </c>
      <c r="B486" s="68" t="s">
        <v>306</v>
      </c>
      <c r="C486" s="69"/>
      <c r="D486" s="6" t="s">
        <v>136</v>
      </c>
      <c r="E486" s="17" t="s">
        <v>598</v>
      </c>
      <c r="F486" s="6"/>
      <c r="G486" s="6"/>
      <c r="H486" s="36">
        <f>H487</f>
        <v>158.9</v>
      </c>
      <c r="K486" s="45"/>
    </row>
    <row r="487" spans="1:11" ht="15.75">
      <c r="A487" s="5" t="s">
        <v>137</v>
      </c>
      <c r="B487" s="68" t="s">
        <v>306</v>
      </c>
      <c r="C487" s="69"/>
      <c r="D487" s="6" t="s">
        <v>136</v>
      </c>
      <c r="E487" s="6" t="s">
        <v>120</v>
      </c>
      <c r="F487" s="6"/>
      <c r="G487" s="6"/>
      <c r="H487" s="36">
        <f>H488</f>
        <v>158.9</v>
      </c>
      <c r="K487" s="45"/>
    </row>
    <row r="488" spans="1:11" ht="47.25">
      <c r="A488" s="5" t="s">
        <v>38</v>
      </c>
      <c r="B488" s="68" t="s">
        <v>306</v>
      </c>
      <c r="C488" s="69"/>
      <c r="D488" s="6" t="s">
        <v>136</v>
      </c>
      <c r="E488" s="6" t="s">
        <v>120</v>
      </c>
      <c r="F488" s="6" t="s">
        <v>39</v>
      </c>
      <c r="G488" s="6"/>
      <c r="H488" s="36">
        <f>H489</f>
        <v>158.9</v>
      </c>
      <c r="K488" s="45"/>
    </row>
    <row r="489" spans="1:11" ht="15.75">
      <c r="A489" s="5" t="s">
        <v>40</v>
      </c>
      <c r="B489" s="68" t="s">
        <v>306</v>
      </c>
      <c r="C489" s="69"/>
      <c r="D489" s="6" t="s">
        <v>136</v>
      </c>
      <c r="E489" s="6" t="s">
        <v>120</v>
      </c>
      <c r="F489" s="6" t="s">
        <v>41</v>
      </c>
      <c r="G489" s="6"/>
      <c r="H489" s="36">
        <f>H490</f>
        <v>158.9</v>
      </c>
      <c r="K489" s="45"/>
    </row>
    <row r="490" spans="1:11" ht="31.5">
      <c r="A490" s="5" t="s">
        <v>138</v>
      </c>
      <c r="B490" s="68" t="s">
        <v>306</v>
      </c>
      <c r="C490" s="69"/>
      <c r="D490" s="6" t="s">
        <v>136</v>
      </c>
      <c r="E490" s="6" t="s">
        <v>120</v>
      </c>
      <c r="F490" s="6" t="s">
        <v>41</v>
      </c>
      <c r="G490" s="6" t="s">
        <v>139</v>
      </c>
      <c r="H490" s="36">
        <v>158.9</v>
      </c>
      <c r="K490" s="45"/>
    </row>
    <row r="491" spans="1:11" ht="15.75">
      <c r="A491" s="5" t="s">
        <v>34</v>
      </c>
      <c r="B491" s="68" t="s">
        <v>306</v>
      </c>
      <c r="C491" s="69"/>
      <c r="D491" s="6" t="s">
        <v>35</v>
      </c>
      <c r="E491" s="17" t="s">
        <v>598</v>
      </c>
      <c r="F491" s="6"/>
      <c r="G491" s="6"/>
      <c r="H491" s="36">
        <f>H492</f>
        <v>80</v>
      </c>
      <c r="K491" s="45"/>
    </row>
    <row r="492" spans="1:11" ht="15.75">
      <c r="A492" s="5" t="s">
        <v>36</v>
      </c>
      <c r="B492" s="68" t="s">
        <v>306</v>
      </c>
      <c r="C492" s="69"/>
      <c r="D492" s="6" t="s">
        <v>35</v>
      </c>
      <c r="E492" s="6" t="s">
        <v>37</v>
      </c>
      <c r="F492" s="6"/>
      <c r="G492" s="6"/>
      <c r="H492" s="36">
        <f>H493</f>
        <v>80</v>
      </c>
      <c r="K492" s="45"/>
    </row>
    <row r="493" spans="1:11" ht="47.25">
      <c r="A493" s="5" t="s">
        <v>38</v>
      </c>
      <c r="B493" s="68" t="s">
        <v>306</v>
      </c>
      <c r="C493" s="69"/>
      <c r="D493" s="6" t="s">
        <v>35</v>
      </c>
      <c r="E493" s="6" t="s">
        <v>37</v>
      </c>
      <c r="F493" s="6" t="s">
        <v>39</v>
      </c>
      <c r="G493" s="6"/>
      <c r="H493" s="36">
        <f>H494</f>
        <v>80</v>
      </c>
      <c r="K493" s="45"/>
    </row>
    <row r="494" spans="1:11" ht="15.75">
      <c r="A494" s="5" t="s">
        <v>40</v>
      </c>
      <c r="B494" s="68" t="s">
        <v>306</v>
      </c>
      <c r="C494" s="69"/>
      <c r="D494" s="6" t="s">
        <v>35</v>
      </c>
      <c r="E494" s="6" t="s">
        <v>37</v>
      </c>
      <c r="F494" s="6" t="s">
        <v>41</v>
      </c>
      <c r="G494" s="6"/>
      <c r="H494" s="36">
        <f>H495</f>
        <v>80</v>
      </c>
      <c r="K494" s="45"/>
    </row>
    <row r="495" spans="1:11" ht="47.25">
      <c r="A495" s="5" t="s">
        <v>42</v>
      </c>
      <c r="B495" s="68" t="s">
        <v>306</v>
      </c>
      <c r="C495" s="69"/>
      <c r="D495" s="6" t="s">
        <v>35</v>
      </c>
      <c r="E495" s="6" t="s">
        <v>37</v>
      </c>
      <c r="F495" s="6" t="s">
        <v>41</v>
      </c>
      <c r="G495" s="6" t="s">
        <v>43</v>
      </c>
      <c r="H495" s="36">
        <v>80</v>
      </c>
      <c r="K495" s="45"/>
    </row>
    <row r="496" spans="1:11" ht="31.5">
      <c r="A496" s="5" t="s">
        <v>307</v>
      </c>
      <c r="B496" s="68" t="s">
        <v>308</v>
      </c>
      <c r="C496" s="69"/>
      <c r="D496" s="6"/>
      <c r="E496" s="6"/>
      <c r="F496" s="6"/>
      <c r="G496" s="6"/>
      <c r="H496" s="36">
        <f>H497+H502</f>
        <v>99.1</v>
      </c>
      <c r="K496" s="45"/>
    </row>
    <row r="497" spans="1:11" ht="15.75">
      <c r="A497" s="5" t="s">
        <v>34</v>
      </c>
      <c r="B497" s="68" t="s">
        <v>308</v>
      </c>
      <c r="C497" s="69"/>
      <c r="D497" s="6" t="s">
        <v>35</v>
      </c>
      <c r="E497" s="17" t="s">
        <v>598</v>
      </c>
      <c r="F497" s="6"/>
      <c r="G497" s="6"/>
      <c r="H497" s="36">
        <f>H498</f>
        <v>65.5</v>
      </c>
      <c r="K497" s="45"/>
    </row>
    <row r="498" spans="1:11" ht="15.75">
      <c r="A498" s="5" t="s">
        <v>36</v>
      </c>
      <c r="B498" s="68" t="s">
        <v>308</v>
      </c>
      <c r="C498" s="69"/>
      <c r="D498" s="6" t="s">
        <v>35</v>
      </c>
      <c r="E498" s="6" t="s">
        <v>37</v>
      </c>
      <c r="F498" s="6"/>
      <c r="G498" s="6"/>
      <c r="H498" s="36">
        <f>H499</f>
        <v>65.5</v>
      </c>
      <c r="K498" s="45"/>
    </row>
    <row r="499" spans="1:11" ht="47.25">
      <c r="A499" s="5" t="s">
        <v>38</v>
      </c>
      <c r="B499" s="68" t="s">
        <v>308</v>
      </c>
      <c r="C499" s="69"/>
      <c r="D499" s="6" t="s">
        <v>35</v>
      </c>
      <c r="E499" s="6" t="s">
        <v>37</v>
      </c>
      <c r="F499" s="6" t="s">
        <v>39</v>
      </c>
      <c r="G499" s="6"/>
      <c r="H499" s="36">
        <f>H500</f>
        <v>65.5</v>
      </c>
      <c r="K499" s="45"/>
    </row>
    <row r="500" spans="1:11" ht="15.75">
      <c r="A500" s="5" t="s">
        <v>40</v>
      </c>
      <c r="B500" s="68" t="s">
        <v>308</v>
      </c>
      <c r="C500" s="69"/>
      <c r="D500" s="6" t="s">
        <v>35</v>
      </c>
      <c r="E500" s="6" t="s">
        <v>37</v>
      </c>
      <c r="F500" s="6" t="s">
        <v>41</v>
      </c>
      <c r="G500" s="6"/>
      <c r="H500" s="36">
        <f>H501</f>
        <v>65.5</v>
      </c>
      <c r="K500" s="45"/>
    </row>
    <row r="501" spans="1:11" ht="47.25">
      <c r="A501" s="5" t="s">
        <v>42</v>
      </c>
      <c r="B501" s="68" t="s">
        <v>308</v>
      </c>
      <c r="C501" s="69"/>
      <c r="D501" s="6" t="s">
        <v>35</v>
      </c>
      <c r="E501" s="6" t="s">
        <v>37</v>
      </c>
      <c r="F501" s="6" t="s">
        <v>41</v>
      </c>
      <c r="G501" s="6" t="s">
        <v>43</v>
      </c>
      <c r="H501" s="36">
        <v>65.5</v>
      </c>
      <c r="K501" s="45"/>
    </row>
    <row r="502" spans="1:11" ht="15.75">
      <c r="A502" s="5" t="s">
        <v>302</v>
      </c>
      <c r="B502" s="68" t="s">
        <v>308</v>
      </c>
      <c r="C502" s="69"/>
      <c r="D502" s="6" t="s">
        <v>303</v>
      </c>
      <c r="E502" s="17" t="s">
        <v>598</v>
      </c>
      <c r="F502" s="6"/>
      <c r="G502" s="6"/>
      <c r="H502" s="36">
        <f>H503</f>
        <v>33.6</v>
      </c>
      <c r="K502" s="45"/>
    </row>
    <row r="503" spans="1:11" ht="31.5">
      <c r="A503" s="5" t="s">
        <v>304</v>
      </c>
      <c r="B503" s="68" t="s">
        <v>308</v>
      </c>
      <c r="C503" s="69"/>
      <c r="D503" s="6" t="s">
        <v>303</v>
      </c>
      <c r="E503" s="6" t="s">
        <v>68</v>
      </c>
      <c r="F503" s="6"/>
      <c r="G503" s="6"/>
      <c r="H503" s="36">
        <f>H504</f>
        <v>33.6</v>
      </c>
      <c r="K503" s="45"/>
    </row>
    <row r="504" spans="1:11" ht="47.25">
      <c r="A504" s="5" t="s">
        <v>38</v>
      </c>
      <c r="B504" s="68" t="s">
        <v>308</v>
      </c>
      <c r="C504" s="69"/>
      <c r="D504" s="6" t="s">
        <v>303</v>
      </c>
      <c r="E504" s="6" t="s">
        <v>68</v>
      </c>
      <c r="F504" s="6" t="s">
        <v>39</v>
      </c>
      <c r="G504" s="6"/>
      <c r="H504" s="36">
        <f>H505</f>
        <v>33.6</v>
      </c>
      <c r="K504" s="45"/>
    </row>
    <row r="505" spans="1:11" ht="15.75">
      <c r="A505" s="5" t="s">
        <v>40</v>
      </c>
      <c r="B505" s="68" t="s">
        <v>308</v>
      </c>
      <c r="C505" s="69"/>
      <c r="D505" s="6" t="s">
        <v>303</v>
      </c>
      <c r="E505" s="6" t="s">
        <v>68</v>
      </c>
      <c r="F505" s="6" t="s">
        <v>41</v>
      </c>
      <c r="G505" s="6"/>
      <c r="H505" s="36">
        <f>H506</f>
        <v>33.6</v>
      </c>
      <c r="K505" s="45"/>
    </row>
    <row r="506" spans="1:11" ht="47.25">
      <c r="A506" s="5" t="s">
        <v>42</v>
      </c>
      <c r="B506" s="68" t="s">
        <v>308</v>
      </c>
      <c r="C506" s="69"/>
      <c r="D506" s="6" t="s">
        <v>303</v>
      </c>
      <c r="E506" s="6" t="s">
        <v>68</v>
      </c>
      <c r="F506" s="6" t="s">
        <v>41</v>
      </c>
      <c r="G506" s="6" t="s">
        <v>43</v>
      </c>
      <c r="H506" s="36">
        <v>33.6</v>
      </c>
      <c r="K506" s="45"/>
    </row>
    <row r="507" spans="1:11" ht="47.25">
      <c r="A507" s="5" t="s">
        <v>309</v>
      </c>
      <c r="B507" s="68" t="s">
        <v>310</v>
      </c>
      <c r="C507" s="69"/>
      <c r="D507" s="6"/>
      <c r="E507" s="6"/>
      <c r="F507" s="6"/>
      <c r="G507" s="6"/>
      <c r="H507" s="36">
        <f>H508+H521</f>
        <v>383.8</v>
      </c>
      <c r="I507" s="43"/>
      <c r="K507" s="45"/>
    </row>
    <row r="508" spans="1:11" ht="15.75">
      <c r="A508" s="5" t="s">
        <v>135</v>
      </c>
      <c r="B508" s="68" t="s">
        <v>310</v>
      </c>
      <c r="C508" s="69"/>
      <c r="D508" s="6" t="s">
        <v>136</v>
      </c>
      <c r="E508" s="17" t="s">
        <v>598</v>
      </c>
      <c r="F508" s="6"/>
      <c r="G508" s="6"/>
      <c r="H508" s="36">
        <f>H509+H513+H517</f>
        <v>333.8</v>
      </c>
      <c r="I508" s="43"/>
      <c r="K508" s="45"/>
    </row>
    <row r="509" spans="1:11" ht="15.75">
      <c r="A509" s="5" t="s">
        <v>141</v>
      </c>
      <c r="B509" s="68" t="s">
        <v>310</v>
      </c>
      <c r="C509" s="69"/>
      <c r="D509" s="6" t="s">
        <v>136</v>
      </c>
      <c r="E509" s="6" t="s">
        <v>37</v>
      </c>
      <c r="F509" s="6"/>
      <c r="G509" s="6"/>
      <c r="H509" s="36">
        <f>H510</f>
        <v>90</v>
      </c>
      <c r="K509" s="45"/>
    </row>
    <row r="510" spans="1:11" ht="47.25">
      <c r="A510" s="5" t="s">
        <v>38</v>
      </c>
      <c r="B510" s="68" t="s">
        <v>310</v>
      </c>
      <c r="C510" s="69"/>
      <c r="D510" s="6" t="s">
        <v>136</v>
      </c>
      <c r="E510" s="6" t="s">
        <v>37</v>
      </c>
      <c r="F510" s="6" t="s">
        <v>39</v>
      </c>
      <c r="G510" s="6"/>
      <c r="H510" s="36">
        <f>H511</f>
        <v>90</v>
      </c>
      <c r="K510" s="45"/>
    </row>
    <row r="511" spans="1:11" ht="15.75">
      <c r="A511" s="5" t="s">
        <v>40</v>
      </c>
      <c r="B511" s="68" t="s">
        <v>310</v>
      </c>
      <c r="C511" s="69"/>
      <c r="D511" s="6" t="s">
        <v>136</v>
      </c>
      <c r="E511" s="6" t="s">
        <v>37</v>
      </c>
      <c r="F511" s="6" t="s">
        <v>41</v>
      </c>
      <c r="G511" s="6"/>
      <c r="H511" s="36">
        <f>H512</f>
        <v>90</v>
      </c>
      <c r="K511" s="45"/>
    </row>
    <row r="512" spans="1:11" ht="31.5">
      <c r="A512" s="5" t="s">
        <v>138</v>
      </c>
      <c r="B512" s="68" t="s">
        <v>310</v>
      </c>
      <c r="C512" s="69"/>
      <c r="D512" s="6" t="s">
        <v>136</v>
      </c>
      <c r="E512" s="6" t="s">
        <v>37</v>
      </c>
      <c r="F512" s="6" t="s">
        <v>41</v>
      </c>
      <c r="G512" s="6" t="s">
        <v>139</v>
      </c>
      <c r="H512" s="36">
        <v>90</v>
      </c>
      <c r="K512" s="45"/>
    </row>
    <row r="513" spans="1:11" ht="15.75">
      <c r="A513" s="5" t="s">
        <v>137</v>
      </c>
      <c r="B513" s="68" t="s">
        <v>310</v>
      </c>
      <c r="C513" s="69"/>
      <c r="D513" s="6" t="s">
        <v>136</v>
      </c>
      <c r="E513" s="6" t="s">
        <v>120</v>
      </c>
      <c r="F513" s="6"/>
      <c r="G513" s="6"/>
      <c r="H513" s="36">
        <f>H514</f>
        <v>198.8</v>
      </c>
      <c r="K513" s="45"/>
    </row>
    <row r="514" spans="1:11" ht="47.25">
      <c r="A514" s="5" t="s">
        <v>38</v>
      </c>
      <c r="B514" s="68" t="s">
        <v>310</v>
      </c>
      <c r="C514" s="69"/>
      <c r="D514" s="6" t="s">
        <v>136</v>
      </c>
      <c r="E514" s="6" t="s">
        <v>120</v>
      </c>
      <c r="F514" s="6" t="s">
        <v>39</v>
      </c>
      <c r="G514" s="6"/>
      <c r="H514" s="36">
        <f>H515</f>
        <v>198.8</v>
      </c>
      <c r="K514" s="45"/>
    </row>
    <row r="515" spans="1:11" ht="15.75">
      <c r="A515" s="5" t="s">
        <v>40</v>
      </c>
      <c r="B515" s="68" t="s">
        <v>310</v>
      </c>
      <c r="C515" s="69"/>
      <c r="D515" s="6" t="s">
        <v>136</v>
      </c>
      <c r="E515" s="6" t="s">
        <v>120</v>
      </c>
      <c r="F515" s="6" t="s">
        <v>41</v>
      </c>
      <c r="G515" s="6"/>
      <c r="H515" s="36">
        <f>H516</f>
        <v>198.8</v>
      </c>
      <c r="K515" s="45"/>
    </row>
    <row r="516" spans="1:11" ht="31.5">
      <c r="A516" s="5" t="s">
        <v>138</v>
      </c>
      <c r="B516" s="68" t="s">
        <v>310</v>
      </c>
      <c r="C516" s="69"/>
      <c r="D516" s="6" t="s">
        <v>136</v>
      </c>
      <c r="E516" s="6" t="s">
        <v>120</v>
      </c>
      <c r="F516" s="6" t="s">
        <v>41</v>
      </c>
      <c r="G516" s="6" t="s">
        <v>139</v>
      </c>
      <c r="H516" s="36">
        <v>198.8</v>
      </c>
      <c r="K516" s="45"/>
    </row>
    <row r="517" spans="1:11" ht="15.75">
      <c r="A517" s="5" t="s">
        <v>142</v>
      </c>
      <c r="B517" s="68" t="s">
        <v>310</v>
      </c>
      <c r="C517" s="69"/>
      <c r="D517" s="6" t="s">
        <v>136</v>
      </c>
      <c r="E517" s="6" t="s">
        <v>143</v>
      </c>
      <c r="F517" s="6"/>
      <c r="G517" s="6"/>
      <c r="H517" s="36">
        <v>45</v>
      </c>
      <c r="K517" s="45"/>
    </row>
    <row r="518" spans="1:11" ht="47.25">
      <c r="A518" s="5" t="s">
        <v>38</v>
      </c>
      <c r="B518" s="68" t="s">
        <v>310</v>
      </c>
      <c r="C518" s="69"/>
      <c r="D518" s="6" t="s">
        <v>136</v>
      </c>
      <c r="E518" s="6" t="s">
        <v>143</v>
      </c>
      <c r="F518" s="6" t="s">
        <v>39</v>
      </c>
      <c r="G518" s="6"/>
      <c r="H518" s="36">
        <v>45</v>
      </c>
      <c r="K518" s="45"/>
    </row>
    <row r="519" spans="1:11" ht="15.75">
      <c r="A519" s="5" t="s">
        <v>40</v>
      </c>
      <c r="B519" s="68" t="s">
        <v>310</v>
      </c>
      <c r="C519" s="69"/>
      <c r="D519" s="6" t="s">
        <v>136</v>
      </c>
      <c r="E519" s="6" t="s">
        <v>143</v>
      </c>
      <c r="F519" s="6" t="s">
        <v>41</v>
      </c>
      <c r="G519" s="6"/>
      <c r="H519" s="36">
        <v>45</v>
      </c>
      <c r="K519" s="45"/>
    </row>
    <row r="520" spans="1:11" ht="31.5">
      <c r="A520" s="5" t="s">
        <v>138</v>
      </c>
      <c r="B520" s="68" t="s">
        <v>310</v>
      </c>
      <c r="C520" s="69"/>
      <c r="D520" s="6" t="s">
        <v>136</v>
      </c>
      <c r="E520" s="6" t="s">
        <v>143</v>
      </c>
      <c r="F520" s="6" t="s">
        <v>41</v>
      </c>
      <c r="G520" s="6" t="s">
        <v>139</v>
      </c>
      <c r="H520" s="36">
        <v>45</v>
      </c>
      <c r="K520" s="45"/>
    </row>
    <row r="521" spans="1:11" ht="15.75">
      <c r="A521" s="5" t="s">
        <v>34</v>
      </c>
      <c r="B521" s="68" t="s">
        <v>310</v>
      </c>
      <c r="C521" s="69"/>
      <c r="D521" s="6" t="s">
        <v>35</v>
      </c>
      <c r="E521" s="17" t="s">
        <v>598</v>
      </c>
      <c r="F521" s="6"/>
      <c r="G521" s="6"/>
      <c r="H521" s="36">
        <v>50</v>
      </c>
      <c r="K521" s="45"/>
    </row>
    <row r="522" spans="1:11" ht="15.75">
      <c r="A522" s="5" t="s">
        <v>36</v>
      </c>
      <c r="B522" s="68" t="s">
        <v>310</v>
      </c>
      <c r="C522" s="69"/>
      <c r="D522" s="6" t="s">
        <v>35</v>
      </c>
      <c r="E522" s="6" t="s">
        <v>37</v>
      </c>
      <c r="F522" s="6"/>
      <c r="G522" s="6"/>
      <c r="H522" s="36">
        <v>50</v>
      </c>
      <c r="K522" s="45"/>
    </row>
    <row r="523" spans="1:11" ht="47.25">
      <c r="A523" s="5" t="s">
        <v>38</v>
      </c>
      <c r="B523" s="68" t="s">
        <v>310</v>
      </c>
      <c r="C523" s="69"/>
      <c r="D523" s="6" t="s">
        <v>35</v>
      </c>
      <c r="E523" s="6" t="s">
        <v>37</v>
      </c>
      <c r="F523" s="6" t="s">
        <v>39</v>
      </c>
      <c r="G523" s="6"/>
      <c r="H523" s="36">
        <v>50</v>
      </c>
      <c r="K523" s="45"/>
    </row>
    <row r="524" spans="1:11" ht="15.75">
      <c r="A524" s="5" t="s">
        <v>40</v>
      </c>
      <c r="B524" s="68" t="s">
        <v>310</v>
      </c>
      <c r="C524" s="69"/>
      <c r="D524" s="6" t="s">
        <v>35</v>
      </c>
      <c r="E524" s="6" t="s">
        <v>37</v>
      </c>
      <c r="F524" s="6" t="s">
        <v>41</v>
      </c>
      <c r="G524" s="6"/>
      <c r="H524" s="36">
        <v>50</v>
      </c>
      <c r="K524" s="45"/>
    </row>
    <row r="525" spans="1:11" ht="47.25">
      <c r="A525" s="5" t="s">
        <v>42</v>
      </c>
      <c r="B525" s="68" t="s">
        <v>310</v>
      </c>
      <c r="C525" s="69"/>
      <c r="D525" s="6" t="s">
        <v>35</v>
      </c>
      <c r="E525" s="6" t="s">
        <v>37</v>
      </c>
      <c r="F525" s="6" t="s">
        <v>41</v>
      </c>
      <c r="G525" s="6" t="s">
        <v>43</v>
      </c>
      <c r="H525" s="36">
        <v>50</v>
      </c>
      <c r="K525" s="45"/>
    </row>
    <row r="526" spans="1:11" ht="63">
      <c r="A526" s="5" t="s">
        <v>311</v>
      </c>
      <c r="B526" s="68" t="s">
        <v>312</v>
      </c>
      <c r="C526" s="69"/>
      <c r="D526" s="6"/>
      <c r="E526" s="6"/>
      <c r="F526" s="6"/>
      <c r="G526" s="6"/>
      <c r="H526" s="36">
        <f>H527+H540+H545</f>
        <v>196</v>
      </c>
      <c r="K526" s="45"/>
    </row>
    <row r="527" spans="1:11" ht="15.75">
      <c r="A527" s="5" t="s">
        <v>135</v>
      </c>
      <c r="B527" s="68" t="s">
        <v>312</v>
      </c>
      <c r="C527" s="69"/>
      <c r="D527" s="6" t="s">
        <v>136</v>
      </c>
      <c r="E527" s="17" t="s">
        <v>598</v>
      </c>
      <c r="F527" s="6"/>
      <c r="G527" s="6"/>
      <c r="H527" s="36">
        <f>H528+H532+H536</f>
        <v>81.5</v>
      </c>
      <c r="K527" s="45"/>
    </row>
    <row r="528" spans="1:11" ht="15.75">
      <c r="A528" s="5" t="s">
        <v>141</v>
      </c>
      <c r="B528" s="68" t="s">
        <v>312</v>
      </c>
      <c r="C528" s="69"/>
      <c r="D528" s="6" t="s">
        <v>136</v>
      </c>
      <c r="E528" s="6" t="s">
        <v>37</v>
      </c>
      <c r="F528" s="6"/>
      <c r="G528" s="6"/>
      <c r="H528" s="36">
        <f>H529</f>
        <v>22.5</v>
      </c>
      <c r="K528" s="45"/>
    </row>
    <row r="529" spans="1:11" ht="47.25">
      <c r="A529" s="5" t="s">
        <v>38</v>
      </c>
      <c r="B529" s="68" t="s">
        <v>312</v>
      </c>
      <c r="C529" s="69"/>
      <c r="D529" s="6" t="s">
        <v>136</v>
      </c>
      <c r="E529" s="6" t="s">
        <v>37</v>
      </c>
      <c r="F529" s="6" t="s">
        <v>39</v>
      </c>
      <c r="G529" s="6"/>
      <c r="H529" s="36">
        <f>H530</f>
        <v>22.5</v>
      </c>
      <c r="K529" s="45"/>
    </row>
    <row r="530" spans="1:11" ht="15.75">
      <c r="A530" s="5" t="s">
        <v>40</v>
      </c>
      <c r="B530" s="68" t="s">
        <v>312</v>
      </c>
      <c r="C530" s="69"/>
      <c r="D530" s="6" t="s">
        <v>136</v>
      </c>
      <c r="E530" s="6" t="s">
        <v>37</v>
      </c>
      <c r="F530" s="6" t="s">
        <v>41</v>
      </c>
      <c r="G530" s="6"/>
      <c r="H530" s="36">
        <f>H531</f>
        <v>22.5</v>
      </c>
      <c r="K530" s="45"/>
    </row>
    <row r="531" spans="1:11" ht="31.5">
      <c r="A531" s="5" t="s">
        <v>138</v>
      </c>
      <c r="B531" s="68" t="s">
        <v>312</v>
      </c>
      <c r="C531" s="69"/>
      <c r="D531" s="6" t="s">
        <v>136</v>
      </c>
      <c r="E531" s="6" t="s">
        <v>37</v>
      </c>
      <c r="F531" s="6" t="s">
        <v>41</v>
      </c>
      <c r="G531" s="6" t="s">
        <v>139</v>
      </c>
      <c r="H531" s="36">
        <v>22.5</v>
      </c>
      <c r="K531" s="45"/>
    </row>
    <row r="532" spans="1:11" ht="15.75">
      <c r="A532" s="5" t="s">
        <v>137</v>
      </c>
      <c r="B532" s="68" t="s">
        <v>312</v>
      </c>
      <c r="C532" s="69"/>
      <c r="D532" s="6" t="s">
        <v>136</v>
      </c>
      <c r="E532" s="6" t="s">
        <v>120</v>
      </c>
      <c r="F532" s="6"/>
      <c r="G532" s="6"/>
      <c r="H532" s="36">
        <f>H533</f>
        <v>42</v>
      </c>
      <c r="K532" s="45"/>
    </row>
    <row r="533" spans="1:11" ht="47.25">
      <c r="A533" s="5" t="s">
        <v>38</v>
      </c>
      <c r="B533" s="68" t="s">
        <v>312</v>
      </c>
      <c r="C533" s="69"/>
      <c r="D533" s="6" t="s">
        <v>136</v>
      </c>
      <c r="E533" s="6" t="s">
        <v>120</v>
      </c>
      <c r="F533" s="6" t="s">
        <v>39</v>
      </c>
      <c r="G533" s="6"/>
      <c r="H533" s="36">
        <f>H534</f>
        <v>42</v>
      </c>
      <c r="K533" s="45"/>
    </row>
    <row r="534" spans="1:11" ht="15.75">
      <c r="A534" s="5" t="s">
        <v>40</v>
      </c>
      <c r="B534" s="68" t="s">
        <v>312</v>
      </c>
      <c r="C534" s="69"/>
      <c r="D534" s="6" t="s">
        <v>136</v>
      </c>
      <c r="E534" s="6" t="s">
        <v>120</v>
      </c>
      <c r="F534" s="6" t="s">
        <v>41</v>
      </c>
      <c r="G534" s="6"/>
      <c r="H534" s="36">
        <f>H535</f>
        <v>42</v>
      </c>
      <c r="K534" s="45"/>
    </row>
    <row r="535" spans="1:11" ht="31.5">
      <c r="A535" s="5" t="s">
        <v>138</v>
      </c>
      <c r="B535" s="68" t="s">
        <v>312</v>
      </c>
      <c r="C535" s="69"/>
      <c r="D535" s="6" t="s">
        <v>136</v>
      </c>
      <c r="E535" s="6" t="s">
        <v>120</v>
      </c>
      <c r="F535" s="6" t="s">
        <v>41</v>
      </c>
      <c r="G535" s="6" t="s">
        <v>139</v>
      </c>
      <c r="H535" s="36">
        <v>42</v>
      </c>
      <c r="K535" s="45"/>
    </row>
    <row r="536" spans="1:11" ht="15.75">
      <c r="A536" s="5" t="s">
        <v>142</v>
      </c>
      <c r="B536" s="68" t="s">
        <v>312</v>
      </c>
      <c r="C536" s="69"/>
      <c r="D536" s="6" t="s">
        <v>136</v>
      </c>
      <c r="E536" s="6" t="s">
        <v>143</v>
      </c>
      <c r="F536" s="6"/>
      <c r="G536" s="6"/>
      <c r="H536" s="36">
        <f>H537</f>
        <v>17</v>
      </c>
      <c r="K536" s="45"/>
    </row>
    <row r="537" spans="1:11" ht="47.25">
      <c r="A537" s="5" t="s">
        <v>38</v>
      </c>
      <c r="B537" s="68" t="s">
        <v>312</v>
      </c>
      <c r="C537" s="69"/>
      <c r="D537" s="6" t="s">
        <v>136</v>
      </c>
      <c r="E537" s="6" t="s">
        <v>143</v>
      </c>
      <c r="F537" s="6" t="s">
        <v>39</v>
      </c>
      <c r="G537" s="6"/>
      <c r="H537" s="36">
        <f>H538</f>
        <v>17</v>
      </c>
      <c r="K537" s="45"/>
    </row>
    <row r="538" spans="1:11" ht="15.75">
      <c r="A538" s="5" t="s">
        <v>40</v>
      </c>
      <c r="B538" s="68" t="s">
        <v>312</v>
      </c>
      <c r="C538" s="69"/>
      <c r="D538" s="6" t="s">
        <v>136</v>
      </c>
      <c r="E538" s="6" t="s">
        <v>143</v>
      </c>
      <c r="F538" s="6" t="s">
        <v>41</v>
      </c>
      <c r="G538" s="6"/>
      <c r="H538" s="36">
        <f>H539</f>
        <v>17</v>
      </c>
      <c r="K538" s="45"/>
    </row>
    <row r="539" spans="1:11" ht="31.5">
      <c r="A539" s="5" t="s">
        <v>138</v>
      </c>
      <c r="B539" s="68" t="s">
        <v>312</v>
      </c>
      <c r="C539" s="69"/>
      <c r="D539" s="6" t="s">
        <v>136</v>
      </c>
      <c r="E539" s="6" t="s">
        <v>143</v>
      </c>
      <c r="F539" s="6" t="s">
        <v>41</v>
      </c>
      <c r="G539" s="6" t="s">
        <v>139</v>
      </c>
      <c r="H539" s="36">
        <v>17</v>
      </c>
      <c r="K539" s="45"/>
    </row>
    <row r="540" spans="1:11" ht="15.75">
      <c r="A540" s="5" t="s">
        <v>34</v>
      </c>
      <c r="B540" s="68" t="s">
        <v>312</v>
      </c>
      <c r="C540" s="69"/>
      <c r="D540" s="6" t="s">
        <v>35</v>
      </c>
      <c r="E540" s="17" t="s">
        <v>598</v>
      </c>
      <c r="F540" s="6"/>
      <c r="G540" s="6"/>
      <c r="H540" s="36">
        <f>H541</f>
        <v>20</v>
      </c>
      <c r="K540" s="45"/>
    </row>
    <row r="541" spans="1:11" ht="15.75">
      <c r="A541" s="5" t="s">
        <v>36</v>
      </c>
      <c r="B541" s="68" t="s">
        <v>312</v>
      </c>
      <c r="C541" s="69"/>
      <c r="D541" s="6" t="s">
        <v>35</v>
      </c>
      <c r="E541" s="6" t="s">
        <v>37</v>
      </c>
      <c r="F541" s="6"/>
      <c r="G541" s="6"/>
      <c r="H541" s="36">
        <f>H542</f>
        <v>20</v>
      </c>
      <c r="K541" s="45"/>
    </row>
    <row r="542" spans="1:11" ht="47.25">
      <c r="A542" s="5" t="s">
        <v>38</v>
      </c>
      <c r="B542" s="68" t="s">
        <v>312</v>
      </c>
      <c r="C542" s="69"/>
      <c r="D542" s="6" t="s">
        <v>35</v>
      </c>
      <c r="E542" s="6" t="s">
        <v>37</v>
      </c>
      <c r="F542" s="6" t="s">
        <v>39</v>
      </c>
      <c r="G542" s="6"/>
      <c r="H542" s="36">
        <f>H543</f>
        <v>20</v>
      </c>
      <c r="K542" s="45"/>
    </row>
    <row r="543" spans="1:11" ht="15.75">
      <c r="A543" s="5" t="s">
        <v>40</v>
      </c>
      <c r="B543" s="68" t="s">
        <v>312</v>
      </c>
      <c r="C543" s="69"/>
      <c r="D543" s="6" t="s">
        <v>35</v>
      </c>
      <c r="E543" s="6" t="s">
        <v>37</v>
      </c>
      <c r="F543" s="6" t="s">
        <v>41</v>
      </c>
      <c r="G543" s="6"/>
      <c r="H543" s="36">
        <f>H544</f>
        <v>20</v>
      </c>
      <c r="K543" s="45"/>
    </row>
    <row r="544" spans="1:11" ht="47.25">
      <c r="A544" s="5" t="s">
        <v>42</v>
      </c>
      <c r="B544" s="68" t="s">
        <v>312</v>
      </c>
      <c r="C544" s="69"/>
      <c r="D544" s="6" t="s">
        <v>35</v>
      </c>
      <c r="E544" s="6" t="s">
        <v>37</v>
      </c>
      <c r="F544" s="6" t="s">
        <v>41</v>
      </c>
      <c r="G544" s="6" t="s">
        <v>43</v>
      </c>
      <c r="H544" s="36">
        <v>20</v>
      </c>
      <c r="K544" s="45"/>
    </row>
    <row r="545" spans="1:11" ht="15.75">
      <c r="A545" s="5" t="s">
        <v>302</v>
      </c>
      <c r="B545" s="68" t="s">
        <v>312</v>
      </c>
      <c r="C545" s="69"/>
      <c r="D545" s="6" t="s">
        <v>303</v>
      </c>
      <c r="E545" s="17" t="s">
        <v>598</v>
      </c>
      <c r="F545" s="6"/>
      <c r="G545" s="6"/>
      <c r="H545" s="36">
        <f>H546</f>
        <v>94.5</v>
      </c>
      <c r="I545" s="43"/>
      <c r="K545" s="45"/>
    </row>
    <row r="546" spans="1:11" ht="31.5">
      <c r="A546" s="5" t="s">
        <v>304</v>
      </c>
      <c r="B546" s="68" t="s">
        <v>312</v>
      </c>
      <c r="C546" s="69"/>
      <c r="D546" s="6" t="s">
        <v>303</v>
      </c>
      <c r="E546" s="6" t="s">
        <v>68</v>
      </c>
      <c r="F546" s="6"/>
      <c r="G546" s="6"/>
      <c r="H546" s="36">
        <f>H547</f>
        <v>94.5</v>
      </c>
      <c r="I546" s="43"/>
      <c r="K546" s="45"/>
    </row>
    <row r="547" spans="1:11" ht="47.25">
      <c r="A547" s="5" t="s">
        <v>38</v>
      </c>
      <c r="B547" s="68" t="s">
        <v>312</v>
      </c>
      <c r="C547" s="69"/>
      <c r="D547" s="6" t="s">
        <v>303</v>
      </c>
      <c r="E547" s="6" t="s">
        <v>68</v>
      </c>
      <c r="F547" s="6" t="s">
        <v>39</v>
      </c>
      <c r="G547" s="6"/>
      <c r="H547" s="36">
        <f>H548</f>
        <v>94.5</v>
      </c>
      <c r="I547" s="43"/>
      <c r="K547" s="45"/>
    </row>
    <row r="548" spans="1:11" ht="15.75">
      <c r="A548" s="5" t="s">
        <v>40</v>
      </c>
      <c r="B548" s="68" t="s">
        <v>312</v>
      </c>
      <c r="C548" s="69"/>
      <c r="D548" s="6" t="s">
        <v>303</v>
      </c>
      <c r="E548" s="6" t="s">
        <v>68</v>
      </c>
      <c r="F548" s="6" t="s">
        <v>41</v>
      </c>
      <c r="G548" s="6"/>
      <c r="H548" s="36">
        <f>H549</f>
        <v>94.5</v>
      </c>
      <c r="I548" s="43"/>
      <c r="K548" s="45"/>
    </row>
    <row r="549" spans="1:11" ht="47.25">
      <c r="A549" s="5" t="s">
        <v>42</v>
      </c>
      <c r="B549" s="68" t="s">
        <v>312</v>
      </c>
      <c r="C549" s="69"/>
      <c r="D549" s="6" t="s">
        <v>303</v>
      </c>
      <c r="E549" s="6" t="s">
        <v>68</v>
      </c>
      <c r="F549" s="6" t="s">
        <v>41</v>
      </c>
      <c r="G549" s="6" t="s">
        <v>43</v>
      </c>
      <c r="H549" s="36">
        <v>94.5</v>
      </c>
      <c r="I549" s="43"/>
      <c r="K549" s="45"/>
    </row>
    <row r="550" spans="1:11" ht="31.5">
      <c r="A550" s="5" t="s">
        <v>313</v>
      </c>
      <c r="B550" s="68" t="s">
        <v>314</v>
      </c>
      <c r="C550" s="69"/>
      <c r="D550" s="6"/>
      <c r="E550" s="6"/>
      <c r="F550" s="6"/>
      <c r="G550" s="6"/>
      <c r="H550" s="36">
        <f>H551</f>
        <v>3.3</v>
      </c>
      <c r="I550" s="43"/>
      <c r="K550" s="45"/>
    </row>
    <row r="551" spans="1:11" ht="15.75">
      <c r="A551" s="5" t="s">
        <v>135</v>
      </c>
      <c r="B551" s="68" t="s">
        <v>314</v>
      </c>
      <c r="C551" s="69"/>
      <c r="D551" s="6" t="s">
        <v>136</v>
      </c>
      <c r="E551" s="17" t="s">
        <v>598</v>
      </c>
      <c r="F551" s="6"/>
      <c r="G551" s="6"/>
      <c r="H551" s="36">
        <f>H552</f>
        <v>3.3</v>
      </c>
      <c r="I551" s="43"/>
      <c r="K551" s="45"/>
    </row>
    <row r="552" spans="1:11" ht="15.75">
      <c r="A552" s="5" t="s">
        <v>142</v>
      </c>
      <c r="B552" s="68" t="s">
        <v>314</v>
      </c>
      <c r="C552" s="69"/>
      <c r="D552" s="6" t="s">
        <v>136</v>
      </c>
      <c r="E552" s="6" t="s">
        <v>143</v>
      </c>
      <c r="F552" s="6"/>
      <c r="G552" s="6"/>
      <c r="H552" s="36">
        <f>H553</f>
        <v>3.3</v>
      </c>
      <c r="K552" s="45"/>
    </row>
    <row r="553" spans="1:11" ht="47.25">
      <c r="A553" s="5" t="s">
        <v>38</v>
      </c>
      <c r="B553" s="68" t="s">
        <v>314</v>
      </c>
      <c r="C553" s="69"/>
      <c r="D553" s="6" t="s">
        <v>136</v>
      </c>
      <c r="E553" s="6" t="s">
        <v>143</v>
      </c>
      <c r="F553" s="6" t="s">
        <v>39</v>
      </c>
      <c r="G553" s="6"/>
      <c r="H553" s="36">
        <f>H554</f>
        <v>3.3</v>
      </c>
      <c r="K553" s="45"/>
    </row>
    <row r="554" spans="1:11" ht="15.75">
      <c r="A554" s="5" t="s">
        <v>40</v>
      </c>
      <c r="B554" s="68" t="s">
        <v>314</v>
      </c>
      <c r="C554" s="69"/>
      <c r="D554" s="6" t="s">
        <v>136</v>
      </c>
      <c r="E554" s="6" t="s">
        <v>143</v>
      </c>
      <c r="F554" s="6" t="s">
        <v>41</v>
      </c>
      <c r="G554" s="6"/>
      <c r="H554" s="36">
        <f>H555</f>
        <v>3.3</v>
      </c>
      <c r="K554" s="45"/>
    </row>
    <row r="555" spans="1:11" ht="31.5">
      <c r="A555" s="5" t="s">
        <v>138</v>
      </c>
      <c r="B555" s="68" t="s">
        <v>314</v>
      </c>
      <c r="C555" s="69"/>
      <c r="D555" s="6" t="s">
        <v>136</v>
      </c>
      <c r="E555" s="6" t="s">
        <v>143</v>
      </c>
      <c r="F555" s="6" t="s">
        <v>41</v>
      </c>
      <c r="G555" s="6" t="s">
        <v>139</v>
      </c>
      <c r="H555" s="36">
        <v>3.3</v>
      </c>
      <c r="K555" s="45"/>
    </row>
    <row r="556" spans="1:11" ht="31.5">
      <c r="A556" s="5" t="s">
        <v>315</v>
      </c>
      <c r="B556" s="68" t="s">
        <v>316</v>
      </c>
      <c r="C556" s="69"/>
      <c r="D556" s="6"/>
      <c r="E556" s="6"/>
      <c r="F556" s="6"/>
      <c r="G556" s="6"/>
      <c r="H556" s="36">
        <f>H557</f>
        <v>26.4</v>
      </c>
      <c r="K556" s="45"/>
    </row>
    <row r="557" spans="1:11" ht="15.75">
      <c r="A557" s="5" t="s">
        <v>302</v>
      </c>
      <c r="B557" s="68" t="s">
        <v>316</v>
      </c>
      <c r="C557" s="69"/>
      <c r="D557" s="6" t="s">
        <v>303</v>
      </c>
      <c r="E557" s="17" t="s">
        <v>598</v>
      </c>
      <c r="F557" s="6"/>
      <c r="G557" s="6"/>
      <c r="H557" s="36">
        <f>H558</f>
        <v>26.4</v>
      </c>
      <c r="K557" s="45"/>
    </row>
    <row r="558" spans="1:11" ht="31.5">
      <c r="A558" s="5" t="s">
        <v>304</v>
      </c>
      <c r="B558" s="68" t="s">
        <v>316</v>
      </c>
      <c r="C558" s="69"/>
      <c r="D558" s="6" t="s">
        <v>303</v>
      </c>
      <c r="E558" s="6" t="s">
        <v>68</v>
      </c>
      <c r="F558" s="6"/>
      <c r="G558" s="6"/>
      <c r="H558" s="36">
        <f>H559</f>
        <v>26.4</v>
      </c>
      <c r="K558" s="45"/>
    </row>
    <row r="559" spans="1:11" ht="47.25">
      <c r="A559" s="5" t="s">
        <v>38</v>
      </c>
      <c r="B559" s="68" t="s">
        <v>316</v>
      </c>
      <c r="C559" s="69"/>
      <c r="D559" s="6" t="s">
        <v>303</v>
      </c>
      <c r="E559" s="6" t="s">
        <v>68</v>
      </c>
      <c r="F559" s="6" t="s">
        <v>39</v>
      </c>
      <c r="G559" s="6"/>
      <c r="H559" s="36">
        <f>H560</f>
        <v>26.4</v>
      </c>
      <c r="K559" s="45"/>
    </row>
    <row r="560" spans="1:11" ht="15.75">
      <c r="A560" s="5" t="s">
        <v>40</v>
      </c>
      <c r="B560" s="68" t="s">
        <v>316</v>
      </c>
      <c r="C560" s="69"/>
      <c r="D560" s="6" t="s">
        <v>303</v>
      </c>
      <c r="E560" s="6" t="s">
        <v>68</v>
      </c>
      <c r="F560" s="6" t="s">
        <v>41</v>
      </c>
      <c r="G560" s="6"/>
      <c r="H560" s="36">
        <f>H561</f>
        <v>26.4</v>
      </c>
      <c r="K560" s="45"/>
    </row>
    <row r="561" spans="1:11" ht="47.25">
      <c r="A561" s="5" t="s">
        <v>42</v>
      </c>
      <c r="B561" s="68" t="s">
        <v>316</v>
      </c>
      <c r="C561" s="69"/>
      <c r="D561" s="6" t="s">
        <v>303</v>
      </c>
      <c r="E561" s="6" t="s">
        <v>68</v>
      </c>
      <c r="F561" s="6" t="s">
        <v>41</v>
      </c>
      <c r="G561" s="6" t="s">
        <v>43</v>
      </c>
      <c r="H561" s="36">
        <v>26.4</v>
      </c>
      <c r="K561" s="45"/>
    </row>
    <row r="562" spans="1:11" ht="78.75" customHeight="1">
      <c r="A562" s="5" t="s">
        <v>317</v>
      </c>
      <c r="B562" s="68" t="s">
        <v>318</v>
      </c>
      <c r="C562" s="69"/>
      <c r="D562" s="6"/>
      <c r="E562" s="6"/>
      <c r="F562" s="6"/>
      <c r="G562" s="6"/>
      <c r="H562" s="36">
        <f>H563</f>
        <v>12.6</v>
      </c>
      <c r="K562" s="45"/>
    </row>
    <row r="563" spans="1:11" ht="15.75">
      <c r="A563" s="5" t="s">
        <v>87</v>
      </c>
      <c r="B563" s="68" t="s">
        <v>318</v>
      </c>
      <c r="C563" s="69"/>
      <c r="D563" s="6" t="s">
        <v>88</v>
      </c>
      <c r="E563" s="17" t="s">
        <v>598</v>
      </c>
      <c r="F563" s="6"/>
      <c r="G563" s="6"/>
      <c r="H563" s="36">
        <f>H564</f>
        <v>12.6</v>
      </c>
      <c r="K563" s="45"/>
    </row>
    <row r="564" spans="1:11" ht="31.5">
      <c r="A564" s="5" t="s">
        <v>89</v>
      </c>
      <c r="B564" s="68" t="s">
        <v>318</v>
      </c>
      <c r="C564" s="69"/>
      <c r="D564" s="6" t="s">
        <v>88</v>
      </c>
      <c r="E564" s="6" t="s">
        <v>66</v>
      </c>
      <c r="F564" s="6"/>
      <c r="G564" s="6"/>
      <c r="H564" s="36">
        <f>H565</f>
        <v>12.6</v>
      </c>
      <c r="K564" s="45"/>
    </row>
    <row r="565" spans="1:11" ht="31.5">
      <c r="A565" s="5" t="s">
        <v>152</v>
      </c>
      <c r="B565" s="68" t="s">
        <v>318</v>
      </c>
      <c r="C565" s="69"/>
      <c r="D565" s="6" t="s">
        <v>88</v>
      </c>
      <c r="E565" s="6" t="s">
        <v>66</v>
      </c>
      <c r="F565" s="6" t="s">
        <v>153</v>
      </c>
      <c r="G565" s="6"/>
      <c r="H565" s="36">
        <f>H566</f>
        <v>12.6</v>
      </c>
      <c r="K565" s="45"/>
    </row>
    <row r="566" spans="1:11" ht="47.25">
      <c r="A566" s="5" t="s">
        <v>154</v>
      </c>
      <c r="B566" s="68" t="s">
        <v>318</v>
      </c>
      <c r="C566" s="69"/>
      <c r="D566" s="6" t="s">
        <v>88</v>
      </c>
      <c r="E566" s="6" t="s">
        <v>66</v>
      </c>
      <c r="F566" s="6" t="s">
        <v>155</v>
      </c>
      <c r="G566" s="6"/>
      <c r="H566" s="36">
        <f>H567</f>
        <v>12.6</v>
      </c>
      <c r="K566" s="45"/>
    </row>
    <row r="567" spans="1:11" ht="31.5">
      <c r="A567" s="5" t="s">
        <v>92</v>
      </c>
      <c r="B567" s="68" t="s">
        <v>318</v>
      </c>
      <c r="C567" s="69"/>
      <c r="D567" s="6" t="s">
        <v>88</v>
      </c>
      <c r="E567" s="6" t="s">
        <v>66</v>
      </c>
      <c r="F567" s="6" t="s">
        <v>155</v>
      </c>
      <c r="G567" s="6" t="s">
        <v>93</v>
      </c>
      <c r="H567" s="36">
        <v>12.6</v>
      </c>
      <c r="K567" s="45"/>
    </row>
    <row r="568" spans="1:11" ht="78.75">
      <c r="A568" s="2" t="s">
        <v>319</v>
      </c>
      <c r="B568" s="70" t="s">
        <v>320</v>
      </c>
      <c r="C568" s="71"/>
      <c r="D568" s="3"/>
      <c r="E568" s="3"/>
      <c r="F568" s="3"/>
      <c r="G568" s="3"/>
      <c r="H568" s="35">
        <f>H569+H585+H598</f>
        <v>566.8</v>
      </c>
      <c r="K568" s="44"/>
    </row>
    <row r="569" spans="1:11" ht="63">
      <c r="A569" s="2" t="s">
        <v>321</v>
      </c>
      <c r="B569" s="70" t="s">
        <v>322</v>
      </c>
      <c r="C569" s="71"/>
      <c r="D569" s="3"/>
      <c r="E569" s="3"/>
      <c r="F569" s="3"/>
      <c r="G569" s="3"/>
      <c r="H569" s="35">
        <f>H570+H576</f>
        <v>66.5</v>
      </c>
      <c r="K569" s="44"/>
    </row>
    <row r="570" spans="1:11" ht="94.5">
      <c r="A570" s="5" t="s">
        <v>323</v>
      </c>
      <c r="B570" s="68" t="s">
        <v>324</v>
      </c>
      <c r="C570" s="69"/>
      <c r="D570" s="6"/>
      <c r="E570" s="6"/>
      <c r="F570" s="6"/>
      <c r="G570" s="6"/>
      <c r="H570" s="36">
        <f>H571</f>
        <v>8</v>
      </c>
      <c r="K570" s="45"/>
    </row>
    <row r="571" spans="1:11" ht="15.75">
      <c r="A571" s="5" t="s">
        <v>100</v>
      </c>
      <c r="B571" s="68" t="s">
        <v>324</v>
      </c>
      <c r="C571" s="69"/>
      <c r="D571" s="6" t="s">
        <v>37</v>
      </c>
      <c r="E571" s="17" t="s">
        <v>598</v>
      </c>
      <c r="F571" s="6"/>
      <c r="G571" s="6"/>
      <c r="H571" s="36">
        <f>H572</f>
        <v>8</v>
      </c>
      <c r="K571" s="45"/>
    </row>
    <row r="572" spans="1:11" ht="15.75">
      <c r="A572" s="5" t="s">
        <v>101</v>
      </c>
      <c r="B572" s="68" t="s">
        <v>324</v>
      </c>
      <c r="C572" s="69"/>
      <c r="D572" s="6" t="s">
        <v>37</v>
      </c>
      <c r="E572" s="6" t="s">
        <v>102</v>
      </c>
      <c r="F572" s="6"/>
      <c r="G572" s="6"/>
      <c r="H572" s="36">
        <f>H573</f>
        <v>8</v>
      </c>
      <c r="K572" s="45"/>
    </row>
    <row r="573" spans="1:11" ht="47.25">
      <c r="A573" s="5" t="s">
        <v>22</v>
      </c>
      <c r="B573" s="68" t="s">
        <v>324</v>
      </c>
      <c r="C573" s="69"/>
      <c r="D573" s="6" t="s">
        <v>37</v>
      </c>
      <c r="E573" s="6" t="s">
        <v>102</v>
      </c>
      <c r="F573" s="6" t="s">
        <v>23</v>
      </c>
      <c r="G573" s="6"/>
      <c r="H573" s="36">
        <f>H574</f>
        <v>8</v>
      </c>
      <c r="K573" s="45"/>
    </row>
    <row r="574" spans="1:11" ht="47.25">
      <c r="A574" s="5" t="s">
        <v>24</v>
      </c>
      <c r="B574" s="68" t="s">
        <v>324</v>
      </c>
      <c r="C574" s="69"/>
      <c r="D574" s="6" t="s">
        <v>37</v>
      </c>
      <c r="E574" s="6" t="s">
        <v>102</v>
      </c>
      <c r="F574" s="6" t="s">
        <v>25</v>
      </c>
      <c r="G574" s="6"/>
      <c r="H574" s="36">
        <f>H575</f>
        <v>8</v>
      </c>
      <c r="K574" s="45"/>
    </row>
    <row r="575" spans="1:11" ht="31.5">
      <c r="A575" s="5" t="s">
        <v>92</v>
      </c>
      <c r="B575" s="68" t="s">
        <v>324</v>
      </c>
      <c r="C575" s="69"/>
      <c r="D575" s="6" t="s">
        <v>37</v>
      </c>
      <c r="E575" s="6" t="s">
        <v>102</v>
      </c>
      <c r="F575" s="6" t="s">
        <v>25</v>
      </c>
      <c r="G575" s="6" t="s">
        <v>93</v>
      </c>
      <c r="H575" s="36">
        <v>8</v>
      </c>
      <c r="K575" s="45"/>
    </row>
    <row r="576" spans="1:11" ht="47.25">
      <c r="A576" s="5" t="s">
        <v>325</v>
      </c>
      <c r="B576" s="68" t="s">
        <v>326</v>
      </c>
      <c r="C576" s="69"/>
      <c r="D576" s="6"/>
      <c r="E576" s="6"/>
      <c r="F576" s="6"/>
      <c r="G576" s="6"/>
      <c r="H576" s="36">
        <f>H577</f>
        <v>58.5</v>
      </c>
      <c r="K576" s="45"/>
    </row>
    <row r="577" spans="1:11" ht="15.75">
      <c r="A577" s="5" t="s">
        <v>100</v>
      </c>
      <c r="B577" s="68" t="s">
        <v>326</v>
      </c>
      <c r="C577" s="69"/>
      <c r="D577" s="6" t="s">
        <v>37</v>
      </c>
      <c r="E577" s="17" t="s">
        <v>598</v>
      </c>
      <c r="F577" s="6"/>
      <c r="G577" s="6"/>
      <c r="H577" s="36">
        <f>H578</f>
        <v>58.5</v>
      </c>
      <c r="K577" s="45"/>
    </row>
    <row r="578" spans="1:11" ht="15.75">
      <c r="A578" s="5" t="s">
        <v>101</v>
      </c>
      <c r="B578" s="68" t="s">
        <v>326</v>
      </c>
      <c r="C578" s="69"/>
      <c r="D578" s="6" t="s">
        <v>37</v>
      </c>
      <c r="E578" s="6" t="s">
        <v>102</v>
      </c>
      <c r="F578" s="6"/>
      <c r="G578" s="6"/>
      <c r="H578" s="36">
        <v>58.5</v>
      </c>
      <c r="K578" s="45"/>
    </row>
    <row r="579" spans="1:11" ht="94.5">
      <c r="A579" s="5" t="s">
        <v>107</v>
      </c>
      <c r="B579" s="68" t="s">
        <v>326</v>
      </c>
      <c r="C579" s="69"/>
      <c r="D579" s="6" t="s">
        <v>37</v>
      </c>
      <c r="E579" s="6" t="s">
        <v>102</v>
      </c>
      <c r="F579" s="6" t="s">
        <v>108</v>
      </c>
      <c r="G579" s="6"/>
      <c r="H579" s="36">
        <f>H580</f>
        <v>20</v>
      </c>
      <c r="K579" s="45"/>
    </row>
    <row r="580" spans="1:11" ht="47.25">
      <c r="A580" s="5" t="s">
        <v>109</v>
      </c>
      <c r="B580" s="68" t="s">
        <v>326</v>
      </c>
      <c r="C580" s="69"/>
      <c r="D580" s="6" t="s">
        <v>37</v>
      </c>
      <c r="E580" s="6" t="s">
        <v>102</v>
      </c>
      <c r="F580" s="6" t="s">
        <v>110</v>
      </c>
      <c r="G580" s="6"/>
      <c r="H580" s="36">
        <f>H581</f>
        <v>20</v>
      </c>
      <c r="K580" s="45"/>
    </row>
    <row r="581" spans="1:11" ht="31.5">
      <c r="A581" s="5" t="s">
        <v>92</v>
      </c>
      <c r="B581" s="68" t="s">
        <v>326</v>
      </c>
      <c r="C581" s="69"/>
      <c r="D581" s="6" t="s">
        <v>37</v>
      </c>
      <c r="E581" s="6" t="s">
        <v>102</v>
      </c>
      <c r="F581" s="6" t="s">
        <v>110</v>
      </c>
      <c r="G581" s="6" t="s">
        <v>93</v>
      </c>
      <c r="H581" s="36">
        <v>20</v>
      </c>
      <c r="K581" s="45"/>
    </row>
    <row r="582" spans="1:11" ht="47.25">
      <c r="A582" s="5" t="s">
        <v>22</v>
      </c>
      <c r="B582" s="68" t="s">
        <v>326</v>
      </c>
      <c r="C582" s="69"/>
      <c r="D582" s="6" t="s">
        <v>37</v>
      </c>
      <c r="E582" s="6" t="s">
        <v>102</v>
      </c>
      <c r="F582" s="6" t="s">
        <v>23</v>
      </c>
      <c r="G582" s="6"/>
      <c r="H582" s="36">
        <f>H583</f>
        <v>38.5</v>
      </c>
      <c r="K582" s="45"/>
    </row>
    <row r="583" spans="1:11" ht="47.25">
      <c r="A583" s="5" t="s">
        <v>24</v>
      </c>
      <c r="B583" s="68" t="s">
        <v>326</v>
      </c>
      <c r="C583" s="69"/>
      <c r="D583" s="6" t="s">
        <v>37</v>
      </c>
      <c r="E583" s="6" t="s">
        <v>102</v>
      </c>
      <c r="F583" s="6" t="s">
        <v>25</v>
      </c>
      <c r="G583" s="6"/>
      <c r="H583" s="36">
        <f>H584</f>
        <v>38.5</v>
      </c>
      <c r="K583" s="45"/>
    </row>
    <row r="584" spans="1:11" ht="31.5">
      <c r="A584" s="5" t="s">
        <v>92</v>
      </c>
      <c r="B584" s="68" t="s">
        <v>326</v>
      </c>
      <c r="C584" s="69"/>
      <c r="D584" s="6" t="s">
        <v>37</v>
      </c>
      <c r="E584" s="6" t="s">
        <v>102</v>
      </c>
      <c r="F584" s="6" t="s">
        <v>25</v>
      </c>
      <c r="G584" s="6" t="s">
        <v>93</v>
      </c>
      <c r="H584" s="36">
        <v>38.5</v>
      </c>
      <c r="K584" s="45"/>
    </row>
    <row r="585" spans="1:11" ht="63">
      <c r="A585" s="2" t="s">
        <v>327</v>
      </c>
      <c r="B585" s="70" t="s">
        <v>328</v>
      </c>
      <c r="C585" s="71"/>
      <c r="D585" s="3"/>
      <c r="E585" s="3"/>
      <c r="F585" s="3"/>
      <c r="G585" s="3"/>
      <c r="H585" s="35">
        <f>H586+H592</f>
        <v>330</v>
      </c>
      <c r="K585" s="44"/>
    </row>
    <row r="586" spans="1:11" ht="15.75">
      <c r="A586" s="5" t="s">
        <v>329</v>
      </c>
      <c r="B586" s="68" t="s">
        <v>330</v>
      </c>
      <c r="C586" s="69"/>
      <c r="D586" s="6"/>
      <c r="E586" s="6"/>
      <c r="F586" s="6"/>
      <c r="G586" s="6"/>
      <c r="H586" s="36">
        <f>H587</f>
        <v>310</v>
      </c>
      <c r="K586" s="45"/>
    </row>
    <row r="587" spans="1:11" ht="15.75">
      <c r="A587" s="5" t="s">
        <v>34</v>
      </c>
      <c r="B587" s="68" t="s">
        <v>330</v>
      </c>
      <c r="C587" s="69"/>
      <c r="D587" s="6" t="s">
        <v>35</v>
      </c>
      <c r="E587" s="17" t="s">
        <v>598</v>
      </c>
      <c r="F587" s="6"/>
      <c r="G587" s="6"/>
      <c r="H587" s="36">
        <f>H588</f>
        <v>310</v>
      </c>
      <c r="K587" s="45"/>
    </row>
    <row r="588" spans="1:11" ht="15.75">
      <c r="A588" s="5" t="s">
        <v>36</v>
      </c>
      <c r="B588" s="68" t="s">
        <v>330</v>
      </c>
      <c r="C588" s="69"/>
      <c r="D588" s="6" t="s">
        <v>35</v>
      </c>
      <c r="E588" s="6" t="s">
        <v>37</v>
      </c>
      <c r="F588" s="6"/>
      <c r="G588" s="6"/>
      <c r="H588" s="36">
        <f>H589</f>
        <v>310</v>
      </c>
      <c r="K588" s="45"/>
    </row>
    <row r="589" spans="1:11" ht="47.25">
      <c r="A589" s="5" t="s">
        <v>38</v>
      </c>
      <c r="B589" s="68" t="s">
        <v>330</v>
      </c>
      <c r="C589" s="69"/>
      <c r="D589" s="6" t="s">
        <v>35</v>
      </c>
      <c r="E589" s="6" t="s">
        <v>37</v>
      </c>
      <c r="F589" s="6" t="s">
        <v>39</v>
      </c>
      <c r="G589" s="6"/>
      <c r="H589" s="36">
        <f>H590</f>
        <v>310</v>
      </c>
      <c r="K589" s="45"/>
    </row>
    <row r="590" spans="1:11" ht="15.75">
      <c r="A590" s="5" t="s">
        <v>40</v>
      </c>
      <c r="B590" s="68" t="s">
        <v>330</v>
      </c>
      <c r="C590" s="69"/>
      <c r="D590" s="6" t="s">
        <v>35</v>
      </c>
      <c r="E590" s="6" t="s">
        <v>37</v>
      </c>
      <c r="F590" s="6" t="s">
        <v>41</v>
      </c>
      <c r="G590" s="6"/>
      <c r="H590" s="36">
        <f>H591</f>
        <v>310</v>
      </c>
      <c r="K590" s="45"/>
    </row>
    <row r="591" spans="1:11" ht="47.25">
      <c r="A591" s="5" t="s">
        <v>42</v>
      </c>
      <c r="B591" s="68" t="s">
        <v>330</v>
      </c>
      <c r="C591" s="69"/>
      <c r="D591" s="6" t="s">
        <v>35</v>
      </c>
      <c r="E591" s="6" t="s">
        <v>37</v>
      </c>
      <c r="F591" s="6" t="s">
        <v>41</v>
      </c>
      <c r="G591" s="6" t="s">
        <v>43</v>
      </c>
      <c r="H591" s="36">
        <v>310</v>
      </c>
      <c r="K591" s="45"/>
    </row>
    <row r="592" spans="1:11" ht="47.25">
      <c r="A592" s="5" t="s">
        <v>331</v>
      </c>
      <c r="B592" s="68" t="s">
        <v>332</v>
      </c>
      <c r="C592" s="69"/>
      <c r="D592" s="6"/>
      <c r="E592" s="6"/>
      <c r="F592" s="6"/>
      <c r="G592" s="6"/>
      <c r="H592" s="36">
        <f>H593</f>
        <v>20</v>
      </c>
      <c r="K592" s="45"/>
    </row>
    <row r="593" spans="1:11" ht="15.75">
      <c r="A593" s="5" t="s">
        <v>100</v>
      </c>
      <c r="B593" s="68" t="s">
        <v>332</v>
      </c>
      <c r="C593" s="69"/>
      <c r="D593" s="6" t="s">
        <v>37</v>
      </c>
      <c r="E593" s="17" t="s">
        <v>598</v>
      </c>
      <c r="F593" s="6"/>
      <c r="G593" s="6"/>
      <c r="H593" s="36">
        <f>H594</f>
        <v>20</v>
      </c>
      <c r="K593" s="45"/>
    </row>
    <row r="594" spans="1:11" ht="15.75">
      <c r="A594" s="5" t="s">
        <v>101</v>
      </c>
      <c r="B594" s="68" t="s">
        <v>332</v>
      </c>
      <c r="C594" s="69"/>
      <c r="D594" s="6" t="s">
        <v>37</v>
      </c>
      <c r="E594" s="6" t="s">
        <v>102</v>
      </c>
      <c r="F594" s="6"/>
      <c r="G594" s="6"/>
      <c r="H594" s="36">
        <f>H595</f>
        <v>20</v>
      </c>
      <c r="K594" s="45"/>
    </row>
    <row r="595" spans="1:11" ht="47.25">
      <c r="A595" s="5" t="s">
        <v>22</v>
      </c>
      <c r="B595" s="68" t="s">
        <v>332</v>
      </c>
      <c r="C595" s="69"/>
      <c r="D595" s="6" t="s">
        <v>37</v>
      </c>
      <c r="E595" s="6" t="s">
        <v>102</v>
      </c>
      <c r="F595" s="6" t="s">
        <v>23</v>
      </c>
      <c r="G595" s="6"/>
      <c r="H595" s="36">
        <f>H596</f>
        <v>20</v>
      </c>
      <c r="K595" s="45"/>
    </row>
    <row r="596" spans="1:11" ht="47.25">
      <c r="A596" s="5" t="s">
        <v>24</v>
      </c>
      <c r="B596" s="68" t="s">
        <v>332</v>
      </c>
      <c r="C596" s="69"/>
      <c r="D596" s="6" t="s">
        <v>37</v>
      </c>
      <c r="E596" s="6" t="s">
        <v>102</v>
      </c>
      <c r="F596" s="6" t="s">
        <v>25</v>
      </c>
      <c r="G596" s="6"/>
      <c r="H596" s="36">
        <f>H597</f>
        <v>20</v>
      </c>
      <c r="K596" s="45"/>
    </row>
    <row r="597" spans="1:11" ht="31.5">
      <c r="A597" s="5" t="s">
        <v>92</v>
      </c>
      <c r="B597" s="68" t="s">
        <v>332</v>
      </c>
      <c r="C597" s="69"/>
      <c r="D597" s="6" t="s">
        <v>37</v>
      </c>
      <c r="E597" s="6" t="s">
        <v>102</v>
      </c>
      <c r="F597" s="6" t="s">
        <v>25</v>
      </c>
      <c r="G597" s="6" t="s">
        <v>93</v>
      </c>
      <c r="H597" s="36">
        <v>20</v>
      </c>
      <c r="K597" s="45"/>
    </row>
    <row r="598" spans="1:11" ht="63">
      <c r="A598" s="2" t="s">
        <v>333</v>
      </c>
      <c r="B598" s="70" t="s">
        <v>334</v>
      </c>
      <c r="C598" s="71"/>
      <c r="D598" s="3"/>
      <c r="E598" s="3"/>
      <c r="F598" s="3"/>
      <c r="G598" s="3"/>
      <c r="H598" s="35">
        <f aca="true" t="shared" si="17" ref="H598:H603">H599</f>
        <v>170.3</v>
      </c>
      <c r="K598" s="44"/>
    </row>
    <row r="599" spans="1:11" ht="47.25">
      <c r="A599" s="5" t="s">
        <v>335</v>
      </c>
      <c r="B599" s="68" t="s">
        <v>336</v>
      </c>
      <c r="C599" s="69"/>
      <c r="D599" s="6"/>
      <c r="E599" s="6"/>
      <c r="F599" s="6"/>
      <c r="G599" s="6"/>
      <c r="H599" s="36">
        <f t="shared" si="17"/>
        <v>170.3</v>
      </c>
      <c r="K599" s="45"/>
    </row>
    <row r="600" spans="1:11" ht="15.75">
      <c r="A600" s="5" t="s">
        <v>135</v>
      </c>
      <c r="B600" s="68" t="s">
        <v>336</v>
      </c>
      <c r="C600" s="69"/>
      <c r="D600" s="6" t="s">
        <v>136</v>
      </c>
      <c r="E600" s="17" t="s">
        <v>598</v>
      </c>
      <c r="F600" s="6"/>
      <c r="G600" s="6"/>
      <c r="H600" s="36">
        <f t="shared" si="17"/>
        <v>170.3</v>
      </c>
      <c r="K600" s="45"/>
    </row>
    <row r="601" spans="1:11" ht="15.75">
      <c r="A601" s="5" t="s">
        <v>209</v>
      </c>
      <c r="B601" s="68" t="s">
        <v>336</v>
      </c>
      <c r="C601" s="69"/>
      <c r="D601" s="6" t="s">
        <v>136</v>
      </c>
      <c r="E601" s="6" t="s">
        <v>136</v>
      </c>
      <c r="F601" s="6"/>
      <c r="G601" s="6"/>
      <c r="H601" s="36">
        <f t="shared" si="17"/>
        <v>170.3</v>
      </c>
      <c r="K601" s="45"/>
    </row>
    <row r="602" spans="1:11" ht="47.25">
      <c r="A602" s="5" t="s">
        <v>38</v>
      </c>
      <c r="B602" s="68" t="s">
        <v>336</v>
      </c>
      <c r="C602" s="69"/>
      <c r="D602" s="6" t="s">
        <v>136</v>
      </c>
      <c r="E602" s="6" t="s">
        <v>136</v>
      </c>
      <c r="F602" s="6" t="s">
        <v>39</v>
      </c>
      <c r="G602" s="6"/>
      <c r="H602" s="36">
        <f t="shared" si="17"/>
        <v>170.3</v>
      </c>
      <c r="K602" s="45"/>
    </row>
    <row r="603" spans="1:11" ht="15.75">
      <c r="A603" s="5" t="s">
        <v>40</v>
      </c>
      <c r="B603" s="68" t="s">
        <v>336</v>
      </c>
      <c r="C603" s="69"/>
      <c r="D603" s="6" t="s">
        <v>136</v>
      </c>
      <c r="E603" s="6" t="s">
        <v>136</v>
      </c>
      <c r="F603" s="6" t="s">
        <v>41</v>
      </c>
      <c r="G603" s="6"/>
      <c r="H603" s="36">
        <f t="shared" si="17"/>
        <v>170.3</v>
      </c>
      <c r="K603" s="45"/>
    </row>
    <row r="604" spans="1:11" ht="31.5">
      <c r="A604" s="5" t="s">
        <v>138</v>
      </c>
      <c r="B604" s="68" t="s">
        <v>336</v>
      </c>
      <c r="C604" s="69"/>
      <c r="D604" s="6" t="s">
        <v>136</v>
      </c>
      <c r="E604" s="6" t="s">
        <v>136</v>
      </c>
      <c r="F604" s="6" t="s">
        <v>41</v>
      </c>
      <c r="G604" s="6" t="s">
        <v>139</v>
      </c>
      <c r="H604" s="36">
        <v>170.3</v>
      </c>
      <c r="K604" s="45"/>
    </row>
    <row r="605" spans="1:11" ht="63">
      <c r="A605" s="2" t="s">
        <v>337</v>
      </c>
      <c r="B605" s="70" t="s">
        <v>338</v>
      </c>
      <c r="C605" s="71"/>
      <c r="D605" s="3"/>
      <c r="E605" s="3"/>
      <c r="F605" s="3"/>
      <c r="G605" s="3"/>
      <c r="H605" s="35">
        <f>H606+H645</f>
        <v>4247.7</v>
      </c>
      <c r="K605" s="44"/>
    </row>
    <row r="606" spans="1:11" ht="63">
      <c r="A606" s="2" t="s">
        <v>339</v>
      </c>
      <c r="B606" s="70" t="s">
        <v>340</v>
      </c>
      <c r="C606" s="71"/>
      <c r="D606" s="3"/>
      <c r="E606" s="3"/>
      <c r="F606" s="3"/>
      <c r="G606" s="3"/>
      <c r="H606" s="35">
        <f>H607+H613+H619+H629+H639</f>
        <v>1679.6</v>
      </c>
      <c r="I606" s="43"/>
      <c r="K606" s="44"/>
    </row>
    <row r="607" spans="1:11" ht="33" customHeight="1">
      <c r="A607" s="5" t="s">
        <v>341</v>
      </c>
      <c r="B607" s="68" t="s">
        <v>342</v>
      </c>
      <c r="C607" s="69"/>
      <c r="D607" s="6"/>
      <c r="E607" s="6"/>
      <c r="F607" s="6"/>
      <c r="G607" s="6"/>
      <c r="H607" s="36">
        <f>H608</f>
        <v>100</v>
      </c>
      <c r="K607" s="45"/>
    </row>
    <row r="608" spans="1:11" ht="15.75">
      <c r="A608" s="5" t="s">
        <v>302</v>
      </c>
      <c r="B608" s="68" t="s">
        <v>342</v>
      </c>
      <c r="C608" s="69"/>
      <c r="D608" s="6" t="s">
        <v>303</v>
      </c>
      <c r="E608" s="17" t="s">
        <v>598</v>
      </c>
      <c r="F608" s="6"/>
      <c r="G608" s="6"/>
      <c r="H608" s="36">
        <f>H609</f>
        <v>100</v>
      </c>
      <c r="K608" s="45"/>
    </row>
    <row r="609" spans="1:11" ht="31.5">
      <c r="A609" s="5" t="s">
        <v>304</v>
      </c>
      <c r="B609" s="68" t="s">
        <v>342</v>
      </c>
      <c r="C609" s="69"/>
      <c r="D609" s="6" t="s">
        <v>303</v>
      </c>
      <c r="E609" s="6" t="s">
        <v>68</v>
      </c>
      <c r="F609" s="6"/>
      <c r="G609" s="6"/>
      <c r="H609" s="36">
        <f>H610</f>
        <v>100</v>
      </c>
      <c r="K609" s="45"/>
    </row>
    <row r="610" spans="1:11" ht="47.25">
      <c r="A610" s="5" t="s">
        <v>38</v>
      </c>
      <c r="B610" s="68" t="s">
        <v>342</v>
      </c>
      <c r="C610" s="69"/>
      <c r="D610" s="6" t="s">
        <v>303</v>
      </c>
      <c r="E610" s="6" t="s">
        <v>68</v>
      </c>
      <c r="F610" s="6" t="s">
        <v>39</v>
      </c>
      <c r="G610" s="6"/>
      <c r="H610" s="36">
        <f>H611</f>
        <v>100</v>
      </c>
      <c r="K610" s="45"/>
    </row>
    <row r="611" spans="1:11" ht="15.75">
      <c r="A611" s="5" t="s">
        <v>40</v>
      </c>
      <c r="B611" s="68" t="s">
        <v>342</v>
      </c>
      <c r="C611" s="69"/>
      <c r="D611" s="6" t="s">
        <v>303</v>
      </c>
      <c r="E611" s="6" t="s">
        <v>68</v>
      </c>
      <c r="F611" s="6" t="s">
        <v>41</v>
      </c>
      <c r="G611" s="6"/>
      <c r="H611" s="36">
        <f>H612</f>
        <v>100</v>
      </c>
      <c r="K611" s="45"/>
    </row>
    <row r="612" spans="1:11" ht="47.25">
      <c r="A612" s="5" t="s">
        <v>42</v>
      </c>
      <c r="B612" s="68" t="s">
        <v>342</v>
      </c>
      <c r="C612" s="69"/>
      <c r="D612" s="6" t="s">
        <v>303</v>
      </c>
      <c r="E612" s="6" t="s">
        <v>68</v>
      </c>
      <c r="F612" s="6" t="s">
        <v>41</v>
      </c>
      <c r="G612" s="6" t="s">
        <v>43</v>
      </c>
      <c r="H612" s="36">
        <v>100</v>
      </c>
      <c r="K612" s="45"/>
    </row>
    <row r="613" spans="1:11" ht="94.5">
      <c r="A613" s="5" t="s">
        <v>53</v>
      </c>
      <c r="B613" s="68" t="s">
        <v>343</v>
      </c>
      <c r="C613" s="69"/>
      <c r="D613" s="6"/>
      <c r="E613" s="6"/>
      <c r="F613" s="6"/>
      <c r="G613" s="6"/>
      <c r="H613" s="36">
        <f>H614</f>
        <v>87.6</v>
      </c>
      <c r="K613" s="45"/>
    </row>
    <row r="614" spans="1:11" ht="15.75">
      <c r="A614" s="5" t="s">
        <v>302</v>
      </c>
      <c r="B614" s="68" t="s">
        <v>343</v>
      </c>
      <c r="C614" s="69"/>
      <c r="D614" s="6" t="s">
        <v>303</v>
      </c>
      <c r="E614" s="17" t="s">
        <v>598</v>
      </c>
      <c r="F614" s="6"/>
      <c r="G614" s="6"/>
      <c r="H614" s="36">
        <f>H615</f>
        <v>87.6</v>
      </c>
      <c r="K614" s="45"/>
    </row>
    <row r="615" spans="1:11" ht="15.75">
      <c r="A615" s="5" t="s">
        <v>344</v>
      </c>
      <c r="B615" s="68" t="s">
        <v>343</v>
      </c>
      <c r="C615" s="69"/>
      <c r="D615" s="6" t="s">
        <v>303</v>
      </c>
      <c r="E615" s="6" t="s">
        <v>143</v>
      </c>
      <c r="F615" s="6"/>
      <c r="G615" s="6"/>
      <c r="H615" s="36">
        <f>H616</f>
        <v>87.6</v>
      </c>
      <c r="K615" s="45"/>
    </row>
    <row r="616" spans="1:11" ht="47.25">
      <c r="A616" s="5" t="s">
        <v>38</v>
      </c>
      <c r="B616" s="68" t="s">
        <v>343</v>
      </c>
      <c r="C616" s="69"/>
      <c r="D616" s="6" t="s">
        <v>303</v>
      </c>
      <c r="E616" s="6" t="s">
        <v>143</v>
      </c>
      <c r="F616" s="6" t="s">
        <v>39</v>
      </c>
      <c r="G616" s="6"/>
      <c r="H616" s="36">
        <f>H617</f>
        <v>87.6</v>
      </c>
      <c r="K616" s="45"/>
    </row>
    <row r="617" spans="1:11" ht="15.75">
      <c r="A617" s="5" t="s">
        <v>40</v>
      </c>
      <c r="B617" s="68" t="s">
        <v>343</v>
      </c>
      <c r="C617" s="69"/>
      <c r="D617" s="6" t="s">
        <v>303</v>
      </c>
      <c r="E617" s="6" t="s">
        <v>143</v>
      </c>
      <c r="F617" s="6" t="s">
        <v>41</v>
      </c>
      <c r="G617" s="6"/>
      <c r="H617" s="36">
        <f>H618</f>
        <v>87.6</v>
      </c>
      <c r="K617" s="45"/>
    </row>
    <row r="618" spans="1:11" ht="47.25">
      <c r="A618" s="5" t="s">
        <v>42</v>
      </c>
      <c r="B618" s="68" t="s">
        <v>343</v>
      </c>
      <c r="C618" s="69"/>
      <c r="D618" s="6" t="s">
        <v>303</v>
      </c>
      <c r="E618" s="6" t="s">
        <v>143</v>
      </c>
      <c r="F618" s="6" t="s">
        <v>41</v>
      </c>
      <c r="G618" s="6" t="s">
        <v>43</v>
      </c>
      <c r="H618" s="36">
        <v>87.6</v>
      </c>
      <c r="K618" s="45"/>
    </row>
    <row r="619" spans="1:11" ht="18" customHeight="1">
      <c r="A619" s="5" t="s">
        <v>345</v>
      </c>
      <c r="B619" s="68" t="s">
        <v>346</v>
      </c>
      <c r="C619" s="69"/>
      <c r="D619" s="6"/>
      <c r="E619" s="6"/>
      <c r="F619" s="6"/>
      <c r="G619" s="6"/>
      <c r="H619" s="36">
        <f>H620</f>
        <v>766.2</v>
      </c>
      <c r="K619" s="45"/>
    </row>
    <row r="620" spans="1:11" ht="15.75">
      <c r="A620" s="5" t="s">
        <v>302</v>
      </c>
      <c r="B620" s="68" t="s">
        <v>346</v>
      </c>
      <c r="C620" s="69"/>
      <c r="D620" s="6" t="s">
        <v>303</v>
      </c>
      <c r="E620" s="17" t="s">
        <v>598</v>
      </c>
      <c r="F620" s="6"/>
      <c r="G620" s="6"/>
      <c r="H620" s="36">
        <f>H621+H625</f>
        <v>766.2</v>
      </c>
      <c r="K620" s="45"/>
    </row>
    <row r="621" spans="1:11" ht="15.75">
      <c r="A621" s="5" t="s">
        <v>344</v>
      </c>
      <c r="B621" s="68" t="s">
        <v>346</v>
      </c>
      <c r="C621" s="69"/>
      <c r="D621" s="6" t="s">
        <v>303</v>
      </c>
      <c r="E621" s="6" t="s">
        <v>143</v>
      </c>
      <c r="F621" s="6"/>
      <c r="G621" s="6"/>
      <c r="H621" s="36">
        <f>H622</f>
        <v>270</v>
      </c>
      <c r="K621" s="45"/>
    </row>
    <row r="622" spans="1:11" ht="47.25">
      <c r="A622" s="5" t="s">
        <v>38</v>
      </c>
      <c r="B622" s="68" t="s">
        <v>346</v>
      </c>
      <c r="C622" s="69"/>
      <c r="D622" s="6" t="s">
        <v>303</v>
      </c>
      <c r="E622" s="6" t="s">
        <v>143</v>
      </c>
      <c r="F622" s="6" t="s">
        <v>39</v>
      </c>
      <c r="G622" s="6"/>
      <c r="H622" s="36">
        <f>H623</f>
        <v>270</v>
      </c>
      <c r="K622" s="45"/>
    </row>
    <row r="623" spans="1:11" ht="15.75">
      <c r="A623" s="5" t="s">
        <v>40</v>
      </c>
      <c r="B623" s="68" t="s">
        <v>346</v>
      </c>
      <c r="C623" s="69"/>
      <c r="D623" s="6" t="s">
        <v>303</v>
      </c>
      <c r="E623" s="6" t="s">
        <v>143</v>
      </c>
      <c r="F623" s="6" t="s">
        <v>41</v>
      </c>
      <c r="G623" s="6"/>
      <c r="H623" s="36">
        <f>H624</f>
        <v>270</v>
      </c>
      <c r="K623" s="45"/>
    </row>
    <row r="624" spans="1:11" ht="47.25">
      <c r="A624" s="5" t="s">
        <v>42</v>
      </c>
      <c r="B624" s="68" t="s">
        <v>346</v>
      </c>
      <c r="C624" s="69"/>
      <c r="D624" s="6" t="s">
        <v>303</v>
      </c>
      <c r="E624" s="6" t="s">
        <v>143</v>
      </c>
      <c r="F624" s="6" t="s">
        <v>41</v>
      </c>
      <c r="G624" s="6" t="s">
        <v>43</v>
      </c>
      <c r="H624" s="36">
        <v>270</v>
      </c>
      <c r="K624" s="45"/>
    </row>
    <row r="625" spans="1:11" ht="31.5">
      <c r="A625" s="5" t="s">
        <v>304</v>
      </c>
      <c r="B625" s="68" t="s">
        <v>346</v>
      </c>
      <c r="C625" s="69"/>
      <c r="D625" s="6" t="s">
        <v>303</v>
      </c>
      <c r="E625" s="6" t="s">
        <v>68</v>
      </c>
      <c r="F625" s="6"/>
      <c r="G625" s="6"/>
      <c r="H625" s="36">
        <f>H626</f>
        <v>496.2</v>
      </c>
      <c r="K625" s="45"/>
    </row>
    <row r="626" spans="1:11" ht="47.25">
      <c r="A626" s="5" t="s">
        <v>38</v>
      </c>
      <c r="B626" s="68" t="s">
        <v>346</v>
      </c>
      <c r="C626" s="69"/>
      <c r="D626" s="6" t="s">
        <v>303</v>
      </c>
      <c r="E626" s="6" t="s">
        <v>68</v>
      </c>
      <c r="F626" s="6" t="s">
        <v>39</v>
      </c>
      <c r="G626" s="6"/>
      <c r="H626" s="36">
        <f>H627</f>
        <v>496.2</v>
      </c>
      <c r="K626" s="45"/>
    </row>
    <row r="627" spans="1:11" ht="15.75">
      <c r="A627" s="5" t="s">
        <v>40</v>
      </c>
      <c r="B627" s="68" t="s">
        <v>346</v>
      </c>
      <c r="C627" s="69"/>
      <c r="D627" s="6" t="s">
        <v>303</v>
      </c>
      <c r="E627" s="6" t="s">
        <v>68</v>
      </c>
      <c r="F627" s="6" t="s">
        <v>41</v>
      </c>
      <c r="G627" s="6"/>
      <c r="H627" s="36">
        <f>H628</f>
        <v>496.2</v>
      </c>
      <c r="K627" s="45"/>
    </row>
    <row r="628" spans="1:11" ht="47.25">
      <c r="A628" s="5" t="s">
        <v>42</v>
      </c>
      <c r="B628" s="68" t="s">
        <v>346</v>
      </c>
      <c r="C628" s="69"/>
      <c r="D628" s="6" t="s">
        <v>303</v>
      </c>
      <c r="E628" s="6" t="s">
        <v>68</v>
      </c>
      <c r="F628" s="6" t="s">
        <v>41</v>
      </c>
      <c r="G628" s="6" t="s">
        <v>43</v>
      </c>
      <c r="H628" s="36">
        <v>496.2</v>
      </c>
      <c r="K628" s="45"/>
    </row>
    <row r="629" spans="1:11" ht="47.25">
      <c r="A629" s="5" t="s">
        <v>347</v>
      </c>
      <c r="B629" s="68" t="s">
        <v>348</v>
      </c>
      <c r="C629" s="69"/>
      <c r="D629" s="6"/>
      <c r="E629" s="6"/>
      <c r="F629" s="6"/>
      <c r="G629" s="6"/>
      <c r="H629" s="36">
        <f>H630</f>
        <v>718.3</v>
      </c>
      <c r="K629" s="45"/>
    </row>
    <row r="630" spans="1:11" ht="15.75">
      <c r="A630" s="5" t="s">
        <v>302</v>
      </c>
      <c r="B630" s="68" t="s">
        <v>348</v>
      </c>
      <c r="C630" s="69"/>
      <c r="D630" s="6" t="s">
        <v>303</v>
      </c>
      <c r="E630" s="17" t="s">
        <v>598</v>
      </c>
      <c r="F630" s="6"/>
      <c r="G630" s="6"/>
      <c r="H630" s="36">
        <f>H631+H635</f>
        <v>718.3</v>
      </c>
      <c r="K630" s="45"/>
    </row>
    <row r="631" spans="1:11" ht="15.75">
      <c r="A631" s="5" t="s">
        <v>344</v>
      </c>
      <c r="B631" s="68" t="s">
        <v>348</v>
      </c>
      <c r="C631" s="69"/>
      <c r="D631" s="6" t="s">
        <v>303</v>
      </c>
      <c r="E631" s="6" t="s">
        <v>143</v>
      </c>
      <c r="F631" s="6"/>
      <c r="G631" s="6"/>
      <c r="H631" s="36">
        <f>H632</f>
        <v>382</v>
      </c>
      <c r="K631" s="45"/>
    </row>
    <row r="632" spans="1:11" ht="47.25">
      <c r="A632" s="5" t="s">
        <v>38</v>
      </c>
      <c r="B632" s="68" t="s">
        <v>348</v>
      </c>
      <c r="C632" s="69"/>
      <c r="D632" s="6" t="s">
        <v>303</v>
      </c>
      <c r="E632" s="6" t="s">
        <v>143</v>
      </c>
      <c r="F632" s="6" t="s">
        <v>39</v>
      </c>
      <c r="G632" s="6"/>
      <c r="H632" s="36">
        <f>H633</f>
        <v>382</v>
      </c>
      <c r="K632" s="45"/>
    </row>
    <row r="633" spans="1:11" ht="15.75">
      <c r="A633" s="5" t="s">
        <v>40</v>
      </c>
      <c r="B633" s="68" t="s">
        <v>348</v>
      </c>
      <c r="C633" s="69"/>
      <c r="D633" s="6" t="s">
        <v>303</v>
      </c>
      <c r="E633" s="6" t="s">
        <v>143</v>
      </c>
      <c r="F633" s="6" t="s">
        <v>41</v>
      </c>
      <c r="G633" s="6"/>
      <c r="H633" s="36">
        <f>H634</f>
        <v>382</v>
      </c>
      <c r="K633" s="45"/>
    </row>
    <row r="634" spans="1:11" ht="47.25">
      <c r="A634" s="5" t="s">
        <v>42</v>
      </c>
      <c r="B634" s="68" t="s">
        <v>348</v>
      </c>
      <c r="C634" s="69"/>
      <c r="D634" s="6" t="s">
        <v>303</v>
      </c>
      <c r="E634" s="6" t="s">
        <v>143</v>
      </c>
      <c r="F634" s="6" t="s">
        <v>41</v>
      </c>
      <c r="G634" s="6" t="s">
        <v>43</v>
      </c>
      <c r="H634" s="36">
        <v>382</v>
      </c>
      <c r="K634" s="45"/>
    </row>
    <row r="635" spans="1:11" ht="31.5">
      <c r="A635" s="5" t="s">
        <v>304</v>
      </c>
      <c r="B635" s="68" t="s">
        <v>348</v>
      </c>
      <c r="C635" s="69"/>
      <c r="D635" s="6" t="s">
        <v>303</v>
      </c>
      <c r="E635" s="6" t="s">
        <v>68</v>
      </c>
      <c r="F635" s="6"/>
      <c r="G635" s="6"/>
      <c r="H635" s="36">
        <f>H636</f>
        <v>336.3</v>
      </c>
      <c r="K635" s="45"/>
    </row>
    <row r="636" spans="1:11" ht="47.25">
      <c r="A636" s="5" t="s">
        <v>38</v>
      </c>
      <c r="B636" s="68" t="s">
        <v>348</v>
      </c>
      <c r="C636" s="69"/>
      <c r="D636" s="6" t="s">
        <v>303</v>
      </c>
      <c r="E636" s="6" t="s">
        <v>68</v>
      </c>
      <c r="F636" s="6" t="s">
        <v>39</v>
      </c>
      <c r="G636" s="6"/>
      <c r="H636" s="36">
        <f>H637</f>
        <v>336.3</v>
      </c>
      <c r="K636" s="45"/>
    </row>
    <row r="637" spans="1:11" ht="15.75">
      <c r="A637" s="5" t="s">
        <v>40</v>
      </c>
      <c r="B637" s="68" t="s">
        <v>348</v>
      </c>
      <c r="C637" s="69"/>
      <c r="D637" s="6" t="s">
        <v>303</v>
      </c>
      <c r="E637" s="6" t="s">
        <v>68</v>
      </c>
      <c r="F637" s="6" t="s">
        <v>41</v>
      </c>
      <c r="G637" s="6"/>
      <c r="H637" s="36">
        <f>H638</f>
        <v>336.3</v>
      </c>
      <c r="K637" s="45"/>
    </row>
    <row r="638" spans="1:11" ht="47.25">
      <c r="A638" s="5" t="s">
        <v>42</v>
      </c>
      <c r="B638" s="68" t="s">
        <v>348</v>
      </c>
      <c r="C638" s="69"/>
      <c r="D638" s="6" t="s">
        <v>303</v>
      </c>
      <c r="E638" s="6" t="s">
        <v>68</v>
      </c>
      <c r="F638" s="6" t="s">
        <v>41</v>
      </c>
      <c r="G638" s="6" t="s">
        <v>43</v>
      </c>
      <c r="H638" s="36">
        <v>336.3</v>
      </c>
      <c r="K638" s="45"/>
    </row>
    <row r="639" spans="1:11" ht="47.25">
      <c r="A639" s="5" t="s">
        <v>349</v>
      </c>
      <c r="B639" s="68" t="s">
        <v>350</v>
      </c>
      <c r="C639" s="69"/>
      <c r="D639" s="6"/>
      <c r="E639" s="6"/>
      <c r="F639" s="6"/>
      <c r="G639" s="6"/>
      <c r="H639" s="36">
        <f>H640</f>
        <v>7.5</v>
      </c>
      <c r="K639" s="45"/>
    </row>
    <row r="640" spans="1:11" ht="15.75">
      <c r="A640" s="5" t="s">
        <v>302</v>
      </c>
      <c r="B640" s="68" t="s">
        <v>350</v>
      </c>
      <c r="C640" s="69"/>
      <c r="D640" s="6" t="s">
        <v>303</v>
      </c>
      <c r="E640" s="17" t="s">
        <v>598</v>
      </c>
      <c r="F640" s="6"/>
      <c r="G640" s="6"/>
      <c r="H640" s="36">
        <f>H641</f>
        <v>7.5</v>
      </c>
      <c r="K640" s="45"/>
    </row>
    <row r="641" spans="1:11" ht="31.5">
      <c r="A641" s="5" t="s">
        <v>304</v>
      </c>
      <c r="B641" s="68" t="s">
        <v>350</v>
      </c>
      <c r="C641" s="69"/>
      <c r="D641" s="6" t="s">
        <v>303</v>
      </c>
      <c r="E641" s="6" t="s">
        <v>68</v>
      </c>
      <c r="F641" s="6"/>
      <c r="G641" s="6"/>
      <c r="H641" s="36">
        <f>H642</f>
        <v>7.5</v>
      </c>
      <c r="K641" s="45"/>
    </row>
    <row r="642" spans="1:11" ht="47.25">
      <c r="A642" s="5" t="s">
        <v>38</v>
      </c>
      <c r="B642" s="68" t="s">
        <v>350</v>
      </c>
      <c r="C642" s="69"/>
      <c r="D642" s="6" t="s">
        <v>303</v>
      </c>
      <c r="E642" s="6" t="s">
        <v>68</v>
      </c>
      <c r="F642" s="6" t="s">
        <v>39</v>
      </c>
      <c r="G642" s="6"/>
      <c r="H642" s="36">
        <f>H643</f>
        <v>7.5</v>
      </c>
      <c r="K642" s="45"/>
    </row>
    <row r="643" spans="1:11" ht="15.75">
      <c r="A643" s="5" t="s">
        <v>40</v>
      </c>
      <c r="B643" s="68" t="s">
        <v>350</v>
      </c>
      <c r="C643" s="69"/>
      <c r="D643" s="6" t="s">
        <v>303</v>
      </c>
      <c r="E643" s="6" t="s">
        <v>68</v>
      </c>
      <c r="F643" s="6" t="s">
        <v>41</v>
      </c>
      <c r="G643" s="6"/>
      <c r="H643" s="36">
        <f>H644</f>
        <v>7.5</v>
      </c>
      <c r="K643" s="45"/>
    </row>
    <row r="644" spans="1:11" ht="47.25">
      <c r="A644" s="5" t="s">
        <v>42</v>
      </c>
      <c r="B644" s="68" t="s">
        <v>350</v>
      </c>
      <c r="C644" s="69"/>
      <c r="D644" s="6" t="s">
        <v>303</v>
      </c>
      <c r="E644" s="6" t="s">
        <v>68</v>
      </c>
      <c r="F644" s="6" t="s">
        <v>41</v>
      </c>
      <c r="G644" s="6" t="s">
        <v>43</v>
      </c>
      <c r="H644" s="36">
        <v>7.5</v>
      </c>
      <c r="K644" s="45"/>
    </row>
    <row r="645" spans="1:11" ht="63">
      <c r="A645" s="2" t="s">
        <v>351</v>
      </c>
      <c r="B645" s="70" t="s">
        <v>352</v>
      </c>
      <c r="C645" s="71"/>
      <c r="D645" s="3"/>
      <c r="E645" s="3"/>
      <c r="F645" s="3"/>
      <c r="G645" s="3"/>
      <c r="H645" s="35">
        <f aca="true" t="shared" si="18" ref="H645:H650">H646</f>
        <v>2568.1</v>
      </c>
      <c r="K645" s="44"/>
    </row>
    <row r="646" spans="1:11" ht="63">
      <c r="A646" s="5" t="s">
        <v>353</v>
      </c>
      <c r="B646" s="68" t="s">
        <v>354</v>
      </c>
      <c r="C646" s="69"/>
      <c r="D646" s="6"/>
      <c r="E646" s="6"/>
      <c r="F646" s="6"/>
      <c r="G646" s="6"/>
      <c r="H646" s="36">
        <f t="shared" si="18"/>
        <v>2568.1</v>
      </c>
      <c r="K646" s="45"/>
    </row>
    <row r="647" spans="1:11" ht="15.75">
      <c r="A647" s="5" t="s">
        <v>302</v>
      </c>
      <c r="B647" s="68" t="s">
        <v>354</v>
      </c>
      <c r="C647" s="69"/>
      <c r="D647" s="6" t="s">
        <v>303</v>
      </c>
      <c r="E647" s="17" t="s">
        <v>598</v>
      </c>
      <c r="F647" s="6"/>
      <c r="G647" s="6"/>
      <c r="H647" s="36">
        <f t="shared" si="18"/>
        <v>2568.1</v>
      </c>
      <c r="K647" s="45"/>
    </row>
    <row r="648" spans="1:11" ht="31.5">
      <c r="A648" s="5" t="s">
        <v>304</v>
      </c>
      <c r="B648" s="68" t="s">
        <v>354</v>
      </c>
      <c r="C648" s="69"/>
      <c r="D648" s="6" t="s">
        <v>303</v>
      </c>
      <c r="E648" s="6" t="s">
        <v>68</v>
      </c>
      <c r="F648" s="6"/>
      <c r="G648" s="6"/>
      <c r="H648" s="36">
        <f t="shared" si="18"/>
        <v>2568.1</v>
      </c>
      <c r="K648" s="45"/>
    </row>
    <row r="649" spans="1:11" ht="47.25">
      <c r="A649" s="5" t="s">
        <v>38</v>
      </c>
      <c r="B649" s="68" t="s">
        <v>354</v>
      </c>
      <c r="C649" s="69"/>
      <c r="D649" s="6" t="s">
        <v>303</v>
      </c>
      <c r="E649" s="6" t="s">
        <v>68</v>
      </c>
      <c r="F649" s="6" t="s">
        <v>39</v>
      </c>
      <c r="G649" s="6"/>
      <c r="H649" s="36">
        <f t="shared" si="18"/>
        <v>2568.1</v>
      </c>
      <c r="K649" s="45"/>
    </row>
    <row r="650" spans="1:11" ht="15.75">
      <c r="A650" s="5" t="s">
        <v>40</v>
      </c>
      <c r="B650" s="68" t="s">
        <v>354</v>
      </c>
      <c r="C650" s="69"/>
      <c r="D650" s="6" t="s">
        <v>303</v>
      </c>
      <c r="E650" s="6" t="s">
        <v>68</v>
      </c>
      <c r="F650" s="6" t="s">
        <v>41</v>
      </c>
      <c r="G650" s="6"/>
      <c r="H650" s="36">
        <f t="shared" si="18"/>
        <v>2568.1</v>
      </c>
      <c r="K650" s="45"/>
    </row>
    <row r="651" spans="1:11" ht="47.25">
      <c r="A651" s="5" t="s">
        <v>42</v>
      </c>
      <c r="B651" s="68" t="s">
        <v>354</v>
      </c>
      <c r="C651" s="69"/>
      <c r="D651" s="6" t="s">
        <v>303</v>
      </c>
      <c r="E651" s="6" t="s">
        <v>68</v>
      </c>
      <c r="F651" s="6" t="s">
        <v>41</v>
      </c>
      <c r="G651" s="6" t="s">
        <v>43</v>
      </c>
      <c r="H651" s="36">
        <v>2568.1</v>
      </c>
      <c r="K651" s="45"/>
    </row>
    <row r="652" spans="1:11" ht="94.5">
      <c r="A652" s="2" t="s">
        <v>355</v>
      </c>
      <c r="B652" s="70" t="s">
        <v>356</v>
      </c>
      <c r="C652" s="71"/>
      <c r="D652" s="3"/>
      <c r="E652" s="3"/>
      <c r="F652" s="3"/>
      <c r="G652" s="3"/>
      <c r="H652" s="35">
        <f>H653+H660</f>
        <v>850</v>
      </c>
      <c r="K652" s="44"/>
    </row>
    <row r="653" spans="1:11" ht="96" customHeight="1">
      <c r="A653" s="2" t="s">
        <v>357</v>
      </c>
      <c r="B653" s="70" t="s">
        <v>358</v>
      </c>
      <c r="C653" s="71"/>
      <c r="D653" s="3"/>
      <c r="E653" s="3"/>
      <c r="F653" s="3"/>
      <c r="G653" s="3"/>
      <c r="H653" s="35">
        <v>550</v>
      </c>
      <c r="K653" s="44"/>
    </row>
    <row r="654" spans="1:11" ht="47.25">
      <c r="A654" s="5" t="s">
        <v>359</v>
      </c>
      <c r="B654" s="68" t="s">
        <v>360</v>
      </c>
      <c r="C654" s="69"/>
      <c r="D654" s="6"/>
      <c r="E654" s="6"/>
      <c r="F654" s="6"/>
      <c r="G654" s="6"/>
      <c r="H654" s="36">
        <f>H655</f>
        <v>550</v>
      </c>
      <c r="K654" s="45"/>
    </row>
    <row r="655" spans="1:11" ht="47.25">
      <c r="A655" s="5" t="s">
        <v>361</v>
      </c>
      <c r="B655" s="68" t="s">
        <v>360</v>
      </c>
      <c r="C655" s="69"/>
      <c r="D655" s="6" t="s">
        <v>143</v>
      </c>
      <c r="E655" s="17" t="s">
        <v>598</v>
      </c>
      <c r="F655" s="6"/>
      <c r="G655" s="6"/>
      <c r="H655" s="36">
        <f>H656</f>
        <v>550</v>
      </c>
      <c r="K655" s="45"/>
    </row>
    <row r="656" spans="1:11" ht="63">
      <c r="A656" s="5" t="s">
        <v>362</v>
      </c>
      <c r="B656" s="68" t="s">
        <v>360</v>
      </c>
      <c r="C656" s="69"/>
      <c r="D656" s="6" t="s">
        <v>143</v>
      </c>
      <c r="E656" s="6" t="s">
        <v>88</v>
      </c>
      <c r="F656" s="6"/>
      <c r="G656" s="6"/>
      <c r="H656" s="36">
        <f>H657</f>
        <v>550</v>
      </c>
      <c r="K656" s="45"/>
    </row>
    <row r="657" spans="1:11" ht="47.25">
      <c r="A657" s="5" t="s">
        <v>22</v>
      </c>
      <c r="B657" s="68" t="s">
        <v>360</v>
      </c>
      <c r="C657" s="69"/>
      <c r="D657" s="6" t="s">
        <v>143</v>
      </c>
      <c r="E657" s="6" t="s">
        <v>88</v>
      </c>
      <c r="F657" s="6" t="s">
        <v>23</v>
      </c>
      <c r="G657" s="6"/>
      <c r="H657" s="36">
        <f>H658</f>
        <v>550</v>
      </c>
      <c r="K657" s="45"/>
    </row>
    <row r="658" spans="1:11" ht="47.25">
      <c r="A658" s="5" t="s">
        <v>24</v>
      </c>
      <c r="B658" s="68" t="s">
        <v>360</v>
      </c>
      <c r="C658" s="69"/>
      <c r="D658" s="6" t="s">
        <v>143</v>
      </c>
      <c r="E658" s="6" t="s">
        <v>88</v>
      </c>
      <c r="F658" s="6" t="s">
        <v>25</v>
      </c>
      <c r="G658" s="6"/>
      <c r="H658" s="36">
        <f>H659</f>
        <v>550</v>
      </c>
      <c r="K658" s="45"/>
    </row>
    <row r="659" spans="1:11" ht="31.5">
      <c r="A659" s="5" t="s">
        <v>92</v>
      </c>
      <c r="B659" s="68" t="s">
        <v>360</v>
      </c>
      <c r="C659" s="69"/>
      <c r="D659" s="6" t="s">
        <v>143</v>
      </c>
      <c r="E659" s="6" t="s">
        <v>88</v>
      </c>
      <c r="F659" s="6" t="s">
        <v>25</v>
      </c>
      <c r="G659" s="6" t="s">
        <v>93</v>
      </c>
      <c r="H659" s="36">
        <v>550</v>
      </c>
      <c r="K659" s="45"/>
    </row>
    <row r="660" spans="1:11" ht="110.25">
      <c r="A660" s="2" t="s">
        <v>363</v>
      </c>
      <c r="B660" s="70" t="s">
        <v>364</v>
      </c>
      <c r="C660" s="71"/>
      <c r="D660" s="3"/>
      <c r="E660" s="3"/>
      <c r="F660" s="3"/>
      <c r="G660" s="3"/>
      <c r="H660" s="35">
        <f aca="true" t="shared" si="19" ref="H660:H665">H661</f>
        <v>300</v>
      </c>
      <c r="K660" s="44"/>
    </row>
    <row r="661" spans="1:11" ht="63" customHeight="1">
      <c r="A661" s="5" t="s">
        <v>365</v>
      </c>
      <c r="B661" s="68" t="s">
        <v>366</v>
      </c>
      <c r="C661" s="69"/>
      <c r="D661" s="6"/>
      <c r="E661" s="6"/>
      <c r="F661" s="6"/>
      <c r="G661" s="6"/>
      <c r="H661" s="36">
        <f t="shared" si="19"/>
        <v>300</v>
      </c>
      <c r="K661" s="45"/>
    </row>
    <row r="662" spans="1:11" ht="47.25">
      <c r="A662" s="5" t="s">
        <v>361</v>
      </c>
      <c r="B662" s="68" t="s">
        <v>366</v>
      </c>
      <c r="C662" s="69"/>
      <c r="D662" s="6" t="s">
        <v>143</v>
      </c>
      <c r="E662" s="17" t="s">
        <v>598</v>
      </c>
      <c r="F662" s="6"/>
      <c r="G662" s="6"/>
      <c r="H662" s="36">
        <f t="shared" si="19"/>
        <v>300</v>
      </c>
      <c r="K662" s="45"/>
    </row>
    <row r="663" spans="1:11" ht="63">
      <c r="A663" s="5" t="s">
        <v>362</v>
      </c>
      <c r="B663" s="68" t="s">
        <v>366</v>
      </c>
      <c r="C663" s="69"/>
      <c r="D663" s="6" t="s">
        <v>143</v>
      </c>
      <c r="E663" s="6" t="s">
        <v>88</v>
      </c>
      <c r="F663" s="6"/>
      <c r="G663" s="6"/>
      <c r="H663" s="36">
        <f t="shared" si="19"/>
        <v>300</v>
      </c>
      <c r="K663" s="45"/>
    </row>
    <row r="664" spans="1:11" ht="47.25">
      <c r="A664" s="5" t="s">
        <v>22</v>
      </c>
      <c r="B664" s="68" t="s">
        <v>366</v>
      </c>
      <c r="C664" s="69"/>
      <c r="D664" s="6" t="s">
        <v>143</v>
      </c>
      <c r="E664" s="6" t="s">
        <v>88</v>
      </c>
      <c r="F664" s="6" t="s">
        <v>23</v>
      </c>
      <c r="G664" s="6"/>
      <c r="H664" s="36">
        <f t="shared" si="19"/>
        <v>300</v>
      </c>
      <c r="K664" s="45"/>
    </row>
    <row r="665" spans="1:11" ht="47.25">
      <c r="A665" s="5" t="s">
        <v>24</v>
      </c>
      <c r="B665" s="68" t="s">
        <v>366</v>
      </c>
      <c r="C665" s="69"/>
      <c r="D665" s="6" t="s">
        <v>143</v>
      </c>
      <c r="E665" s="6" t="s">
        <v>88</v>
      </c>
      <c r="F665" s="6" t="s">
        <v>25</v>
      </c>
      <c r="G665" s="6"/>
      <c r="H665" s="36">
        <f t="shared" si="19"/>
        <v>300</v>
      </c>
      <c r="K665" s="45"/>
    </row>
    <row r="666" spans="1:11" ht="31.5">
      <c r="A666" s="5" t="s">
        <v>92</v>
      </c>
      <c r="B666" s="68" t="s">
        <v>366</v>
      </c>
      <c r="C666" s="69"/>
      <c r="D666" s="6" t="s">
        <v>143</v>
      </c>
      <c r="E666" s="6" t="s">
        <v>88</v>
      </c>
      <c r="F666" s="6" t="s">
        <v>25</v>
      </c>
      <c r="G666" s="6" t="s">
        <v>93</v>
      </c>
      <c r="H666" s="36">
        <v>300</v>
      </c>
      <c r="K666" s="45"/>
    </row>
    <row r="667" spans="1:11" ht="63">
      <c r="A667" s="2" t="s">
        <v>367</v>
      </c>
      <c r="B667" s="70" t="s">
        <v>368</v>
      </c>
      <c r="C667" s="71"/>
      <c r="D667" s="3"/>
      <c r="E667" s="3"/>
      <c r="F667" s="3"/>
      <c r="G667" s="3"/>
      <c r="H667" s="35">
        <f aca="true" t="shared" si="20" ref="H667:H673">H668</f>
        <v>1464.5</v>
      </c>
      <c r="K667" s="44"/>
    </row>
    <row r="668" spans="1:11" ht="48.75" customHeight="1">
      <c r="A668" s="2" t="s">
        <v>369</v>
      </c>
      <c r="B668" s="70" t="s">
        <v>370</v>
      </c>
      <c r="C668" s="71"/>
      <c r="D668" s="3"/>
      <c r="E668" s="3"/>
      <c r="F668" s="3"/>
      <c r="G668" s="3"/>
      <c r="H668" s="35">
        <f t="shared" si="20"/>
        <v>1464.5</v>
      </c>
      <c r="K668" s="44"/>
    </row>
    <row r="669" spans="1:11" ht="31.5">
      <c r="A669" s="5" t="s">
        <v>371</v>
      </c>
      <c r="B669" s="68" t="s">
        <v>372</v>
      </c>
      <c r="C669" s="69"/>
      <c r="D669" s="6"/>
      <c r="E669" s="6"/>
      <c r="F669" s="6"/>
      <c r="G669" s="6"/>
      <c r="H669" s="36">
        <f t="shared" si="20"/>
        <v>1464.5</v>
      </c>
      <c r="K669" s="45"/>
    </row>
    <row r="670" spans="1:11" ht="15.75">
      <c r="A670" s="5" t="s">
        <v>100</v>
      </c>
      <c r="B670" s="68" t="s">
        <v>372</v>
      </c>
      <c r="C670" s="69"/>
      <c r="D670" s="6" t="s">
        <v>37</v>
      </c>
      <c r="E670" s="17" t="s">
        <v>598</v>
      </c>
      <c r="F670" s="6"/>
      <c r="G670" s="6"/>
      <c r="H670" s="36">
        <f t="shared" si="20"/>
        <v>1464.5</v>
      </c>
      <c r="K670" s="45"/>
    </row>
    <row r="671" spans="1:11" ht="15.75">
      <c r="A671" s="5" t="s">
        <v>101</v>
      </c>
      <c r="B671" s="68" t="s">
        <v>372</v>
      </c>
      <c r="C671" s="69"/>
      <c r="D671" s="6" t="s">
        <v>37</v>
      </c>
      <c r="E671" s="6" t="s">
        <v>102</v>
      </c>
      <c r="F671" s="6"/>
      <c r="G671" s="6"/>
      <c r="H671" s="36">
        <f t="shared" si="20"/>
        <v>1464.5</v>
      </c>
      <c r="K671" s="45"/>
    </row>
    <row r="672" spans="1:11" ht="47.25">
      <c r="A672" s="5" t="s">
        <v>22</v>
      </c>
      <c r="B672" s="68" t="s">
        <v>372</v>
      </c>
      <c r="C672" s="69"/>
      <c r="D672" s="6" t="s">
        <v>37</v>
      </c>
      <c r="E672" s="6" t="s">
        <v>102</v>
      </c>
      <c r="F672" s="6" t="s">
        <v>23</v>
      </c>
      <c r="G672" s="6"/>
      <c r="H672" s="36">
        <f t="shared" si="20"/>
        <v>1464.5</v>
      </c>
      <c r="K672" s="45"/>
    </row>
    <row r="673" spans="1:11" ht="47.25">
      <c r="A673" s="5" t="s">
        <v>24</v>
      </c>
      <c r="B673" s="68" t="s">
        <v>372</v>
      </c>
      <c r="C673" s="69"/>
      <c r="D673" s="6" t="s">
        <v>37</v>
      </c>
      <c r="E673" s="6" t="s">
        <v>102</v>
      </c>
      <c r="F673" s="6" t="s">
        <v>25</v>
      </c>
      <c r="G673" s="6"/>
      <c r="H673" s="36">
        <f t="shared" si="20"/>
        <v>1464.5</v>
      </c>
      <c r="K673" s="45"/>
    </row>
    <row r="674" spans="1:11" ht="47.25">
      <c r="A674" s="5" t="s">
        <v>373</v>
      </c>
      <c r="B674" s="68" t="s">
        <v>372</v>
      </c>
      <c r="C674" s="69"/>
      <c r="D674" s="6" t="s">
        <v>37</v>
      </c>
      <c r="E674" s="6" t="s">
        <v>102</v>
      </c>
      <c r="F674" s="6" t="s">
        <v>25</v>
      </c>
      <c r="G674" s="6" t="s">
        <v>374</v>
      </c>
      <c r="H674" s="36">
        <v>1464.5</v>
      </c>
      <c r="K674" s="45"/>
    </row>
    <row r="675" spans="1:11" ht="63">
      <c r="A675" s="2" t="s">
        <v>375</v>
      </c>
      <c r="B675" s="70" t="s">
        <v>376</v>
      </c>
      <c r="C675" s="71"/>
      <c r="D675" s="3"/>
      <c r="E675" s="3"/>
      <c r="F675" s="3"/>
      <c r="G675" s="3"/>
      <c r="H675" s="35">
        <f>H676</f>
        <v>10161.599999999999</v>
      </c>
      <c r="K675" s="44"/>
    </row>
    <row r="676" spans="1:11" ht="78.75">
      <c r="A676" s="2" t="s">
        <v>377</v>
      </c>
      <c r="B676" s="70" t="s">
        <v>378</v>
      </c>
      <c r="C676" s="71"/>
      <c r="D676" s="3"/>
      <c r="E676" s="3"/>
      <c r="F676" s="3"/>
      <c r="G676" s="3"/>
      <c r="H676" s="35">
        <f>H677+H687+H693+H699</f>
        <v>10161.599999999999</v>
      </c>
      <c r="K676" s="44"/>
    </row>
    <row r="677" spans="1:11" ht="31.5">
      <c r="A677" s="5" t="s">
        <v>379</v>
      </c>
      <c r="B677" s="68" t="s">
        <v>380</v>
      </c>
      <c r="C677" s="69"/>
      <c r="D677" s="6"/>
      <c r="E677" s="6"/>
      <c r="F677" s="6"/>
      <c r="G677" s="6"/>
      <c r="H677" s="36">
        <f>H678</f>
        <v>164</v>
      </c>
      <c r="K677" s="45"/>
    </row>
    <row r="678" spans="1:11" ht="15.75">
      <c r="A678" s="5" t="s">
        <v>135</v>
      </c>
      <c r="B678" s="68" t="s">
        <v>380</v>
      </c>
      <c r="C678" s="69"/>
      <c r="D678" s="6" t="s">
        <v>136</v>
      </c>
      <c r="E678" s="17" t="s">
        <v>598</v>
      </c>
      <c r="F678" s="6"/>
      <c r="G678" s="6"/>
      <c r="H678" s="36">
        <f>H679+H683</f>
        <v>164</v>
      </c>
      <c r="K678" s="45"/>
    </row>
    <row r="679" spans="1:11" ht="15.75">
      <c r="A679" s="5" t="s">
        <v>141</v>
      </c>
      <c r="B679" s="68" t="s">
        <v>380</v>
      </c>
      <c r="C679" s="69"/>
      <c r="D679" s="6" t="s">
        <v>136</v>
      </c>
      <c r="E679" s="6" t="s">
        <v>37</v>
      </c>
      <c r="F679" s="6"/>
      <c r="G679" s="6"/>
      <c r="H679" s="36">
        <f>H680</f>
        <v>88</v>
      </c>
      <c r="K679" s="45"/>
    </row>
    <row r="680" spans="1:11" ht="47.25">
      <c r="A680" s="5" t="s">
        <v>38</v>
      </c>
      <c r="B680" s="68" t="s">
        <v>380</v>
      </c>
      <c r="C680" s="69"/>
      <c r="D680" s="6" t="s">
        <v>136</v>
      </c>
      <c r="E680" s="6" t="s">
        <v>37</v>
      </c>
      <c r="F680" s="6" t="s">
        <v>39</v>
      </c>
      <c r="G680" s="6"/>
      <c r="H680" s="36">
        <f>H681</f>
        <v>88</v>
      </c>
      <c r="K680" s="45"/>
    </row>
    <row r="681" spans="1:11" ht="15.75">
      <c r="A681" s="5" t="s">
        <v>40</v>
      </c>
      <c r="B681" s="68" t="s">
        <v>380</v>
      </c>
      <c r="C681" s="69"/>
      <c r="D681" s="6" t="s">
        <v>136</v>
      </c>
      <c r="E681" s="6" t="s">
        <v>37</v>
      </c>
      <c r="F681" s="6" t="s">
        <v>41</v>
      </c>
      <c r="G681" s="6"/>
      <c r="H681" s="36">
        <f>H682</f>
        <v>88</v>
      </c>
      <c r="K681" s="45"/>
    </row>
    <row r="682" spans="1:11" ht="31.5">
      <c r="A682" s="5" t="s">
        <v>138</v>
      </c>
      <c r="B682" s="68" t="s">
        <v>380</v>
      </c>
      <c r="C682" s="69"/>
      <c r="D682" s="6" t="s">
        <v>136</v>
      </c>
      <c r="E682" s="6" t="s">
        <v>37</v>
      </c>
      <c r="F682" s="6" t="s">
        <v>41</v>
      </c>
      <c r="G682" s="6" t="s">
        <v>139</v>
      </c>
      <c r="H682" s="36">
        <v>88</v>
      </c>
      <c r="K682" s="45"/>
    </row>
    <row r="683" spans="1:11" ht="15.75">
      <c r="A683" s="5" t="s">
        <v>137</v>
      </c>
      <c r="B683" s="68" t="s">
        <v>380</v>
      </c>
      <c r="C683" s="69"/>
      <c r="D683" s="6" t="s">
        <v>136</v>
      </c>
      <c r="E683" s="6" t="s">
        <v>120</v>
      </c>
      <c r="F683" s="6"/>
      <c r="G683" s="6"/>
      <c r="H683" s="36">
        <f>H684</f>
        <v>76</v>
      </c>
      <c r="K683" s="45"/>
    </row>
    <row r="684" spans="1:11" ht="47.25">
      <c r="A684" s="5" t="s">
        <v>38</v>
      </c>
      <c r="B684" s="68" t="s">
        <v>380</v>
      </c>
      <c r="C684" s="69"/>
      <c r="D684" s="6" t="s">
        <v>136</v>
      </c>
      <c r="E684" s="6" t="s">
        <v>120</v>
      </c>
      <c r="F684" s="6" t="s">
        <v>39</v>
      </c>
      <c r="G684" s="6"/>
      <c r="H684" s="36">
        <f>H685</f>
        <v>76</v>
      </c>
      <c r="K684" s="45"/>
    </row>
    <row r="685" spans="1:11" ht="15.75">
      <c r="A685" s="5" t="s">
        <v>40</v>
      </c>
      <c r="B685" s="68" t="s">
        <v>380</v>
      </c>
      <c r="C685" s="69"/>
      <c r="D685" s="6" t="s">
        <v>136</v>
      </c>
      <c r="E685" s="6" t="s">
        <v>120</v>
      </c>
      <c r="F685" s="6" t="s">
        <v>41</v>
      </c>
      <c r="G685" s="6"/>
      <c r="H685" s="36">
        <f>H686</f>
        <v>76</v>
      </c>
      <c r="K685" s="45"/>
    </row>
    <row r="686" spans="1:11" ht="31.5">
      <c r="A686" s="5" t="s">
        <v>138</v>
      </c>
      <c r="B686" s="68" t="s">
        <v>380</v>
      </c>
      <c r="C686" s="69"/>
      <c r="D686" s="6" t="s">
        <v>136</v>
      </c>
      <c r="E686" s="6" t="s">
        <v>120</v>
      </c>
      <c r="F686" s="6" t="s">
        <v>41</v>
      </c>
      <c r="G686" s="6" t="s">
        <v>139</v>
      </c>
      <c r="H686" s="36">
        <v>76</v>
      </c>
      <c r="K686" s="45"/>
    </row>
    <row r="687" spans="1:11" ht="29.25" customHeight="1">
      <c r="A687" s="5" t="s">
        <v>381</v>
      </c>
      <c r="B687" s="68" t="s">
        <v>382</v>
      </c>
      <c r="C687" s="69"/>
      <c r="D687" s="6"/>
      <c r="E687" s="6"/>
      <c r="F687" s="6"/>
      <c r="G687" s="6"/>
      <c r="H687" s="36">
        <f>H688</f>
        <v>43.4</v>
      </c>
      <c r="K687" s="45"/>
    </row>
    <row r="688" spans="1:11" ht="15.75">
      <c r="A688" s="5" t="s">
        <v>135</v>
      </c>
      <c r="B688" s="68" t="s">
        <v>382</v>
      </c>
      <c r="C688" s="69"/>
      <c r="D688" s="6" t="s">
        <v>136</v>
      </c>
      <c r="E688" s="17" t="s">
        <v>598</v>
      </c>
      <c r="F688" s="6"/>
      <c r="G688" s="6"/>
      <c r="H688" s="36">
        <f>H689</f>
        <v>43.4</v>
      </c>
      <c r="K688" s="45"/>
    </row>
    <row r="689" spans="1:11" ht="15.75">
      <c r="A689" s="5" t="s">
        <v>137</v>
      </c>
      <c r="B689" s="68" t="s">
        <v>382</v>
      </c>
      <c r="C689" s="69"/>
      <c r="D689" s="6" t="s">
        <v>136</v>
      </c>
      <c r="E689" s="6" t="s">
        <v>120</v>
      </c>
      <c r="F689" s="6"/>
      <c r="G689" s="6"/>
      <c r="H689" s="36">
        <f>H690</f>
        <v>43.4</v>
      </c>
      <c r="K689" s="45"/>
    </row>
    <row r="690" spans="1:11" ht="47.25">
      <c r="A690" s="5" t="s">
        <v>38</v>
      </c>
      <c r="B690" s="68" t="s">
        <v>382</v>
      </c>
      <c r="C690" s="69"/>
      <c r="D690" s="6" t="s">
        <v>136</v>
      </c>
      <c r="E690" s="6" t="s">
        <v>120</v>
      </c>
      <c r="F690" s="6" t="s">
        <v>39</v>
      </c>
      <c r="G690" s="6"/>
      <c r="H690" s="36">
        <f>H691</f>
        <v>43.4</v>
      </c>
      <c r="K690" s="45"/>
    </row>
    <row r="691" spans="1:11" ht="15.75">
      <c r="A691" s="5" t="s">
        <v>40</v>
      </c>
      <c r="B691" s="68" t="s">
        <v>382</v>
      </c>
      <c r="C691" s="69"/>
      <c r="D691" s="6" t="s">
        <v>136</v>
      </c>
      <c r="E691" s="6" t="s">
        <v>120</v>
      </c>
      <c r="F691" s="6" t="s">
        <v>41</v>
      </c>
      <c r="G691" s="6"/>
      <c r="H691" s="36">
        <f>H692</f>
        <v>43.4</v>
      </c>
      <c r="K691" s="45"/>
    </row>
    <row r="692" spans="1:11" ht="31.5">
      <c r="A692" s="5" t="s">
        <v>138</v>
      </c>
      <c r="B692" s="68" t="s">
        <v>382</v>
      </c>
      <c r="C692" s="69"/>
      <c r="D692" s="6" t="s">
        <v>136</v>
      </c>
      <c r="E692" s="6" t="s">
        <v>120</v>
      </c>
      <c r="F692" s="6" t="s">
        <v>41</v>
      </c>
      <c r="G692" s="6" t="s">
        <v>139</v>
      </c>
      <c r="H692" s="36">
        <v>43.4</v>
      </c>
      <c r="K692" s="45"/>
    </row>
    <row r="693" spans="1:11" ht="78.75">
      <c r="A693" s="5" t="s">
        <v>383</v>
      </c>
      <c r="B693" s="68" t="s">
        <v>384</v>
      </c>
      <c r="C693" s="69"/>
      <c r="D693" s="6"/>
      <c r="E693" s="6"/>
      <c r="F693" s="6"/>
      <c r="G693" s="6"/>
      <c r="H693" s="36">
        <f>H694</f>
        <v>5889.9</v>
      </c>
      <c r="K693" s="45"/>
    </row>
    <row r="694" spans="1:11" ht="15.75">
      <c r="A694" s="5" t="s">
        <v>135</v>
      </c>
      <c r="B694" s="68" t="s">
        <v>384</v>
      </c>
      <c r="C694" s="69"/>
      <c r="D694" s="6" t="s">
        <v>136</v>
      </c>
      <c r="E694" s="17" t="s">
        <v>598</v>
      </c>
      <c r="F694" s="6"/>
      <c r="G694" s="6"/>
      <c r="H694" s="36">
        <f>H695</f>
        <v>5889.9</v>
      </c>
      <c r="K694" s="45"/>
    </row>
    <row r="695" spans="1:11" ht="15.75">
      <c r="A695" s="5" t="s">
        <v>137</v>
      </c>
      <c r="B695" s="68" t="s">
        <v>384</v>
      </c>
      <c r="C695" s="69"/>
      <c r="D695" s="6" t="s">
        <v>136</v>
      </c>
      <c r="E695" s="6" t="s">
        <v>120</v>
      </c>
      <c r="F695" s="6"/>
      <c r="G695" s="6"/>
      <c r="H695" s="36">
        <f>H696</f>
        <v>5889.9</v>
      </c>
      <c r="K695" s="45"/>
    </row>
    <row r="696" spans="1:11" ht="47.25">
      <c r="A696" s="5" t="s">
        <v>38</v>
      </c>
      <c r="B696" s="68" t="s">
        <v>384</v>
      </c>
      <c r="C696" s="69"/>
      <c r="D696" s="6" t="s">
        <v>136</v>
      </c>
      <c r="E696" s="6" t="s">
        <v>120</v>
      </c>
      <c r="F696" s="6" t="s">
        <v>39</v>
      </c>
      <c r="G696" s="6"/>
      <c r="H696" s="36">
        <f>H697</f>
        <v>5889.9</v>
      </c>
      <c r="K696" s="45"/>
    </row>
    <row r="697" spans="1:11" ht="15.75">
      <c r="A697" s="5" t="s">
        <v>40</v>
      </c>
      <c r="B697" s="68" t="s">
        <v>384</v>
      </c>
      <c r="C697" s="69"/>
      <c r="D697" s="6" t="s">
        <v>136</v>
      </c>
      <c r="E697" s="6" t="s">
        <v>120</v>
      </c>
      <c r="F697" s="6" t="s">
        <v>41</v>
      </c>
      <c r="G697" s="6"/>
      <c r="H697" s="36">
        <f>H698</f>
        <v>5889.9</v>
      </c>
      <c r="K697" s="45"/>
    </row>
    <row r="698" spans="1:11" ht="31.5">
      <c r="A698" s="5" t="s">
        <v>138</v>
      </c>
      <c r="B698" s="68" t="s">
        <v>384</v>
      </c>
      <c r="C698" s="69"/>
      <c r="D698" s="6" t="s">
        <v>136</v>
      </c>
      <c r="E698" s="6" t="s">
        <v>120</v>
      </c>
      <c r="F698" s="6" t="s">
        <v>41</v>
      </c>
      <c r="G698" s="6" t="s">
        <v>139</v>
      </c>
      <c r="H698" s="36">
        <v>5889.9</v>
      </c>
      <c r="K698" s="45"/>
    </row>
    <row r="699" spans="1:11" ht="31.5">
      <c r="A699" s="5" t="s">
        <v>385</v>
      </c>
      <c r="B699" s="68" t="s">
        <v>386</v>
      </c>
      <c r="C699" s="69"/>
      <c r="D699" s="6"/>
      <c r="E699" s="6"/>
      <c r="F699" s="6"/>
      <c r="G699" s="6"/>
      <c r="H699" s="36">
        <f>H700</f>
        <v>4064.3</v>
      </c>
      <c r="K699" s="45"/>
    </row>
    <row r="700" spans="1:11" ht="15.75">
      <c r="A700" s="5" t="s">
        <v>135</v>
      </c>
      <c r="B700" s="68" t="s">
        <v>386</v>
      </c>
      <c r="C700" s="69"/>
      <c r="D700" s="6" t="s">
        <v>136</v>
      </c>
      <c r="E700" s="17" t="s">
        <v>598</v>
      </c>
      <c r="F700" s="6"/>
      <c r="G700" s="6"/>
      <c r="H700" s="36">
        <f>H701+H705</f>
        <v>4064.3</v>
      </c>
      <c r="K700" s="45"/>
    </row>
    <row r="701" spans="1:11" ht="15.75">
      <c r="A701" s="5" t="s">
        <v>141</v>
      </c>
      <c r="B701" s="68" t="s">
        <v>386</v>
      </c>
      <c r="C701" s="69"/>
      <c r="D701" s="6" t="s">
        <v>136</v>
      </c>
      <c r="E701" s="6" t="s">
        <v>37</v>
      </c>
      <c r="F701" s="6"/>
      <c r="G701" s="6"/>
      <c r="H701" s="36">
        <f>H702</f>
        <v>169</v>
      </c>
      <c r="K701" s="45"/>
    </row>
    <row r="702" spans="1:11" ht="47.25">
      <c r="A702" s="5" t="s">
        <v>38</v>
      </c>
      <c r="B702" s="68" t="s">
        <v>386</v>
      </c>
      <c r="C702" s="69"/>
      <c r="D702" s="6" t="s">
        <v>136</v>
      </c>
      <c r="E702" s="6" t="s">
        <v>37</v>
      </c>
      <c r="F702" s="6" t="s">
        <v>39</v>
      </c>
      <c r="G702" s="6"/>
      <c r="H702" s="36">
        <f>H703</f>
        <v>169</v>
      </c>
      <c r="K702" s="45"/>
    </row>
    <row r="703" spans="1:11" ht="15.75">
      <c r="A703" s="5" t="s">
        <v>40</v>
      </c>
      <c r="B703" s="68" t="s">
        <v>386</v>
      </c>
      <c r="C703" s="69"/>
      <c r="D703" s="6" t="s">
        <v>136</v>
      </c>
      <c r="E703" s="6" t="s">
        <v>37</v>
      </c>
      <c r="F703" s="6" t="s">
        <v>41</v>
      </c>
      <c r="G703" s="6"/>
      <c r="H703" s="36">
        <f>H704</f>
        <v>169</v>
      </c>
      <c r="K703" s="45"/>
    </row>
    <row r="704" spans="1:11" ht="31.5">
      <c r="A704" s="5" t="s">
        <v>138</v>
      </c>
      <c r="B704" s="68" t="s">
        <v>386</v>
      </c>
      <c r="C704" s="69"/>
      <c r="D704" s="6" t="s">
        <v>136</v>
      </c>
      <c r="E704" s="6" t="s">
        <v>37</v>
      </c>
      <c r="F704" s="6" t="s">
        <v>41</v>
      </c>
      <c r="G704" s="6" t="s">
        <v>139</v>
      </c>
      <c r="H704" s="36">
        <v>169</v>
      </c>
      <c r="K704" s="45"/>
    </row>
    <row r="705" spans="1:11" ht="15.75">
      <c r="A705" s="5" t="s">
        <v>137</v>
      </c>
      <c r="B705" s="68" t="s">
        <v>386</v>
      </c>
      <c r="C705" s="69"/>
      <c r="D705" s="6" t="s">
        <v>136</v>
      </c>
      <c r="E705" s="6" t="s">
        <v>120</v>
      </c>
      <c r="F705" s="6"/>
      <c r="G705" s="6"/>
      <c r="H705" s="36">
        <f>H706</f>
        <v>3895.3</v>
      </c>
      <c r="K705" s="45"/>
    </row>
    <row r="706" spans="1:11" ht="47.25">
      <c r="A706" s="5" t="s">
        <v>38</v>
      </c>
      <c r="B706" s="68" t="s">
        <v>386</v>
      </c>
      <c r="C706" s="69"/>
      <c r="D706" s="6" t="s">
        <v>136</v>
      </c>
      <c r="E706" s="6" t="s">
        <v>120</v>
      </c>
      <c r="F706" s="6" t="s">
        <v>39</v>
      </c>
      <c r="G706" s="6"/>
      <c r="H706" s="36">
        <f>H707</f>
        <v>3895.3</v>
      </c>
      <c r="K706" s="45"/>
    </row>
    <row r="707" spans="1:11" ht="15.75">
      <c r="A707" s="5" t="s">
        <v>40</v>
      </c>
      <c r="B707" s="68" t="s">
        <v>386</v>
      </c>
      <c r="C707" s="69"/>
      <c r="D707" s="6" t="s">
        <v>136</v>
      </c>
      <c r="E707" s="6" t="s">
        <v>120</v>
      </c>
      <c r="F707" s="6" t="s">
        <v>41</v>
      </c>
      <c r="G707" s="6"/>
      <c r="H707" s="36">
        <f>H708</f>
        <v>3895.3</v>
      </c>
      <c r="K707" s="45"/>
    </row>
    <row r="708" spans="1:11" ht="31.5">
      <c r="A708" s="5" t="s">
        <v>138</v>
      </c>
      <c r="B708" s="68" t="s">
        <v>386</v>
      </c>
      <c r="C708" s="69"/>
      <c r="D708" s="6" t="s">
        <v>136</v>
      </c>
      <c r="E708" s="6" t="s">
        <v>120</v>
      </c>
      <c r="F708" s="6" t="s">
        <v>41</v>
      </c>
      <c r="G708" s="6" t="s">
        <v>139</v>
      </c>
      <c r="H708" s="36">
        <v>3895.3</v>
      </c>
      <c r="K708" s="45"/>
    </row>
    <row r="709" spans="1:11" ht="78.75">
      <c r="A709" s="2" t="s">
        <v>387</v>
      </c>
      <c r="B709" s="70" t="s">
        <v>388</v>
      </c>
      <c r="C709" s="71"/>
      <c r="D709" s="3"/>
      <c r="E709" s="3"/>
      <c r="F709" s="3"/>
      <c r="G709" s="3"/>
      <c r="H709" s="35">
        <f aca="true" t="shared" si="21" ref="H709:H715">H710</f>
        <v>10</v>
      </c>
      <c r="K709" s="44"/>
    </row>
    <row r="710" spans="1:11" ht="47.25">
      <c r="A710" s="2" t="s">
        <v>389</v>
      </c>
      <c r="B710" s="70" t="s">
        <v>390</v>
      </c>
      <c r="C710" s="71"/>
      <c r="D710" s="3"/>
      <c r="E710" s="3"/>
      <c r="F710" s="3"/>
      <c r="G710" s="3"/>
      <c r="H710" s="35">
        <f t="shared" si="21"/>
        <v>10</v>
      </c>
      <c r="K710" s="44"/>
    </row>
    <row r="711" spans="1:11" ht="78.75">
      <c r="A711" s="5" t="s">
        <v>391</v>
      </c>
      <c r="B711" s="68" t="s">
        <v>392</v>
      </c>
      <c r="C711" s="69"/>
      <c r="D711" s="6"/>
      <c r="E711" s="6"/>
      <c r="F711" s="6"/>
      <c r="G711" s="6"/>
      <c r="H711" s="36">
        <f t="shared" si="21"/>
        <v>10</v>
      </c>
      <c r="K711" s="45"/>
    </row>
    <row r="712" spans="1:11" ht="31.5">
      <c r="A712" s="5" t="s">
        <v>75</v>
      </c>
      <c r="B712" s="68" t="s">
        <v>392</v>
      </c>
      <c r="C712" s="69"/>
      <c r="D712" s="6" t="s">
        <v>68</v>
      </c>
      <c r="E712" s="17" t="s">
        <v>598</v>
      </c>
      <c r="F712" s="6"/>
      <c r="G712" s="6"/>
      <c r="H712" s="36">
        <f t="shared" si="21"/>
        <v>10</v>
      </c>
      <c r="K712" s="45"/>
    </row>
    <row r="713" spans="1:11" ht="15.75">
      <c r="A713" s="5" t="s">
        <v>119</v>
      </c>
      <c r="B713" s="68" t="s">
        <v>392</v>
      </c>
      <c r="C713" s="69"/>
      <c r="D713" s="6" t="s">
        <v>68</v>
      </c>
      <c r="E713" s="6" t="s">
        <v>120</v>
      </c>
      <c r="F713" s="6"/>
      <c r="G713" s="6"/>
      <c r="H713" s="36">
        <f t="shared" si="21"/>
        <v>10</v>
      </c>
      <c r="K713" s="45"/>
    </row>
    <row r="714" spans="1:11" ht="15.75">
      <c r="A714" s="5" t="s">
        <v>121</v>
      </c>
      <c r="B714" s="68" t="s">
        <v>392</v>
      </c>
      <c r="C714" s="69"/>
      <c r="D714" s="6" t="s">
        <v>68</v>
      </c>
      <c r="E714" s="6" t="s">
        <v>120</v>
      </c>
      <c r="F714" s="6" t="s">
        <v>122</v>
      </c>
      <c r="G714" s="6"/>
      <c r="H714" s="36">
        <f t="shared" si="21"/>
        <v>10</v>
      </c>
      <c r="K714" s="45"/>
    </row>
    <row r="715" spans="1:11" ht="78.75">
      <c r="A715" s="5" t="s">
        <v>123</v>
      </c>
      <c r="B715" s="68" t="s">
        <v>392</v>
      </c>
      <c r="C715" s="69"/>
      <c r="D715" s="6" t="s">
        <v>68</v>
      </c>
      <c r="E715" s="6" t="s">
        <v>120</v>
      </c>
      <c r="F715" s="6" t="s">
        <v>124</v>
      </c>
      <c r="G715" s="6"/>
      <c r="H715" s="36">
        <f t="shared" si="21"/>
        <v>10</v>
      </c>
      <c r="K715" s="45"/>
    </row>
    <row r="716" spans="1:11" ht="47.25">
      <c r="A716" s="5" t="s">
        <v>26</v>
      </c>
      <c r="B716" s="68" t="s">
        <v>392</v>
      </c>
      <c r="C716" s="69"/>
      <c r="D716" s="6" t="s">
        <v>68</v>
      </c>
      <c r="E716" s="6" t="s">
        <v>120</v>
      </c>
      <c r="F716" s="6" t="s">
        <v>124</v>
      </c>
      <c r="G716" s="6" t="s">
        <v>27</v>
      </c>
      <c r="H716" s="36">
        <v>10</v>
      </c>
      <c r="K716" s="45"/>
    </row>
  </sheetData>
  <sheetProtection/>
  <mergeCells count="717">
    <mergeCell ref="A1:B3"/>
    <mergeCell ref="C1:H1"/>
    <mergeCell ref="C2:H2"/>
    <mergeCell ref="C3:H3"/>
    <mergeCell ref="A4:H4"/>
    <mergeCell ref="A5:H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52:C552"/>
    <mergeCell ref="B553:C553"/>
    <mergeCell ref="B550:C550"/>
    <mergeCell ref="B551:C551"/>
    <mergeCell ref="B544:C544"/>
    <mergeCell ref="B545:C545"/>
    <mergeCell ref="B546:C546"/>
    <mergeCell ref="B547:C547"/>
    <mergeCell ref="B548:C548"/>
    <mergeCell ref="B549:C549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14:C714"/>
    <mergeCell ref="B700:C700"/>
    <mergeCell ref="B701:C701"/>
    <mergeCell ref="B702:C702"/>
    <mergeCell ref="B703:C703"/>
    <mergeCell ref="B704:C704"/>
    <mergeCell ref="B705:C705"/>
    <mergeCell ref="B715:C715"/>
    <mergeCell ref="B706:C706"/>
    <mergeCell ref="B707:C707"/>
    <mergeCell ref="B708:C708"/>
    <mergeCell ref="B709:C709"/>
    <mergeCell ref="B716:C716"/>
    <mergeCell ref="B710:C710"/>
    <mergeCell ref="B711:C711"/>
    <mergeCell ref="B712:C712"/>
    <mergeCell ref="B713:C713"/>
  </mergeCells>
  <printOptions/>
  <pageMargins left="0.3937007874015748" right="0.3937007874015748" top="0.3937007874015748" bottom="0.3937007874015748" header="0" footer="0.5118110236220472"/>
  <pageSetup fitToHeight="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0" sqref="E10"/>
    </sheetView>
  </sheetViews>
  <sheetFormatPr defaultColWidth="8.8515625" defaultRowHeight="15"/>
  <cols>
    <col min="1" max="1" width="28.8515625" style="8" customWidth="1"/>
    <col min="2" max="2" width="41.28125" style="8" customWidth="1"/>
    <col min="3" max="3" width="25.28125" style="8" customWidth="1"/>
    <col min="4" max="6" width="13.140625" style="8" customWidth="1"/>
    <col min="7" max="7" width="8.8515625" style="8" customWidth="1"/>
    <col min="8" max="16384" width="8.8515625" style="8" customWidth="1"/>
  </cols>
  <sheetData>
    <row r="1" spans="1:6" ht="15.75">
      <c r="A1" s="57"/>
      <c r="B1" s="57"/>
      <c r="C1" s="57" t="s">
        <v>621</v>
      </c>
      <c r="D1" s="57"/>
      <c r="E1" s="57"/>
      <c r="F1" s="57"/>
    </row>
    <row r="2" spans="1:6" ht="96" customHeight="1">
      <c r="A2" s="57"/>
      <c r="B2" s="57"/>
      <c r="C2" s="57" t="s">
        <v>607</v>
      </c>
      <c r="D2" s="57"/>
      <c r="E2" s="57"/>
      <c r="F2" s="57"/>
    </row>
    <row r="3" spans="1:6" ht="30" customHeight="1">
      <c r="A3" s="57"/>
      <c r="B3" s="57"/>
      <c r="C3" s="57" t="str">
        <f>'пр.6'!C3</f>
        <v>от 29.12.2022 № 104 </v>
      </c>
      <c r="D3" s="57"/>
      <c r="E3" s="57"/>
      <c r="F3" s="57"/>
    </row>
    <row r="4" spans="1:6" ht="49.5" customHeight="1">
      <c r="A4" s="64" t="s">
        <v>608</v>
      </c>
      <c r="B4" s="64"/>
      <c r="C4" s="64"/>
      <c r="D4" s="64"/>
      <c r="E4" s="64"/>
      <c r="F4" s="64"/>
    </row>
    <row r="5" spans="1:6" ht="15.75">
      <c r="A5" s="65" t="s">
        <v>3</v>
      </c>
      <c r="B5" s="65"/>
      <c r="C5" s="65"/>
      <c r="D5" s="65"/>
      <c r="E5" s="65"/>
      <c r="F5" s="65"/>
    </row>
    <row r="6" spans="1:6" ht="15.75">
      <c r="A6" s="74" t="s">
        <v>609</v>
      </c>
      <c r="B6" s="76" t="s">
        <v>4</v>
      </c>
      <c r="C6" s="82"/>
      <c r="D6" s="61" t="s">
        <v>10</v>
      </c>
      <c r="E6" s="62"/>
      <c r="F6" s="63"/>
    </row>
    <row r="7" spans="1:6" ht="15.75">
      <c r="A7" s="75"/>
      <c r="B7" s="78"/>
      <c r="C7" s="83"/>
      <c r="D7" s="1" t="s">
        <v>610</v>
      </c>
      <c r="E7" s="1" t="s">
        <v>611</v>
      </c>
      <c r="F7" s="1" t="s">
        <v>612</v>
      </c>
    </row>
    <row r="8" spans="1:6" ht="36" customHeight="1">
      <c r="A8" s="3" t="s">
        <v>613</v>
      </c>
      <c r="B8" s="50" t="s">
        <v>614</v>
      </c>
      <c r="C8" s="52"/>
      <c r="D8" s="4">
        <f>D9</f>
        <v>17531.199999999953</v>
      </c>
      <c r="E8" s="4">
        <f>E9</f>
        <v>16800.5</v>
      </c>
      <c r="F8" s="4">
        <f>F9</f>
        <v>16689.899999999907</v>
      </c>
    </row>
    <row r="9" spans="1:6" ht="15" customHeight="1">
      <c r="A9" s="6" t="s">
        <v>615</v>
      </c>
      <c r="B9" s="53" t="s">
        <v>616</v>
      </c>
      <c r="C9" s="55"/>
      <c r="D9" s="7">
        <f>D11+D10</f>
        <v>17531.199999999953</v>
      </c>
      <c r="E9" s="7">
        <f>E11+E10</f>
        <v>16800.5</v>
      </c>
      <c r="F9" s="7">
        <f>F11+F10</f>
        <v>16689.899999999907</v>
      </c>
    </row>
    <row r="10" spans="1:6" ht="15.75">
      <c r="A10" s="6" t="s">
        <v>617</v>
      </c>
      <c r="B10" s="53" t="s">
        <v>618</v>
      </c>
      <c r="C10" s="55"/>
      <c r="D10" s="7">
        <f>-1002639.1</f>
        <v>-1002639.1</v>
      </c>
      <c r="E10" s="7">
        <v>-831944.9</v>
      </c>
      <c r="F10" s="7">
        <v>-788901.3</v>
      </c>
    </row>
    <row r="11" spans="1:6" ht="15.75">
      <c r="A11" s="6" t="s">
        <v>619</v>
      </c>
      <c r="B11" s="53" t="s">
        <v>620</v>
      </c>
      <c r="C11" s="55"/>
      <c r="D11" s="7">
        <f>'Пр.3'!F7</f>
        <v>1020170.2999999999</v>
      </c>
      <c r="E11" s="7">
        <v>848745.4</v>
      </c>
      <c r="F11" s="7">
        <v>805591.2</v>
      </c>
    </row>
    <row r="17" ht="15.75">
      <c r="C17" s="11"/>
    </row>
  </sheetData>
  <sheetProtection/>
  <mergeCells count="13">
    <mergeCell ref="D6:F6"/>
    <mergeCell ref="A1:B3"/>
    <mergeCell ref="C1:F1"/>
    <mergeCell ref="C2:F2"/>
    <mergeCell ref="C3:F3"/>
    <mergeCell ref="A4:F4"/>
    <mergeCell ref="A5:F5"/>
    <mergeCell ref="B11:C11"/>
    <mergeCell ref="A6:A7"/>
    <mergeCell ref="B6:C7"/>
    <mergeCell ref="B8:C8"/>
    <mergeCell ref="B9:C9"/>
    <mergeCell ref="B10:C10"/>
  </mergeCells>
  <printOptions/>
  <pageMargins left="0.3937007874015748" right="0.3937007874015748" top="0.7874015748031497" bottom="0.7874015748031497" header="0" footer="0.5118110236220472"/>
  <pageSetup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4" sqref="A4:H4"/>
    </sheetView>
  </sheetViews>
  <sheetFormatPr defaultColWidth="32.421875" defaultRowHeight="15"/>
  <cols>
    <col min="1" max="1" width="32.421875" style="8" customWidth="1"/>
    <col min="2" max="2" width="15.421875" style="8" customWidth="1"/>
    <col min="3" max="3" width="0.42578125" style="8" customWidth="1"/>
    <col min="4" max="4" width="5.7109375" style="8" customWidth="1"/>
    <col min="5" max="5" width="4.421875" style="8" customWidth="1"/>
    <col min="6" max="6" width="7.140625" style="8" customWidth="1"/>
    <col min="7" max="7" width="10.140625" style="8" customWidth="1"/>
    <col min="8" max="8" width="14.28125" style="8" customWidth="1"/>
    <col min="9" max="16384" width="32.421875" style="8" customWidth="1"/>
  </cols>
  <sheetData>
    <row r="1" spans="1:8" ht="15.75">
      <c r="A1" s="57"/>
      <c r="B1" s="57"/>
      <c r="C1" s="57" t="s">
        <v>625</v>
      </c>
      <c r="D1" s="57"/>
      <c r="E1" s="57"/>
      <c r="F1" s="57"/>
      <c r="G1" s="57"/>
      <c r="H1" s="57"/>
    </row>
    <row r="2" spans="1:8" ht="130.5" customHeight="1">
      <c r="A2" s="57"/>
      <c r="B2" s="57"/>
      <c r="C2" s="57" t="s">
        <v>607</v>
      </c>
      <c r="D2" s="57"/>
      <c r="E2" s="57"/>
      <c r="F2" s="57"/>
      <c r="G2" s="57"/>
      <c r="H2" s="57"/>
    </row>
    <row r="3" spans="1:8" ht="33" customHeight="1">
      <c r="A3" s="57"/>
      <c r="B3" s="57"/>
      <c r="C3" s="57" t="s">
        <v>631</v>
      </c>
      <c r="D3" s="57"/>
      <c r="E3" s="57"/>
      <c r="F3" s="57"/>
      <c r="G3" s="57"/>
      <c r="H3" s="57"/>
    </row>
    <row r="4" spans="1:8" ht="39" customHeight="1">
      <c r="A4" s="64" t="s">
        <v>622</v>
      </c>
      <c r="B4" s="64"/>
      <c r="C4" s="64"/>
      <c r="D4" s="64"/>
      <c r="E4" s="64"/>
      <c r="F4" s="64"/>
      <c r="G4" s="64"/>
      <c r="H4" s="64"/>
    </row>
    <row r="5" spans="1:8" ht="15.75">
      <c r="A5" s="65" t="s">
        <v>3</v>
      </c>
      <c r="B5" s="65"/>
      <c r="C5" s="65"/>
      <c r="D5" s="65"/>
      <c r="E5" s="65"/>
      <c r="F5" s="65"/>
      <c r="G5" s="65"/>
      <c r="H5" s="65"/>
    </row>
    <row r="6" spans="1:8" ht="31.5">
      <c r="A6" s="1" t="s">
        <v>4</v>
      </c>
      <c r="B6" s="61" t="s">
        <v>5</v>
      </c>
      <c r="C6" s="63"/>
      <c r="D6" s="1" t="s">
        <v>6</v>
      </c>
      <c r="E6" s="1" t="s">
        <v>7</v>
      </c>
      <c r="F6" s="1" t="s">
        <v>8</v>
      </c>
      <c r="G6" s="1" t="s">
        <v>9</v>
      </c>
      <c r="H6" s="1" t="s">
        <v>623</v>
      </c>
    </row>
    <row r="7" spans="1:8" ht="15.75">
      <c r="A7" s="2" t="s">
        <v>11</v>
      </c>
      <c r="B7" s="70"/>
      <c r="C7" s="71"/>
      <c r="D7" s="3"/>
      <c r="E7" s="3"/>
      <c r="F7" s="3"/>
      <c r="G7" s="3"/>
      <c r="H7" s="4">
        <f aca="true" t="shared" si="0" ref="H7:H12">H8</f>
        <v>10482.3</v>
      </c>
    </row>
    <row r="8" spans="1:8" ht="15.75">
      <c r="A8" s="2" t="s">
        <v>462</v>
      </c>
      <c r="B8" s="70" t="s">
        <v>463</v>
      </c>
      <c r="C8" s="71"/>
      <c r="D8" s="3"/>
      <c r="E8" s="3"/>
      <c r="F8" s="3"/>
      <c r="G8" s="3"/>
      <c r="H8" s="4">
        <f t="shared" si="0"/>
        <v>10482.3</v>
      </c>
    </row>
    <row r="9" spans="1:8" ht="15.75">
      <c r="A9" s="5" t="s">
        <v>624</v>
      </c>
      <c r="B9" s="68" t="s">
        <v>463</v>
      </c>
      <c r="C9" s="69"/>
      <c r="D9" s="6" t="s">
        <v>88</v>
      </c>
      <c r="E9" s="6"/>
      <c r="F9" s="6"/>
      <c r="G9" s="6"/>
      <c r="H9" s="7">
        <f t="shared" si="0"/>
        <v>10482.3</v>
      </c>
    </row>
    <row r="10" spans="1:8" ht="15.75">
      <c r="A10" s="5" t="s">
        <v>459</v>
      </c>
      <c r="B10" s="68" t="s">
        <v>463</v>
      </c>
      <c r="C10" s="69"/>
      <c r="D10" s="6" t="s">
        <v>88</v>
      </c>
      <c r="E10" s="6" t="s">
        <v>37</v>
      </c>
      <c r="F10" s="6"/>
      <c r="G10" s="6"/>
      <c r="H10" s="7">
        <f t="shared" si="0"/>
        <v>10482.3</v>
      </c>
    </row>
    <row r="11" spans="1:8" ht="31.5">
      <c r="A11" s="5" t="s">
        <v>152</v>
      </c>
      <c r="B11" s="68" t="s">
        <v>463</v>
      </c>
      <c r="C11" s="69"/>
      <c r="D11" s="6" t="s">
        <v>88</v>
      </c>
      <c r="E11" s="6" t="s">
        <v>37</v>
      </c>
      <c r="F11" s="6" t="s">
        <v>153</v>
      </c>
      <c r="G11" s="6"/>
      <c r="H11" s="7">
        <f t="shared" si="0"/>
        <v>10482.3</v>
      </c>
    </row>
    <row r="12" spans="1:8" ht="32.25" customHeight="1">
      <c r="A12" s="5" t="s">
        <v>464</v>
      </c>
      <c r="B12" s="68" t="s">
        <v>463</v>
      </c>
      <c r="C12" s="69"/>
      <c r="D12" s="6" t="s">
        <v>88</v>
      </c>
      <c r="E12" s="6" t="s">
        <v>37</v>
      </c>
      <c r="F12" s="6" t="s">
        <v>465</v>
      </c>
      <c r="G12" s="6"/>
      <c r="H12" s="7">
        <f t="shared" si="0"/>
        <v>10482.3</v>
      </c>
    </row>
    <row r="13" spans="1:8" ht="31.5">
      <c r="A13" s="5" t="s">
        <v>92</v>
      </c>
      <c r="B13" s="68" t="s">
        <v>463</v>
      </c>
      <c r="C13" s="69"/>
      <c r="D13" s="6" t="s">
        <v>88</v>
      </c>
      <c r="E13" s="6" t="s">
        <v>37</v>
      </c>
      <c r="F13" s="6" t="s">
        <v>465</v>
      </c>
      <c r="G13" s="6" t="s">
        <v>93</v>
      </c>
      <c r="H13" s="7">
        <f>'Пр.3'!F40</f>
        <v>10482.3</v>
      </c>
    </row>
  </sheetData>
  <sheetProtection/>
  <mergeCells count="14">
    <mergeCell ref="A1:B3"/>
    <mergeCell ref="C1:H1"/>
    <mergeCell ref="C2:H2"/>
    <mergeCell ref="C3:H3"/>
    <mergeCell ref="A4:H4"/>
    <mergeCell ref="A5:H5"/>
    <mergeCell ref="B12:C12"/>
    <mergeCell ref="B13:C13"/>
    <mergeCell ref="B6:C6"/>
    <mergeCell ref="B7:C7"/>
    <mergeCell ref="B8:C8"/>
    <mergeCell ref="B9:C9"/>
    <mergeCell ref="B10:C10"/>
    <mergeCell ref="B11:C11"/>
  </mergeCells>
  <printOptions/>
  <pageMargins left="0.5118110236220472" right="0.31496062992125984" top="0.7480314960629921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2022-12-26T05:49:30Z</cp:lastPrinted>
  <dcterms:created xsi:type="dcterms:W3CDTF">2022-12-24T08:01:27Z</dcterms:created>
  <dcterms:modified xsi:type="dcterms:W3CDTF">2022-12-27T03:45:02Z</dcterms:modified>
  <cp:category/>
  <cp:version/>
  <cp:contentType/>
  <cp:contentStatus/>
</cp:coreProperties>
</file>