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599" activeTab="0"/>
  </bookViews>
  <sheets>
    <sheet name="пр.5 по разд" sheetId="1" r:id="rId1"/>
    <sheet name="сравн.таб." sheetId="2" r:id="rId2"/>
    <sheet name="пр.6" sheetId="3" r:id="rId3"/>
    <sheet name="пр.7 вед.стр." sheetId="4" r:id="rId4"/>
    <sheet name="МП пр.8" sheetId="5" r:id="rId5"/>
    <sheet name="пр.9 ист." sheetId="6" r:id="rId6"/>
    <sheet name="прил.10" sheetId="7" r:id="rId7"/>
    <sheet name="пр.11" sheetId="8" r:id="rId8"/>
    <sheet name="Пр.12" sheetId="9" r:id="rId9"/>
  </sheets>
  <definedNames>
    <definedName name="_xlnm._FilterDatabase" localSheetId="4" hidden="1">'МП пр.8'!$F$1:$F$893</definedName>
    <definedName name="_xlnm.Print_Titles" localSheetId="3">'пр.7 вед.стр.'!$7:$7</definedName>
    <definedName name="_xlnm.Print_Area" localSheetId="4">'МП пр.8'!$A$1:$G$892</definedName>
    <definedName name="_xlnm.Print_Area" localSheetId="7">'пр.11'!$A$1:$C$14</definedName>
    <definedName name="_xlnm.Print_Area" localSheetId="0">'пр.5 по разд'!$A$1:$D$50</definedName>
    <definedName name="_xlnm.Print_Area" localSheetId="2">'пр.6'!$A$1:$F$1155</definedName>
    <definedName name="_xlnm.Print_Area" localSheetId="3">'пр.7 вед.стр.'!$A$1:$G$1260</definedName>
    <definedName name="_xlnm.Print_Area" localSheetId="5">'пр.9 ист.'!$A$1:$C$31</definedName>
    <definedName name="_xlnm.Print_Area" localSheetId="1">'сравн.таб.'!$A$1:$I$49</definedName>
  </definedNames>
  <calcPr fullCalcOnLoad="1"/>
</workbook>
</file>

<file path=xl/sharedStrings.xml><?xml version="1.0" encoding="utf-8"?>
<sst xmlns="http://schemas.openxmlformats.org/spreadsheetml/2006/main" count="14315" uniqueCount="813">
  <si>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</si>
  <si>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</si>
  <si>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</si>
  <si>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</si>
  <si>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</si>
  <si>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</si>
  <si>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</si>
  <si>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</si>
  <si>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</si>
  <si>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</si>
  <si>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</si>
  <si>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</si>
  <si>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</si>
  <si>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</si>
  <si>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</si>
  <si>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</si>
  <si>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</si>
  <si>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</si>
  <si>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</si>
  <si>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</si>
  <si>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</si>
  <si>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</si>
  <si>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</si>
  <si>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</si>
  <si>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</si>
  <si>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</si>
  <si>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</si>
  <si>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</si>
  <si>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</si>
  <si>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</si>
  <si>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</si>
  <si>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</si>
  <si>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</si>
  <si>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</si>
  <si>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</si>
  <si>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</si>
  <si>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</si>
  <si>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</si>
  <si>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</si>
  <si>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</si>
  <si>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</si>
  <si>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</si>
  <si>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</si>
  <si>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</si>
  <si>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</si>
  <si>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</si>
  <si>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</si>
  <si>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</si>
  <si>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</si>
  <si>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</si>
  <si>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</si>
  <si>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</si>
  <si>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</si>
  <si>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</si>
  <si>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</si>
  <si>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</si>
  <si>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</si>
  <si>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</si>
  <si>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</si>
  <si>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</si>
  <si>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</si>
  <si>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</si>
  <si>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</si>
  <si>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</si>
  <si>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</si>
  <si>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</si>
  <si>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</si>
  <si>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</si>
  <si>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</si>
  <si>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</si>
  <si>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</si>
  <si>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</si>
  <si>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</si>
  <si>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</si>
  <si>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</si>
  <si>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</si>
  <si>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</si>
  <si>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</si>
  <si>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</si>
  <si>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</si>
  <si>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</si>
  <si>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</si>
  <si>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</si>
  <si>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</si>
  <si>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</si>
  <si>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</si>
  <si>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</si>
  <si>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</si>
  <si>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</si>
  <si>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</si>
  <si>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</si>
  <si>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</si>
  <si>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</si>
  <si>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</si>
  <si>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</si>
  <si>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</si>
  <si>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</si>
  <si>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</si>
  <si>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</si>
  <si>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</si>
  <si>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</si>
  <si>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</si>
  <si>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</si>
  <si>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</si>
  <si>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</si>
  <si>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</si>
  <si>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</si>
  <si>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</si>
  <si>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</si>
  <si>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</si>
  <si>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</si>
  <si>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</si>
  <si>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</si>
  <si>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</si>
  <si>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</si>
  <si>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</si>
  <si>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</si>
  <si>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</si>
  <si>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</si>
  <si>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</si>
  <si>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</si>
  <si>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</si>
  <si>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</si>
  <si>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</si>
  <si>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</si>
  <si>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</si>
  <si>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</si>
  <si>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</si>
  <si>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</si>
  <si>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</si>
  <si>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</si>
  <si>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</si>
  <si>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</si>
  <si>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</si>
  <si>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</si>
  <si>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</si>
  <si>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</si>
  <si>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</si>
  <si>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</si>
  <si>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</si>
  <si>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</si>
  <si>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</si>
  <si>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</si>
  <si>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</si>
  <si>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</si>
  <si>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</si>
  <si>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</si>
  <si>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</si>
  <si>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</si>
  <si>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</si>
  <si>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</si>
  <si>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</si>
  <si>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</si>
  <si>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</si>
  <si>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</si>
  <si>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</si>
  <si>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</si>
  <si>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</si>
  <si>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</si>
  <si>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</si>
  <si>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</si>
  <si>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</si>
  <si>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</si>
  <si>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</si>
  <si>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</si>
  <si>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</si>
  <si>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</si>
  <si>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</si>
  <si>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</si>
  <si>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</si>
  <si>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</si>
  <si>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</si>
  <si>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</si>
  <si>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</si>
  <si>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</si>
  <si>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</si>
  <si>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</si>
  <si>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</si>
  <si>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</si>
  <si>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</si>
  <si>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</si>
  <si>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</si>
  <si>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</si>
  <si>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</si>
  <si>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</si>
  <si>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</si>
  <si>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</si>
  <si>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</si>
  <si>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</si>
  <si>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</si>
  <si>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</si>
  <si>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</si>
  <si>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</si>
  <si>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</si>
  <si>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</si>
  <si>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</si>
  <si>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</si>
  <si>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</si>
  <si>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</si>
  <si>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</si>
  <si>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</si>
  <si>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</si>
  <si>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</si>
  <si>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</si>
  <si>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</si>
  <si>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</si>
  <si>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Д5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</si>
  <si>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</si>
  <si>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</si>
  <si>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</si>
  <si>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</si>
  <si>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</si>
  <si>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</si>
  <si>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</si>
  <si>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</si>
  <si>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</si>
  <si>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</si>
  <si>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</si>
  <si>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</si>
  <si>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</si>
  <si>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</si>
  <si>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</si>
  <si>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</si>
  <si>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</si>
  <si>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</si>
  <si>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</si>
  <si>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</si>
  <si>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</si>
  <si>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</si>
  <si>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</si>
  <si>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</si>
  <si>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</si>
  <si>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</si>
  <si>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</si>
  <si>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</si>
  <si>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</si>
  <si>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</si>
  <si>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</si>
  <si>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</si>
  <si>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</si>
  <si>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</si>
  <si>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</si>
  <si>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</si>
  <si>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</si>
  <si>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</si>
  <si>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</si>
  <si>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</si>
  <si>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</si>
  <si>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</si>
  <si>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</si>
  <si>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</si>
  <si>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</si>
  <si>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</si>
  <si>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</si>
  <si>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</si>
  <si>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</si>
  <si>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</si>
  <si>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</si>
  <si>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</si>
  <si>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</si>
  <si>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</si>
  <si>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</si>
  <si>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</si>
  <si>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</si>
  <si>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</si>
  <si>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</si>
  <si>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</si>
  <si>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</si>
  <si>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</si>
  <si>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</si>
  <si>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</si>
  <si>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</si>
  <si>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</si>
  <si>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</si>
  <si>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</si>
  <si>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</si>
  <si>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</si>
  <si>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</si>
  <si>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</si>
  <si>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</si>
  <si>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</si>
  <si>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</si>
  <si>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</si>
  <si>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</si>
  <si>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</si>
  <si>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</si>
  <si>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</si>
  <si>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</si>
  <si>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</si>
  <si>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</si>
  <si>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</si>
  <si>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</si>
  <si>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</si>
  <si>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</si>
  <si>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</si>
  <si>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</si>
  <si>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</si>
  <si>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</si>
  <si>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</si>
  <si>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</si>
  <si>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</si>
  <si>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</si>
  <si>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</si>
  <si>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</si>
  <si>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</si>
  <si>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</si>
  <si>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</si>
  <si>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</si>
  <si>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</si>
  <si>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</si>
  <si>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</si>
  <si>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</si>
  <si>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</si>
  <si>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Расходы на доплату к пенсиям муниципальных служащих</t>
  </si>
  <si>
    <t>Д5 0 00 08610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</si>
  <si>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</si>
  <si>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</si>
  <si>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</si>
  <si>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</si>
  <si>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</si>
  <si>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</si>
  <si>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</si>
  <si>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</si>
  <si>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</si>
  <si>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</si>
  <si>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</si>
  <si>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</si>
  <si>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</si>
  <si>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</si>
  <si>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</si>
  <si>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</si>
  <si>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</si>
  <si>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</si>
  <si>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</si>
  <si>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</si>
  <si>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</si>
  <si>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</si>
  <si>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</si>
  <si>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7И 0 01 S3360 </t>
  </si>
  <si>
    <t>7Н 0 01 73900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</si>
  <si>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</si>
  <si>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</si>
  <si>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</si>
  <si>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</si>
  <si>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</si>
  <si>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</si>
  <si>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</si>
  <si>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</si>
  <si>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</si>
  <si>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</si>
  <si>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</si>
  <si>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</si>
  <si>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7F 0 00 00000</t>
  </si>
  <si>
    <t>7F 0 01 00000</t>
  </si>
  <si>
    <t>7F 0 01 73710</t>
  </si>
  <si>
    <t>7F 0 01 S3710</t>
  </si>
  <si>
    <t>Охрана семьи и детства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</si>
  <si>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</si>
  <si>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</si>
  <si>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</si>
  <si>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</si>
  <si>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</si>
  <si>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Установка видеонаблюдения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</si>
  <si>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</si>
  <si>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</si>
  <si>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</si>
  <si>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</si>
  <si>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</si>
  <si>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</si>
  <si>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</si>
  <si>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</si>
  <si>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</si>
  <si>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</si>
  <si>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</si>
  <si>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</si>
  <si>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</si>
  <si>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</si>
  <si>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</si>
  <si>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</si>
  <si>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</si>
  <si>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</si>
  <si>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</si>
  <si>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</si>
  <si>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</si>
  <si>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</si>
  <si>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</si>
  <si>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</si>
  <si>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</si>
  <si>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</si>
  <si>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7Ж 0 01 L0200 </t>
  </si>
  <si>
    <t>Субсидии гражданам на приобретение жилья</t>
  </si>
  <si>
    <t>322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</si>
  <si>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</si>
  <si>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</si>
  <si>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</si>
  <si>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</si>
  <si>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</si>
  <si>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</si>
  <si>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</si>
  <si>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</si>
  <si>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</si>
  <si>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</si>
  <si>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</si>
  <si>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</si>
  <si>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>Частичное возмещение недополученных доходов по оказанию жилищно- коммунальных услуг населению</t>
  </si>
  <si>
    <t>7Я 0 01 98710</t>
  </si>
  <si>
    <t>7Z 0 00 00000</t>
  </si>
  <si>
    <t>7Z 0 01 00000</t>
  </si>
  <si>
    <t>7Z 0 01 62010</t>
  </si>
  <si>
    <t>7Z 0 01 S2010</t>
  </si>
  <si>
    <t xml:space="preserve">Ремонт и обслуживание линий электропередач уличного освещения </t>
  </si>
  <si>
    <t>7Z 0 01 98310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</si>
  <si>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</si>
  <si>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</si>
  <si>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</si>
  <si>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</si>
  <si>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</si>
  <si>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</si>
  <si>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</si>
  <si>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</si>
  <si>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</si>
  <si>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</si>
  <si>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</si>
  <si>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</si>
  <si>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</si>
  <si>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</si>
  <si>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</si>
  <si>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</si>
  <si>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</si>
  <si>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</si>
  <si>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</si>
  <si>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</si>
  <si>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</si>
  <si>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</si>
  <si>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</si>
  <si>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</si>
  <si>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Организация транспортного обслуживания населения в границах Сусуманского городского округа</t>
  </si>
  <si>
    <t>Р5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</si>
  <si>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</si>
  <si>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</si>
  <si>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№ 5</t>
  </si>
  <si>
    <t>тыс.рублей</t>
  </si>
  <si>
    <t>КУЛЬТУРА И КИНЕМАТОГРАФИЯ</t>
  </si>
  <si>
    <t xml:space="preserve">Общее образование  </t>
  </si>
  <si>
    <t>7Д 0 01 92210</t>
  </si>
  <si>
    <t>Безвозмездные перечисления государственным и муниципальным организациям</t>
  </si>
  <si>
    <t>ОХРАНА ОКРУЖАЮЩЕЙ СРЕДЫ</t>
  </si>
  <si>
    <t>к  решению Собрания представителей Сусуманского городского округа</t>
  </si>
  <si>
    <t>7N 0 00 00000</t>
  </si>
  <si>
    <t>7N 0 01 00000</t>
  </si>
  <si>
    <t>7W 0 00 00000</t>
  </si>
  <si>
    <t>7W 0 01 00000</t>
  </si>
  <si>
    <t>7W 0 01 S3520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</si>
  <si>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</si>
  <si>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</si>
  <si>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</si>
  <si>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к  решению  Собрания представителей Сусуманского городского округа</t>
  </si>
  <si>
    <t>№            п/п</t>
  </si>
  <si>
    <t>1.</t>
  </si>
  <si>
    <t>1.1.</t>
  </si>
  <si>
    <t>1.2.</t>
  </si>
  <si>
    <t>1.3.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</si>
  <si>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</si>
  <si>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1.4.</t>
  </si>
  <si>
    <t>1.5.</t>
  </si>
  <si>
    <t>1.6.</t>
  </si>
  <si>
    <t>2.</t>
  </si>
  <si>
    <t>2.1.</t>
  </si>
  <si>
    <t>3.</t>
  </si>
  <si>
    <t>3.1.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</si>
  <si>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</si>
  <si>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</si>
  <si>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4.1.</t>
  </si>
  <si>
    <t>4.2.</t>
  </si>
  <si>
    <t>4.3.</t>
  </si>
  <si>
    <t>4.4.</t>
  </si>
  <si>
    <t>5.</t>
  </si>
  <si>
    <t>5.2.</t>
  </si>
  <si>
    <t>5.3.</t>
  </si>
  <si>
    <t>6.</t>
  </si>
  <si>
    <t>6.1.</t>
  </si>
  <si>
    <t>7.</t>
  </si>
  <si>
    <t>7.1.</t>
  </si>
  <si>
    <t>7.2.</t>
  </si>
  <si>
    <t>7.3.</t>
  </si>
  <si>
    <t>7.4.</t>
  </si>
  <si>
    <t>7.5.</t>
  </si>
  <si>
    <t>8.</t>
  </si>
  <si>
    <t>КУЛЬТУРА,КИНЕМАТОГРАФИЯ</t>
  </si>
  <si>
    <t>8.1</t>
  </si>
  <si>
    <t>8.2.</t>
  </si>
  <si>
    <t xml:space="preserve">Другие вопросы в области культуры, кинематографии </t>
  </si>
  <si>
    <t>9.</t>
  </si>
  <si>
    <t>9.1.</t>
  </si>
  <si>
    <t>9.2.</t>
  </si>
  <si>
    <t>9.3.</t>
  </si>
  <si>
    <t>9.4.</t>
  </si>
  <si>
    <t>10.</t>
  </si>
  <si>
    <t>10.1.</t>
  </si>
  <si>
    <t>11.</t>
  </si>
  <si>
    <t>11.1.</t>
  </si>
  <si>
    <t>12.</t>
  </si>
  <si>
    <t>12.1.</t>
  </si>
  <si>
    <t>Основное мероприятие "Снос ветхого, заброшенного жилья на территории Сусуманского городского округа"</t>
  </si>
  <si>
    <t xml:space="preserve">Программа муниципальных внутренних заимствований </t>
  </si>
  <si>
    <t>Сумма</t>
  </si>
  <si>
    <t>Внутренние заимствования (привлечение/погашение)</t>
  </si>
  <si>
    <t>получение кредитов</t>
  </si>
  <si>
    <t>погашение кредитов</t>
  </si>
  <si>
    <t>Приложение № 7</t>
  </si>
  <si>
    <t>Структура муницип. долга на 01.01.2018 г.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</si>
  <si>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</si>
  <si>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</si>
  <si>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</si>
  <si>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</si>
  <si>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</si>
  <si>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Приложение № 8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</si>
  <si>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</si>
  <si>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</si>
  <si>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</si>
  <si>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Приложение № 9</t>
  </si>
  <si>
    <t>Распределение бюджетных ассигнований на реализацию муниципальных программ на 2018 год</t>
  </si>
  <si>
    <t>"О бюджете муниципального образования "Сусуманский городской округ" на 2018 год"</t>
  </si>
  <si>
    <t xml:space="preserve">от     .12.2017 г. № </t>
  </si>
  <si>
    <t xml:space="preserve">Распределение расходов бюджета муниципального образования "Сусуманский городской округ" на 2018 год                     по разделам и подразделам  классификации расходов бюджетов Российской Федерации </t>
  </si>
  <si>
    <t>Приложение 6</t>
  </si>
  <si>
    <t xml:space="preserve">Распределение ассигнований из бюджета муниципального образования "Сусуманский городской округ" на 2018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</si>
  <si>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2018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</si>
  <si>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2018 год</t>
  </si>
  <si>
    <t>Приложение № 10</t>
  </si>
  <si>
    <t>муниципального образования "Сусуманский городской округ" на 2018 год</t>
  </si>
  <si>
    <t>Приложение № 11</t>
  </si>
  <si>
    <t>Виды муниципального внутреннего долга муниципального образования "Сусуманский городской округ" на 2018 год</t>
  </si>
  <si>
    <t>Приложение № 12</t>
  </si>
  <si>
    <t>к решению Собрания представителей Сусуманского городского округа</t>
  </si>
  <si>
    <t>ЦСТ</t>
  </si>
  <si>
    <t>Вед.</t>
  </si>
  <si>
    <t>Распределение бюджетных ассигнований, направляемых на исполнение публичных нормативных обязательств                         в 2018 году</t>
  </si>
  <si>
    <t xml:space="preserve">7А 0 00 00000 </t>
  </si>
  <si>
    <t>Основное мероприятие "Разработка технической документации гидротехнических сооружений"</t>
  </si>
  <si>
    <t xml:space="preserve">7А 0 01 00000 </t>
  </si>
  <si>
    <t>Разработка декларации безопасности (включая государственную экспертизу)</t>
  </si>
  <si>
    <t>7А 0 01 73340</t>
  </si>
  <si>
    <t>Разработка декларации безопасности (включая государственную экспертизу) за счет средств местного бюджета</t>
  </si>
  <si>
    <t>7А 0 01 S3340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</si>
  <si>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2018- 2020 годы"</t>
  </si>
  <si>
    <t xml:space="preserve">7Б 0 01 00000 </t>
  </si>
  <si>
    <t xml:space="preserve">7Б 0 01 91600 </t>
  </si>
  <si>
    <t xml:space="preserve">7Б 0 01 95100 </t>
  </si>
  <si>
    <t xml:space="preserve">Укрепление материально- технической базы </t>
  </si>
  <si>
    <t>7Б 0 01 92500</t>
  </si>
  <si>
    <t>Муниципальная программа "Патриотическое воспитание  жителей Сусуманского городского округа  на 2018- 2020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</si>
  <si>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t>
  </si>
  <si>
    <t>Муниципальная  программа "Одарённые дети  на 2018- 2020 годы"</t>
  </si>
  <si>
    <t>Муниципальная программа "Развитие культуры в Сусуманском городском округе на 2018- 2020 годы"</t>
  </si>
  <si>
    <t>Приобретение литературно- художественных изданий за счет средств местного бюджета</t>
  </si>
  <si>
    <t>Муниципальная программа "Обеспечение жильем молодых семей  в Сусуманском городском округе  на 2018- 2020 годы"</t>
  </si>
  <si>
    <t>Социальная выплата на приобретение (строительство) жилья молодым семьям за счет средств местного бюджета</t>
  </si>
  <si>
    <t>Муниципальная программа  "Развитие малого и среднего предпринимательства в Сусуманском городском округе  на 2018- 2020 годы"</t>
  </si>
  <si>
    <t>Муниципальная программа "Лето-детям  на 2018- 2020 годы"</t>
  </si>
  <si>
    <t xml:space="preserve">Организация отдыха и оздоровления детей в лагерях дневного пребывания </t>
  </si>
  <si>
    <t>Муниципальная программа  "Развитие молодежной политики в Сусуманском городском округе  на 2018-2020 годы"</t>
  </si>
  <si>
    <t>Материально- техническое и методологическое обеспечение в сфере молодежной политики</t>
  </si>
  <si>
    <t xml:space="preserve">7М 0 01 92530 </t>
  </si>
  <si>
    <r>
      <t>Организация отдыха и оздоровлени</t>
    </r>
    <r>
      <rPr>
        <b/>
        <sz val="8"/>
        <color indexed="10"/>
        <rFont val="Times New Roman"/>
        <family val="1"/>
      </rPr>
      <t>я</t>
    </r>
    <r>
      <rPr>
        <b/>
        <sz val="8"/>
        <rFont val="Times New Roman"/>
        <family val="1"/>
      </rPr>
      <t xml:space="preserve"> детей в лагерях дневного пребывания  за счет средств местного бюджета</t>
    </r>
  </si>
  <si>
    <t>Муниципальная программа "Развитие торговли  на территории Сусуманского городского округа на 2018- 2020 годы"</t>
  </si>
  <si>
    <t>Мероприятия по организации и проведению областных универсальных совместных ярмарок</t>
  </si>
  <si>
    <t>Мероприятия по организации и проведению областных универсальных совместных ярмарок за счет средств местного бюджета</t>
  </si>
  <si>
    <t>Муниципальная программа  "Пожарная безопасность в Сусуманском городском округе на 2018- 2020 годы"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</si>
  <si>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</si>
  <si>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</si>
  <si>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</si>
  <si>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</si>
  <si>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</si>
  <si>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</si>
  <si>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</si>
  <si>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</si>
  <si>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</si>
  <si>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</si>
  <si>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</si>
  <si>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</si>
  <si>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</si>
  <si>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</si>
  <si>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</si>
  <si>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</si>
  <si>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</si>
  <si>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</si>
  <si>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</si>
  <si>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</si>
  <si>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>Муниципальная программа "Создание временных дополнительных и сохранение рабочих мест в Сусуманском городском округе на 2018-2020 годы"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</si>
  <si>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</si>
  <si>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t>
  </si>
  <si>
    <t>Муниципальная  программа  "Здоровье обучающихся и воспитанников в Сусуманском городском округе  на 2018- 2020 годы"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</si>
  <si>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</si>
  <si>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</si>
  <si>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</si>
  <si>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</si>
  <si>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Муниципальная программа "Повышение безопасности дорожного движения на территории Сусуманского городского округа на 2018- 2020 годы"</t>
  </si>
  <si>
    <t>Приобретение пешеходных ограждений</t>
  </si>
  <si>
    <t>7D 0 01 95420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</si>
  <si>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t>
  </si>
  <si>
    <t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t>
  </si>
  <si>
    <t xml:space="preserve"> Разработка проектно- сметной документации и выполнение инженерных изысканий по объекту: "Межпоселенческий полигон ТКО в городе Сусуман"</t>
  </si>
  <si>
    <t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t>
  </si>
  <si>
    <t>Муниципальная программа "Комплексное развитие систем коммунальной инфраструктуры Сусуманского городского округа на 2018- 2020 годы"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</si>
  <si>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</si>
  <si>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Подготовка коммунальной инфраструктуры населенных пунктов к отопительным периодам за счет средств местного бюджета</t>
  </si>
  <si>
    <t>Муниципальная программа "Развитие муниципальной службы в муниципальном образовании  "Сусуманский городской округ" на 2018- 2020 годы"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</si>
  <si>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</si>
  <si>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</si>
  <si>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</si>
  <si>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Муниципальная программа "Содержание автомобильных дорог общего пользования местного значения Сусуманского городского округа на 2018- 2020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</si>
  <si>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t>
  </si>
  <si>
    <t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t>
  </si>
  <si>
    <t>Муниципальная программа "Благоустройство Сусуманского городского округа на 2018- 2020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</si>
  <si>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</si>
  <si>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</si>
  <si>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</si>
  <si>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</si>
  <si>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</si>
  <si>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</si>
  <si>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</si>
  <si>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</si>
  <si>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</si>
  <si>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</si>
  <si>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</si>
  <si>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</si>
  <si>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</si>
  <si>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</si>
  <si>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Основное мероприятие "Организация бесперебойной работы в сфере предоставления услуг жилищно- коммунального хозяйства в отопительный период"</t>
  </si>
  <si>
    <t>Организация бесперебойной работы в сфере предоставления услуг жилищно- коммунального хозяйства в отопительный период</t>
  </si>
  <si>
    <t>Профилактика повторных преступлений лицами, освободившимися из мест лишения свободы</t>
  </si>
  <si>
    <t xml:space="preserve">7Т 0 06 95210 </t>
  </si>
  <si>
    <t>Основное мероприятие "Борьба с преступностью"</t>
  </si>
  <si>
    <t>7Т 0 06 00000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</si>
  <si>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</si>
  <si>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</si>
  <si>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7N 0 01  S2110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</si>
  <si>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</si>
  <si>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</si>
  <si>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</si>
  <si>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</si>
  <si>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</si>
  <si>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</si>
  <si>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</si>
  <si>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</si>
  <si>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</si>
  <si>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</si>
  <si>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Р1 1 00 00550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</si>
  <si>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</si>
  <si>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</si>
  <si>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</si>
  <si>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</si>
  <si>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</si>
  <si>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</si>
  <si>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</si>
  <si>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</si>
  <si>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</si>
  <si>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</si>
  <si>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</si>
  <si>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</si>
  <si>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</si>
  <si>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</si>
  <si>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</si>
  <si>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</si>
  <si>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 xml:space="preserve">Пенсионное обеспечение муниципальных служащих </t>
  </si>
  <si>
    <t>Р5 0 00 08620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</si>
  <si>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</si>
  <si>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</si>
  <si>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</si>
  <si>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</si>
  <si>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</si>
  <si>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</si>
  <si>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</si>
  <si>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</si>
  <si>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</si>
  <si>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</si>
  <si>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</si>
  <si>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</si>
  <si>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</si>
  <si>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</si>
  <si>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r>
      <t>Оценка недвижимости, признание прав и регулирование отношений по государственной и</t>
    </r>
    <r>
      <rPr>
        <sz val="10"/>
        <color indexed="10"/>
        <rFont val="Times New Roman"/>
        <family val="1"/>
      </rPr>
      <t xml:space="preserve"> муниципальной </t>
    </r>
    <r>
      <rPr>
        <sz val="10"/>
        <rFont val="Times New Roman"/>
        <family val="1"/>
      </rPr>
      <t>собственности</t>
    </r>
  </si>
  <si>
    <t xml:space="preserve"> М2 0  00 00491</t>
  </si>
  <si>
    <t xml:space="preserve"> Т1 0  00 00000</t>
  </si>
  <si>
    <t xml:space="preserve"> Т1 0  00 03180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</si>
  <si>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</si>
  <si>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</si>
  <si>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</si>
  <si>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</si>
  <si>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</si>
  <si>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</si>
  <si>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</si>
  <si>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</si>
  <si>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</si>
  <si>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</si>
  <si>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</si>
  <si>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</si>
  <si>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</si>
  <si>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</si>
  <si>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</si>
  <si>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</si>
  <si>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</si>
  <si>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</si>
  <si>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</si>
  <si>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</si>
  <si>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</si>
  <si>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</si>
  <si>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</si>
  <si>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</si>
  <si>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</si>
  <si>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</si>
  <si>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</si>
  <si>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</si>
  <si>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</si>
  <si>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</si>
  <si>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</si>
  <si>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</si>
  <si>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</si>
  <si>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</si>
  <si>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</si>
  <si>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</si>
  <si>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</si>
  <si>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</si>
  <si>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</si>
  <si>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Муниципальная программа "Развитие физической культуры и спорта в Сусуманском городском округе на 2018- 2020 годы"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</si>
  <si>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</si>
  <si>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</si>
  <si>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</si>
  <si>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</si>
  <si>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</si>
  <si>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</si>
  <si>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</si>
  <si>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</si>
  <si>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</si>
  <si>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</si>
  <si>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</si>
  <si>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</si>
  <si>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</si>
  <si>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</si>
  <si>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</si>
  <si>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</si>
  <si>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</si>
  <si>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</si>
  <si>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</si>
  <si>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</si>
  <si>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К1 0 00 08050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</si>
  <si>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</si>
  <si>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</si>
  <si>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</si>
  <si>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</si>
  <si>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</si>
  <si>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</si>
  <si>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</si>
  <si>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</si>
  <si>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</si>
  <si>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</si>
  <si>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</si>
  <si>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</si>
  <si>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>Финансовая поддержка субъектов малого и среднего предпринимательства за счет средств местного бюджета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</si>
  <si>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</si>
  <si>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</si>
  <si>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</si>
  <si>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</si>
  <si>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</si>
  <si>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</si>
  <si>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</si>
  <si>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Р1  4 00 51200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</si>
  <si>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</si>
  <si>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</si>
  <si>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</si>
  <si>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</si>
  <si>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</si>
  <si>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976,0</t>
  </si>
  <si>
    <t>Р1 7 00 74170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</si>
  <si>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</si>
  <si>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>7К 0 01 R5550</t>
  </si>
  <si>
    <t>Мероприятия по благоустройству территории Сусуманского городского округа</t>
  </si>
  <si>
    <t>Мероприятия по благоустройству территории Сусуманского городского округа за счет средств местного бюджета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</si>
  <si>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</si>
  <si>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</si>
  <si>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</si>
  <si>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</si>
  <si>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</si>
  <si>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>Муниципальная программа "Развитие водохозяйственного комплекса Сусуманского городского округа на 2018- 2019 годы"</t>
  </si>
  <si>
    <t>К2 0 00 08640</t>
  </si>
  <si>
    <t>Прочие мероприятия по благоустройству</t>
  </si>
  <si>
    <t>Доля        %</t>
  </si>
  <si>
    <t>Отклонение</t>
  </si>
  <si>
    <t>%</t>
  </si>
  <si>
    <t>Уточн. бюджет  РСП № 211 от 25.10.17 г.</t>
  </si>
  <si>
    <t>Проект на 2018 год</t>
  </si>
  <si>
    <t>Сравнительная таблица по расходам  к проекту бюджета муниципального образования "Сусуманский городской округ" на 2018 год       и утвержденному бюджету на 2017 год.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</si>
  <si>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</si>
  <si>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</si>
  <si>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Прочая закупка товаров, работ и услуг </t>
  </si>
  <si>
    <t>Прочая закупка товаров, работ и услуг</t>
  </si>
  <si>
    <t>Структура муницип. долга на 01.01.2019 г.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</si>
  <si>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</si>
  <si>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</si>
  <si>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</si>
  <si>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</si>
  <si>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</si>
  <si>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</si>
  <si>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Муниципальная программа "Финансовая поддержка организациям коммунального комплекса Сусуманского городского округа на 2018- 2020 годы"</t>
  </si>
  <si>
    <t xml:space="preserve"> изм.пост.№ 721 от 13.12.2017</t>
  </si>
  <si>
    <t>в пост. № 447 от 14.08.2017</t>
  </si>
  <si>
    <t>Муниципальная программа "Энергосбережение и повышение энергетической эффективности в Сусуманском городском округе на 2018- 2020 годы"</t>
  </si>
  <si>
    <t>7U 0 00 00000</t>
  </si>
  <si>
    <t>Основное мероприятие "Установка общедомовых приборов учета энергетических ресурсов "</t>
  </si>
  <si>
    <t>7U 0 01 00000</t>
  </si>
  <si>
    <t>Приобретение и монтаж общедомовых приборов учета  энергетических ресурсов за счет средств местного бюджета</t>
  </si>
  <si>
    <t>7U 0 01 S3880</t>
  </si>
  <si>
    <t>поменялась!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</si>
</sst>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</numFmts>
  <fonts count="7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8"/>
      <name val="Times New Roman"/>
      <family val="1"/>
    </font>
    <font>
      <sz val="10"/>
      <color indexed="17"/>
      <name val="Times New Roman"/>
      <family val="1"/>
    </font>
    <font>
      <sz val="8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b/>
      <sz val="8"/>
      <color theme="1"/>
      <name val="Times New Roman"/>
      <family val="1"/>
    </font>
    <font>
      <sz val="10"/>
      <color rgb="FF00B05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>
      <alignment horizontal="left" vertical="top" wrapText="1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wrapText="1"/>
    </xf>
    <xf numFmtId="0" fontId="64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5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49" fontId="7" fillId="34" borderId="11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4" fillId="0" borderId="0" xfId="0" applyFont="1" applyAlignment="1">
      <alignment/>
    </xf>
    <xf numFmtId="0" fontId="64" fillId="33" borderId="0" xfId="0" applyFont="1" applyFill="1" applyAlignment="1">
      <alignment/>
    </xf>
    <xf numFmtId="0" fontId="7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172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17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172" fontId="11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 vertical="top" wrapText="1"/>
    </xf>
    <xf numFmtId="172" fontId="10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64" fillId="0" borderId="11" xfId="0" applyNumberFormat="1" applyFont="1" applyFill="1" applyBorder="1" applyAlignment="1">
      <alignment horizontal="center" vertical="center"/>
    </xf>
    <xf numFmtId="172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64" fillId="0" borderId="0" xfId="0" applyFont="1" applyFill="1" applyBorder="1" applyAlignment="1">
      <alignment horizontal="left" vertical="top" wrapText="1" shrinkToFit="1"/>
    </xf>
    <xf numFmtId="0" fontId="6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172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64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77" fontId="1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7" fontId="13" fillId="0" borderId="11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70" fillId="0" borderId="11" xfId="0" applyFont="1" applyFill="1" applyBorder="1" applyAlignment="1">
      <alignment horizontal="left" wrapText="1"/>
    </xf>
    <xf numFmtId="0" fontId="71" fillId="0" borderId="11" xfId="0" applyFont="1" applyFill="1" applyBorder="1" applyAlignment="1">
      <alignment horizontal="left" wrapText="1"/>
    </xf>
    <xf numFmtId="0" fontId="71" fillId="0" borderId="11" xfId="0" applyFont="1" applyFill="1" applyBorder="1" applyAlignment="1">
      <alignment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wrapText="1"/>
    </xf>
    <xf numFmtId="0" fontId="70" fillId="0" borderId="11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177" fontId="70" fillId="0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/>
    </xf>
    <xf numFmtId="172" fontId="71" fillId="0" borderId="11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/>
    </xf>
    <xf numFmtId="172" fontId="70" fillId="0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wrapText="1"/>
    </xf>
    <xf numFmtId="172" fontId="12" fillId="34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  <xf numFmtId="172" fontId="13" fillId="34" borderId="11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wrapText="1"/>
    </xf>
    <xf numFmtId="0" fontId="72" fillId="0" borderId="11" xfId="0" applyFont="1" applyFill="1" applyBorder="1" applyAlignment="1">
      <alignment wrapText="1"/>
    </xf>
    <xf numFmtId="0" fontId="73" fillId="0" borderId="0" xfId="0" applyFont="1" applyAlignment="1">
      <alignment/>
    </xf>
    <xf numFmtId="0" fontId="71" fillId="0" borderId="11" xfId="0" applyFont="1" applyFill="1" applyBorder="1" applyAlignment="1">
      <alignment vertical="top" wrapText="1"/>
    </xf>
    <xf numFmtId="0" fontId="70" fillId="0" borderId="11" xfId="0" applyFont="1" applyFill="1" applyBorder="1" applyAlignment="1">
      <alignment vertical="top" wrapText="1"/>
    </xf>
    <xf numFmtId="49" fontId="71" fillId="0" borderId="11" xfId="0" applyNumberFormat="1" applyFont="1" applyFill="1" applyBorder="1" applyAlignment="1">
      <alignment horizontal="center"/>
    </xf>
    <xf numFmtId="49" fontId="70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172" fontId="74" fillId="0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justify" wrapText="1"/>
    </xf>
    <xf numFmtId="49" fontId="7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72" fontId="7" fillId="4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wrapText="1"/>
    </xf>
    <xf numFmtId="49" fontId="68" fillId="0" borderId="11" xfId="0" applyNumberFormat="1" applyFont="1" applyFill="1" applyBorder="1" applyAlignment="1">
      <alignment horizontal="center" vertical="center"/>
    </xf>
    <xf numFmtId="172" fontId="68" fillId="0" borderId="11" xfId="0" applyNumberFormat="1" applyFont="1" applyFill="1" applyBorder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wrapText="1"/>
    </xf>
    <xf numFmtId="0" fontId="6" fillId="7" borderId="11" xfId="0" applyFont="1" applyFill="1" applyBorder="1" applyAlignment="1">
      <alignment horizontal="left" wrapText="1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center"/>
    </xf>
    <xf numFmtId="172" fontId="6" fillId="7" borderId="11" xfId="0" applyNumberFormat="1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wrapText="1"/>
    </xf>
    <xf numFmtId="49" fontId="6" fillId="7" borderId="1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wrapText="1"/>
    </xf>
    <xf numFmtId="172" fontId="68" fillId="0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top" wrapText="1"/>
    </xf>
    <xf numFmtId="49" fontId="6" fillId="4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172" fontId="75" fillId="0" borderId="11" xfId="0" applyNumberFormat="1" applyFont="1" applyFill="1" applyBorder="1" applyAlignment="1">
      <alignment horizontal="center" vertical="center"/>
    </xf>
    <xf numFmtId="172" fontId="75" fillId="34" borderId="1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wrapText="1"/>
    </xf>
    <xf numFmtId="4" fontId="6" fillId="7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171" fontId="6" fillId="7" borderId="11" xfId="61" applyFont="1" applyFill="1" applyBorder="1" applyAlignment="1">
      <alignment horizontal="right" vertical="center"/>
    </xf>
    <xf numFmtId="0" fontId="75" fillId="34" borderId="11" xfId="0" applyFont="1" applyFill="1" applyBorder="1" applyAlignment="1">
      <alignment wrapText="1"/>
    </xf>
    <xf numFmtId="0" fontId="68" fillId="34" borderId="11" xfId="0" applyFont="1" applyFill="1" applyBorder="1" applyAlignment="1">
      <alignment wrapText="1"/>
    </xf>
    <xf numFmtId="49" fontId="68" fillId="34" borderId="11" xfId="0" applyNumberFormat="1" applyFont="1" applyFill="1" applyBorder="1" applyAlignment="1">
      <alignment horizontal="center" vertical="center" wrapText="1"/>
    </xf>
    <xf numFmtId="172" fontId="68" fillId="34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/>
    </xf>
    <xf numFmtId="172" fontId="17" fillId="0" borderId="11" xfId="0" applyNumberFormat="1" applyFont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6" fillId="0" borderId="0" xfId="0" applyNumberFormat="1" applyFont="1" applyFill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0" fontId="6" fillId="35" borderId="0" xfId="0" applyFont="1" applyFill="1" applyAlignment="1">
      <alignment/>
    </xf>
    <xf numFmtId="2" fontId="6" fillId="7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2" fontId="68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8" fillId="0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67" fillId="0" borderId="11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 vertical="center"/>
    </xf>
    <xf numFmtId="2" fontId="64" fillId="34" borderId="11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center" vertical="center"/>
    </xf>
    <xf numFmtId="2" fontId="68" fillId="34" borderId="11" xfId="0" applyNumberFormat="1" applyFont="1" applyFill="1" applyBorder="1" applyAlignment="1">
      <alignment horizontal="center" vertical="center"/>
    </xf>
    <xf numFmtId="2" fontId="75" fillId="0" borderId="11" xfId="0" applyNumberFormat="1" applyFon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 wrapText="1"/>
    </xf>
    <xf numFmtId="2" fontId="67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Border="1" applyAlignment="1">
      <alignment/>
    </xf>
    <xf numFmtId="2" fontId="64" fillId="0" borderId="11" xfId="0" applyNumberFormat="1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vertical="center" wrapText="1"/>
    </xf>
    <xf numFmtId="2" fontId="7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66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68" fillId="34" borderId="11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wrapText="1"/>
    </xf>
    <xf numFmtId="0" fontId="68" fillId="0" borderId="11" xfId="0" applyFont="1" applyFill="1" applyBorder="1" applyAlignment="1">
      <alignment vertical="top" wrapText="1"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1" xfId="0" applyBorder="1" applyAlignment="1">
      <alignment horizontal="center"/>
    </xf>
    <xf numFmtId="177" fontId="17" fillId="0" borderId="11" xfId="0" applyNumberFormat="1" applyFon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6" fillId="0" borderId="1" xfId="33" applyNumberFormat="1" applyFont="1" applyFill="1" applyProtection="1">
      <alignment horizontal="left" vertical="top" wrapText="1"/>
      <protection/>
    </xf>
    <xf numFmtId="0" fontId="68" fillId="0" borderId="1" xfId="33" applyNumberFormat="1" applyFont="1" applyFill="1" applyProtection="1">
      <alignment horizontal="left" vertical="top" wrapText="1"/>
      <protection/>
    </xf>
    <xf numFmtId="0" fontId="7" fillId="0" borderId="0" xfId="0" applyFont="1" applyFill="1" applyBorder="1" applyAlignment="1">
      <alignment vertical="top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172" fontId="67" fillId="34" borderId="11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49" fontId="64" fillId="0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177" fontId="74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10" fillId="33" borderId="0" xfId="0" applyFont="1" applyFill="1" applyAlignment="1">
      <alignment horizontal="right" wrapText="1"/>
    </xf>
    <xf numFmtId="0" fontId="10" fillId="33" borderId="0" xfId="0" applyFont="1" applyFill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D50" sqref="A1:D50"/>
    </sheetView>
  </sheetViews>
  <sheetFormatPr defaultColWidth="9.00390625" defaultRowHeight="12.75"/>
  <cols>
    <col min="1" max="1" width="78.125" style="1" customWidth="1"/>
    <col min="2" max="3" width="4.25390625" style="63" customWidth="1"/>
    <col min="4" max="4" width="10.00390625" style="63" customWidth="1"/>
    <col min="5" max="9" width="7.875" style="117" customWidth="1"/>
    <col min="10" max="16384" width="9.125" style="1" customWidth="1"/>
  </cols>
  <sheetData>
    <row r="1" spans="1:9" s="29" customFormat="1" ht="13.5" customHeight="1">
      <c r="A1" s="317" t="s">
        <v>440</v>
      </c>
      <c r="B1" s="317"/>
      <c r="C1" s="317"/>
      <c r="D1" s="317"/>
      <c r="E1" s="116"/>
      <c r="F1" s="116"/>
      <c r="G1" s="116"/>
      <c r="H1" s="116"/>
      <c r="I1" s="116"/>
    </row>
    <row r="2" spans="1:4" ht="13.5" customHeight="1">
      <c r="A2" s="315" t="s">
        <v>447</v>
      </c>
      <c r="B2" s="315"/>
      <c r="C2" s="315"/>
      <c r="D2" s="315"/>
    </row>
    <row r="3" spans="1:5" ht="13.5" customHeight="1">
      <c r="A3" s="315" t="s">
        <v>522</v>
      </c>
      <c r="B3" s="315"/>
      <c r="C3" s="315"/>
      <c r="D3" s="315"/>
      <c r="E3" s="159"/>
    </row>
    <row r="4" spans="1:4" ht="13.5" customHeight="1">
      <c r="A4" s="315" t="s">
        <v>523</v>
      </c>
      <c r="B4" s="315"/>
      <c r="C4" s="315"/>
      <c r="D4" s="315"/>
    </row>
    <row r="5" spans="1:4" ht="30.75" customHeight="1">
      <c r="A5" s="319" t="s">
        <v>524</v>
      </c>
      <c r="B5" s="319"/>
      <c r="C5" s="319"/>
      <c r="D5" s="319"/>
    </row>
    <row r="6" spans="1:9" ht="15.75">
      <c r="A6" s="5"/>
      <c r="B6" s="6"/>
      <c r="C6" s="6"/>
      <c r="D6" s="6" t="s">
        <v>1</v>
      </c>
      <c r="E6" s="27"/>
      <c r="F6" s="27"/>
      <c r="G6" s="27"/>
      <c r="H6" s="27"/>
      <c r="I6" s="27"/>
    </row>
    <row r="7" spans="1:9" ht="15.75">
      <c r="A7" s="22" t="s">
        <v>31</v>
      </c>
      <c r="B7" s="22" t="s">
        <v>63</v>
      </c>
      <c r="C7" s="22" t="s">
        <v>64</v>
      </c>
      <c r="D7" s="134" t="s">
        <v>505</v>
      </c>
      <c r="E7" s="27"/>
      <c r="F7" s="27"/>
      <c r="G7" s="27"/>
      <c r="H7" s="27"/>
      <c r="I7" s="27"/>
    </row>
    <row r="8" spans="1:9" ht="15.75">
      <c r="A8" s="22">
        <v>1</v>
      </c>
      <c r="B8" s="22">
        <v>2</v>
      </c>
      <c r="C8" s="22">
        <v>3</v>
      </c>
      <c r="D8" s="23">
        <v>4</v>
      </c>
      <c r="E8" s="27"/>
      <c r="F8" s="27"/>
      <c r="G8" s="27"/>
      <c r="H8" s="27"/>
      <c r="I8" s="27"/>
    </row>
    <row r="9" spans="1:9" ht="15.75">
      <c r="A9" s="93" t="s">
        <v>2</v>
      </c>
      <c r="B9" s="55" t="s">
        <v>65</v>
      </c>
      <c r="C9" s="55" t="s">
        <v>35</v>
      </c>
      <c r="D9" s="129">
        <f>SUM(D10:D15)</f>
        <v>167240.4</v>
      </c>
      <c r="E9" s="118"/>
      <c r="F9" s="27"/>
      <c r="G9" s="27"/>
      <c r="H9" s="27"/>
      <c r="I9" s="119"/>
    </row>
    <row r="10" spans="1:9" ht="25.5">
      <c r="A10" s="7" t="s">
        <v>15</v>
      </c>
      <c r="B10" s="52" t="s">
        <v>65</v>
      </c>
      <c r="C10" s="52" t="s">
        <v>66</v>
      </c>
      <c r="D10" s="130">
        <f>'пр.6'!F10</f>
        <v>3952.7</v>
      </c>
      <c r="E10" s="27"/>
      <c r="F10" s="27"/>
      <c r="G10" s="27"/>
      <c r="H10" s="27"/>
      <c r="I10" s="27"/>
    </row>
    <row r="11" spans="1:9" ht="25.5">
      <c r="A11" s="7" t="s">
        <v>20</v>
      </c>
      <c r="B11" s="52" t="s">
        <v>65</v>
      </c>
      <c r="C11" s="52" t="s">
        <v>69</v>
      </c>
      <c r="D11" s="130">
        <f>'пр.6'!F18</f>
        <v>5042</v>
      </c>
      <c r="E11" s="27"/>
      <c r="F11" s="27"/>
      <c r="G11" s="27"/>
      <c r="H11" s="27"/>
      <c r="I11" s="27"/>
    </row>
    <row r="12" spans="1:9" ht="27.75" customHeight="1">
      <c r="A12" s="8" t="s">
        <v>17</v>
      </c>
      <c r="B12" s="52" t="s">
        <v>65</v>
      </c>
      <c r="C12" s="52" t="s">
        <v>67</v>
      </c>
      <c r="D12" s="130">
        <f>'пр.6'!F49</f>
        <v>83090</v>
      </c>
      <c r="E12" s="27"/>
      <c r="F12" s="27"/>
      <c r="G12" s="27"/>
      <c r="H12" s="27"/>
      <c r="I12" s="27"/>
    </row>
    <row r="13" spans="1:9" ht="26.25">
      <c r="A13" s="8" t="s">
        <v>19</v>
      </c>
      <c r="B13" s="52" t="s">
        <v>65</v>
      </c>
      <c r="C13" s="52" t="s">
        <v>75</v>
      </c>
      <c r="D13" s="130">
        <f>'пр.6'!F77</f>
        <v>21137.5</v>
      </c>
      <c r="E13" s="27"/>
      <c r="F13" s="27"/>
      <c r="G13" s="27"/>
      <c r="H13" s="27"/>
      <c r="I13" s="27"/>
    </row>
    <row r="14" spans="1:9" ht="15.75">
      <c r="A14" s="7" t="s">
        <v>3</v>
      </c>
      <c r="B14" s="53" t="s">
        <v>65</v>
      </c>
      <c r="C14" s="53" t="s">
        <v>73</v>
      </c>
      <c r="D14" s="130">
        <f>'пр.6'!F108</f>
        <v>1000</v>
      </c>
      <c r="E14" s="27"/>
      <c r="F14" s="27"/>
      <c r="G14" s="27"/>
      <c r="H14" s="27"/>
      <c r="I14" s="27"/>
    </row>
    <row r="15" spans="1:9" ht="15.75">
      <c r="A15" s="7" t="s">
        <v>62</v>
      </c>
      <c r="B15" s="53" t="s">
        <v>65</v>
      </c>
      <c r="C15" s="53" t="s">
        <v>86</v>
      </c>
      <c r="D15" s="130">
        <f>'пр.6'!F113</f>
        <v>53018.200000000004</v>
      </c>
      <c r="E15" s="27"/>
      <c r="F15" s="27"/>
      <c r="G15" s="27"/>
      <c r="H15" s="27"/>
      <c r="I15" s="27"/>
    </row>
    <row r="16" spans="1:9" ht="15.75">
      <c r="A16" s="15" t="s">
        <v>232</v>
      </c>
      <c r="B16" s="35" t="s">
        <v>66</v>
      </c>
      <c r="C16" s="35" t="s">
        <v>35</v>
      </c>
      <c r="D16" s="129">
        <f>D17</f>
        <v>406.7</v>
      </c>
      <c r="E16" s="27"/>
      <c r="F16" s="27"/>
      <c r="G16" s="27"/>
      <c r="H16" s="27"/>
      <c r="I16" s="27"/>
    </row>
    <row r="17" spans="1:9" ht="15.75">
      <c r="A17" s="16" t="s">
        <v>231</v>
      </c>
      <c r="B17" s="20" t="s">
        <v>66</v>
      </c>
      <c r="C17" s="20" t="s">
        <v>69</v>
      </c>
      <c r="D17" s="130">
        <f>'пр.6'!F231</f>
        <v>406.7</v>
      </c>
      <c r="E17" s="27"/>
      <c r="F17" s="27"/>
      <c r="G17" s="27"/>
      <c r="H17" s="27"/>
      <c r="I17" s="27"/>
    </row>
    <row r="18" spans="1:9" ht="15.75">
      <c r="A18" s="9" t="s">
        <v>4</v>
      </c>
      <c r="B18" s="54" t="s">
        <v>69</v>
      </c>
      <c r="C18" s="55" t="s">
        <v>35</v>
      </c>
      <c r="D18" s="129">
        <f>D19</f>
        <v>5674.5</v>
      </c>
      <c r="E18" s="27"/>
      <c r="F18" s="27"/>
      <c r="G18" s="27"/>
      <c r="H18" s="27"/>
      <c r="I18" s="27"/>
    </row>
    <row r="19" spans="1:9" ht="24.75">
      <c r="A19" s="12" t="s">
        <v>79</v>
      </c>
      <c r="B19" s="52" t="s">
        <v>69</v>
      </c>
      <c r="C19" s="52" t="s">
        <v>74</v>
      </c>
      <c r="D19" s="130">
        <f>'пр.6'!F240</f>
        <v>5674.5</v>
      </c>
      <c r="E19" s="27"/>
      <c r="F19" s="27"/>
      <c r="G19" s="27"/>
      <c r="H19" s="27"/>
      <c r="I19" s="27"/>
    </row>
    <row r="20" spans="1:9" ht="15.75">
      <c r="A20" s="9" t="s">
        <v>5</v>
      </c>
      <c r="B20" s="56" t="s">
        <v>67</v>
      </c>
      <c r="C20" s="56" t="s">
        <v>35</v>
      </c>
      <c r="D20" s="129">
        <f>SUM(D21:D24)</f>
        <v>14003.6</v>
      </c>
      <c r="E20" s="118"/>
      <c r="F20" s="27"/>
      <c r="G20" s="27"/>
      <c r="H20" s="27"/>
      <c r="I20" s="27"/>
    </row>
    <row r="21" spans="1:9" ht="15.75">
      <c r="A21" s="16" t="s">
        <v>394</v>
      </c>
      <c r="B21" s="53" t="s">
        <v>67</v>
      </c>
      <c r="C21" s="53" t="s">
        <v>75</v>
      </c>
      <c r="D21" s="130">
        <f>'пр.6'!F263</f>
        <v>853.5</v>
      </c>
      <c r="E21" s="27"/>
      <c r="F21" s="27"/>
      <c r="G21" s="27"/>
      <c r="H21" s="27"/>
      <c r="I21" s="27"/>
    </row>
    <row r="22" spans="1:9" ht="15.75">
      <c r="A22" s="7" t="s">
        <v>6</v>
      </c>
      <c r="B22" s="53" t="s">
        <v>67</v>
      </c>
      <c r="C22" s="53" t="s">
        <v>72</v>
      </c>
      <c r="D22" s="130">
        <f>'пр.6'!F283</f>
        <v>5800</v>
      </c>
      <c r="E22" s="27"/>
      <c r="F22" s="27"/>
      <c r="G22" s="27"/>
      <c r="H22" s="27"/>
      <c r="I22" s="27"/>
    </row>
    <row r="23" spans="1:9" ht="15.75">
      <c r="A23" s="7" t="s">
        <v>81</v>
      </c>
      <c r="B23" s="53" t="s">
        <v>67</v>
      </c>
      <c r="C23" s="53" t="s">
        <v>74</v>
      </c>
      <c r="D23" s="130">
        <f>'пр.6'!F289</f>
        <v>6215</v>
      </c>
      <c r="E23" s="27"/>
      <c r="F23" s="27"/>
      <c r="G23" s="27"/>
      <c r="H23" s="27"/>
      <c r="I23" s="27"/>
    </row>
    <row r="24" spans="1:9" ht="15.75">
      <c r="A24" s="7" t="s">
        <v>7</v>
      </c>
      <c r="B24" s="53" t="s">
        <v>67</v>
      </c>
      <c r="C24" s="53" t="s">
        <v>77</v>
      </c>
      <c r="D24" s="130">
        <f>'пр.6'!F312</f>
        <v>1135.1</v>
      </c>
      <c r="E24" s="27"/>
      <c r="F24" s="27"/>
      <c r="G24" s="27"/>
      <c r="H24" s="27"/>
      <c r="I24" s="27"/>
    </row>
    <row r="25" spans="1:9" ht="15.75">
      <c r="A25" s="14" t="s">
        <v>149</v>
      </c>
      <c r="B25" s="56" t="s">
        <v>71</v>
      </c>
      <c r="C25" s="56" t="s">
        <v>35</v>
      </c>
      <c r="D25" s="129">
        <f>D26+D27+D28</f>
        <v>31748.4</v>
      </c>
      <c r="E25" s="27"/>
      <c r="F25" s="27"/>
      <c r="G25" s="27"/>
      <c r="H25" s="118"/>
      <c r="I25" s="27"/>
    </row>
    <row r="26" spans="1:9" ht="15.75">
      <c r="A26" s="7" t="s">
        <v>148</v>
      </c>
      <c r="B26" s="53" t="s">
        <v>71</v>
      </c>
      <c r="C26" s="53" t="s">
        <v>65</v>
      </c>
      <c r="D26" s="130">
        <f>'пр.6'!F340</f>
        <v>12629.3</v>
      </c>
      <c r="E26" s="27"/>
      <c r="F26" s="27"/>
      <c r="G26" s="27"/>
      <c r="H26" s="27"/>
      <c r="I26" s="27"/>
    </row>
    <row r="27" spans="1:9" ht="15.75">
      <c r="A27" s="16" t="s">
        <v>202</v>
      </c>
      <c r="B27" s="53" t="s">
        <v>71</v>
      </c>
      <c r="C27" s="53" t="s">
        <v>66</v>
      </c>
      <c r="D27" s="130">
        <f>'пр.6'!F360</f>
        <v>8628.5</v>
      </c>
      <c r="E27" s="27"/>
      <c r="F27" s="27"/>
      <c r="G27" s="27"/>
      <c r="H27" s="27"/>
      <c r="I27" s="27"/>
    </row>
    <row r="28" spans="1:9" ht="15.75">
      <c r="A28" s="16" t="s">
        <v>204</v>
      </c>
      <c r="B28" s="53" t="s">
        <v>71</v>
      </c>
      <c r="C28" s="53" t="s">
        <v>69</v>
      </c>
      <c r="D28" s="130">
        <f>'пр.6'!F393</f>
        <v>10490.6</v>
      </c>
      <c r="E28" s="27"/>
      <c r="F28" s="27"/>
      <c r="G28" s="27"/>
      <c r="H28" s="27"/>
      <c r="I28" s="27"/>
    </row>
    <row r="29" spans="1:9" s="75" customFormat="1" ht="15.75">
      <c r="A29" s="15" t="s">
        <v>412</v>
      </c>
      <c r="B29" s="56" t="s">
        <v>75</v>
      </c>
      <c r="C29" s="56" t="s">
        <v>35</v>
      </c>
      <c r="D29" s="129">
        <f>D30</f>
        <v>1216</v>
      </c>
      <c r="E29" s="118"/>
      <c r="F29" s="120"/>
      <c r="G29" s="120"/>
      <c r="H29" s="118"/>
      <c r="I29" s="120"/>
    </row>
    <row r="30" spans="1:9" ht="15.75">
      <c r="A30" s="15" t="s">
        <v>351</v>
      </c>
      <c r="B30" s="53" t="s">
        <v>75</v>
      </c>
      <c r="C30" s="53" t="s">
        <v>71</v>
      </c>
      <c r="D30" s="130">
        <f>'пр.6'!F444</f>
        <v>1216</v>
      </c>
      <c r="E30" s="27"/>
      <c r="F30" s="27"/>
      <c r="G30" s="27"/>
      <c r="H30" s="27"/>
      <c r="I30" s="27"/>
    </row>
    <row r="31" spans="1:9" ht="15.75">
      <c r="A31" s="9" t="s">
        <v>8</v>
      </c>
      <c r="B31" s="56" t="s">
        <v>68</v>
      </c>
      <c r="C31" s="56" t="s">
        <v>35</v>
      </c>
      <c r="D31" s="129">
        <f>SUM(D32:D36)</f>
        <v>350685.80000000005</v>
      </c>
      <c r="E31" s="27"/>
      <c r="F31" s="118"/>
      <c r="G31" s="118"/>
      <c r="H31" s="27"/>
      <c r="I31" s="27"/>
    </row>
    <row r="32" spans="1:9" ht="15.75">
      <c r="A32" s="7" t="s">
        <v>9</v>
      </c>
      <c r="B32" s="53" t="s">
        <v>68</v>
      </c>
      <c r="C32" s="53" t="s">
        <v>65</v>
      </c>
      <c r="D32" s="130">
        <f>'пр.6'!F463</f>
        <v>78744.2</v>
      </c>
      <c r="E32" s="27"/>
      <c r="F32" s="27"/>
      <c r="G32" s="27"/>
      <c r="H32" s="27"/>
      <c r="I32" s="27"/>
    </row>
    <row r="33" spans="1:9" ht="15.75">
      <c r="A33" s="7" t="s">
        <v>10</v>
      </c>
      <c r="B33" s="53" t="s">
        <v>68</v>
      </c>
      <c r="C33" s="53" t="s">
        <v>66</v>
      </c>
      <c r="D33" s="130">
        <f>'пр.6'!F527</f>
        <v>163823</v>
      </c>
      <c r="E33" s="27"/>
      <c r="F33" s="27"/>
      <c r="G33" s="27"/>
      <c r="H33" s="27"/>
      <c r="I33" s="27"/>
    </row>
    <row r="34" spans="1:9" ht="15.75">
      <c r="A34" s="7" t="s">
        <v>367</v>
      </c>
      <c r="B34" s="53" t="s">
        <v>68</v>
      </c>
      <c r="C34" s="53" t="s">
        <v>69</v>
      </c>
      <c r="D34" s="130">
        <f>'пр.6'!F632</f>
        <v>58621.8</v>
      </c>
      <c r="E34" s="27"/>
      <c r="F34" s="27"/>
      <c r="G34" s="27"/>
      <c r="H34" s="27"/>
      <c r="I34" s="27"/>
    </row>
    <row r="35" spans="1:9" ht="15.75">
      <c r="A35" s="7" t="s">
        <v>420</v>
      </c>
      <c r="B35" s="53" t="s">
        <v>68</v>
      </c>
      <c r="C35" s="53" t="s">
        <v>68</v>
      </c>
      <c r="D35" s="130">
        <f>'пр.6'!F706</f>
        <v>8725.9</v>
      </c>
      <c r="E35" s="27"/>
      <c r="F35" s="27"/>
      <c r="G35" s="27"/>
      <c r="H35" s="27"/>
      <c r="I35" s="27"/>
    </row>
    <row r="36" spans="1:9" ht="15.75">
      <c r="A36" s="7" t="s">
        <v>11</v>
      </c>
      <c r="B36" s="53" t="s">
        <v>68</v>
      </c>
      <c r="C36" s="53" t="s">
        <v>74</v>
      </c>
      <c r="D36" s="130">
        <f>'пр.6'!F791</f>
        <v>40770.9</v>
      </c>
      <c r="E36" s="27"/>
      <c r="F36" s="27"/>
      <c r="G36" s="27"/>
      <c r="H36" s="27"/>
      <c r="I36" s="27"/>
    </row>
    <row r="37" spans="1:9" ht="15.75">
      <c r="A37" s="13" t="s">
        <v>143</v>
      </c>
      <c r="B37" s="54" t="s">
        <v>72</v>
      </c>
      <c r="C37" s="55" t="s">
        <v>35</v>
      </c>
      <c r="D37" s="129">
        <f>D38+D39</f>
        <v>43558</v>
      </c>
      <c r="E37" s="27"/>
      <c r="F37" s="27"/>
      <c r="G37" s="118"/>
      <c r="H37" s="27"/>
      <c r="I37" s="27"/>
    </row>
    <row r="38" spans="1:9" ht="15.75">
      <c r="A38" s="7" t="s">
        <v>12</v>
      </c>
      <c r="B38" s="53" t="s">
        <v>72</v>
      </c>
      <c r="C38" s="53" t="s">
        <v>65</v>
      </c>
      <c r="D38" s="130">
        <f>'пр.6'!F877</f>
        <v>30857.999999999996</v>
      </c>
      <c r="E38" s="27"/>
      <c r="F38" s="27"/>
      <c r="G38" s="27"/>
      <c r="H38" s="27"/>
      <c r="I38" s="27"/>
    </row>
    <row r="39" spans="1:9" ht="15.75">
      <c r="A39" s="12" t="s">
        <v>85</v>
      </c>
      <c r="B39" s="57" t="s">
        <v>72</v>
      </c>
      <c r="C39" s="57" t="s">
        <v>67</v>
      </c>
      <c r="D39" s="130">
        <f>'пр.6'!F973</f>
        <v>12700</v>
      </c>
      <c r="E39" s="27"/>
      <c r="F39" s="27"/>
      <c r="G39" s="27"/>
      <c r="H39" s="27"/>
      <c r="I39" s="27"/>
    </row>
    <row r="40" spans="1:9" ht="15.75">
      <c r="A40" s="9" t="s">
        <v>61</v>
      </c>
      <c r="B40" s="56" t="s">
        <v>70</v>
      </c>
      <c r="C40" s="56" t="s">
        <v>35</v>
      </c>
      <c r="D40" s="129">
        <f>D41+D42+D43</f>
        <v>7905.900000000001</v>
      </c>
      <c r="E40" s="118"/>
      <c r="F40" s="27"/>
      <c r="G40" s="27"/>
      <c r="H40" s="27"/>
      <c r="I40" s="27"/>
    </row>
    <row r="41" spans="1:9" ht="15.75">
      <c r="A41" s="7" t="s">
        <v>57</v>
      </c>
      <c r="B41" s="53" t="s">
        <v>70</v>
      </c>
      <c r="C41" s="53" t="s">
        <v>65</v>
      </c>
      <c r="D41" s="130">
        <f>'пр.6'!F1042</f>
        <v>4500</v>
      </c>
      <c r="E41" s="27"/>
      <c r="F41" s="27"/>
      <c r="G41" s="27"/>
      <c r="H41" s="27"/>
      <c r="I41" s="27"/>
    </row>
    <row r="42" spans="1:9" ht="15.75">
      <c r="A42" s="10" t="s">
        <v>60</v>
      </c>
      <c r="B42" s="40" t="s">
        <v>70</v>
      </c>
      <c r="C42" s="40" t="s">
        <v>69</v>
      </c>
      <c r="D42" s="130">
        <f>'пр.6'!F1048</f>
        <v>208</v>
      </c>
      <c r="E42" s="27"/>
      <c r="F42" s="27"/>
      <c r="G42" s="27"/>
      <c r="H42" s="27"/>
      <c r="I42" s="27"/>
    </row>
    <row r="43" spans="1:9" ht="15.75">
      <c r="A43" s="46" t="s">
        <v>150</v>
      </c>
      <c r="B43" s="40" t="s">
        <v>70</v>
      </c>
      <c r="C43" s="40" t="s">
        <v>75</v>
      </c>
      <c r="D43" s="130">
        <f>'пр.6'!F1061</f>
        <v>3197.9000000000005</v>
      </c>
      <c r="E43" s="27"/>
      <c r="F43" s="27"/>
      <c r="G43" s="27"/>
      <c r="H43" s="27"/>
      <c r="I43" s="27"/>
    </row>
    <row r="44" spans="1:9" ht="15.75">
      <c r="A44" s="15" t="s">
        <v>82</v>
      </c>
      <c r="B44" s="41" t="s">
        <v>73</v>
      </c>
      <c r="C44" s="41" t="s">
        <v>35</v>
      </c>
      <c r="D44" s="129">
        <f>D45</f>
        <v>24460.999999999996</v>
      </c>
      <c r="E44" s="27"/>
      <c r="F44" s="27"/>
      <c r="G44" s="118"/>
      <c r="H44" s="27"/>
      <c r="I44" s="27"/>
    </row>
    <row r="45" spans="1:9" ht="15.75">
      <c r="A45" s="16" t="s">
        <v>83</v>
      </c>
      <c r="B45" s="40" t="s">
        <v>73</v>
      </c>
      <c r="C45" s="40" t="s">
        <v>65</v>
      </c>
      <c r="D45" s="130">
        <f>'пр.6'!F1091</f>
        <v>24460.999999999996</v>
      </c>
      <c r="E45" s="27"/>
      <c r="F45" s="27"/>
      <c r="G45" s="27"/>
      <c r="H45" s="27"/>
      <c r="I45" s="27"/>
    </row>
    <row r="46" spans="1:9" ht="15.75">
      <c r="A46" s="15" t="s">
        <v>84</v>
      </c>
      <c r="B46" s="41" t="s">
        <v>77</v>
      </c>
      <c r="C46" s="41" t="s">
        <v>35</v>
      </c>
      <c r="D46" s="129">
        <f>D47</f>
        <v>5617</v>
      </c>
      <c r="E46" s="27"/>
      <c r="F46" s="27"/>
      <c r="G46" s="27"/>
      <c r="H46" s="27"/>
      <c r="I46" s="27"/>
    </row>
    <row r="47" spans="1:9" ht="15.75">
      <c r="A47" s="15" t="s">
        <v>13</v>
      </c>
      <c r="B47" s="40" t="s">
        <v>77</v>
      </c>
      <c r="C47" s="40" t="s">
        <v>66</v>
      </c>
      <c r="D47" s="130">
        <f>'пр.6'!F1144</f>
        <v>5617</v>
      </c>
      <c r="E47" s="27"/>
      <c r="F47" s="27"/>
      <c r="G47" s="27"/>
      <c r="H47" s="27"/>
      <c r="I47" s="27"/>
    </row>
    <row r="48" spans="1:9" ht="15.75">
      <c r="A48" s="15" t="s">
        <v>233</v>
      </c>
      <c r="B48" s="47" t="s">
        <v>86</v>
      </c>
      <c r="C48" s="47" t="s">
        <v>35</v>
      </c>
      <c r="D48" s="129">
        <f>D49</f>
        <v>47.7</v>
      </c>
      <c r="E48" s="27"/>
      <c r="F48" s="27"/>
      <c r="G48" s="27"/>
      <c r="H48" s="27"/>
      <c r="I48" s="27"/>
    </row>
    <row r="49" spans="1:4" ht="14.25" customHeight="1">
      <c r="A49" s="16" t="s">
        <v>90</v>
      </c>
      <c r="B49" s="45" t="s">
        <v>86</v>
      </c>
      <c r="C49" s="45" t="s">
        <v>65</v>
      </c>
      <c r="D49" s="130">
        <f>'пр.6'!F1151</f>
        <v>47.7</v>
      </c>
    </row>
    <row r="50" spans="1:9" ht="15.75">
      <c r="A50" s="9" t="s">
        <v>43</v>
      </c>
      <c r="B50" s="56"/>
      <c r="C50" s="56"/>
      <c r="D50" s="131">
        <f>D9+D16+D18+D20+D25+D29+D31+D37+D40+D44+D46+D48</f>
        <v>652565</v>
      </c>
      <c r="E50" s="119"/>
      <c r="F50" s="27"/>
      <c r="G50" s="27"/>
      <c r="H50" s="27"/>
      <c r="I50" s="119"/>
    </row>
    <row r="51" spans="1:9" ht="15.75">
      <c r="A51" s="2"/>
      <c r="B51" s="58"/>
      <c r="C51" s="58"/>
      <c r="D51" s="59"/>
      <c r="E51" s="121"/>
      <c r="F51" s="121"/>
      <c r="G51" s="121"/>
      <c r="H51" s="121"/>
      <c r="I51" s="121"/>
    </row>
    <row r="52" spans="1:4" ht="15.75">
      <c r="A52" s="318"/>
      <c r="B52" s="318"/>
      <c r="C52" s="318"/>
      <c r="D52" s="318"/>
    </row>
    <row r="53" spans="1:4" ht="15.75">
      <c r="A53" s="3"/>
      <c r="B53" s="60"/>
      <c r="C53" s="60"/>
      <c r="D53" s="64"/>
    </row>
    <row r="54" spans="1:4" ht="15.75">
      <c r="A54" s="316"/>
      <c r="B54" s="316"/>
      <c r="C54" s="316"/>
      <c r="D54" s="316"/>
    </row>
    <row r="55" spans="1:4" ht="15.75">
      <c r="A55" s="316"/>
      <c r="B55" s="316"/>
      <c r="C55" s="316"/>
      <c r="D55" s="316"/>
    </row>
    <row r="56" spans="1:4" ht="15.75">
      <c r="A56" s="3"/>
      <c r="B56" s="60"/>
      <c r="C56" s="60"/>
      <c r="D56" s="61"/>
    </row>
    <row r="57" spans="1:3" ht="15.75">
      <c r="A57" s="4"/>
      <c r="B57" s="62"/>
      <c r="C57" s="62"/>
    </row>
    <row r="58" spans="1:3" ht="15.75">
      <c r="A58" s="4"/>
      <c r="B58" s="62"/>
      <c r="C58" s="62"/>
    </row>
    <row r="59" spans="1:3" ht="15.75">
      <c r="A59" s="4"/>
      <c r="B59" s="62"/>
      <c r="C59" s="62"/>
    </row>
    <row r="60" spans="1:3" ht="15.75">
      <c r="A60" s="4"/>
      <c r="B60" s="62"/>
      <c r="C60" s="62"/>
    </row>
    <row r="61" spans="1:3" ht="15.75">
      <c r="A61" s="4"/>
      <c r="B61" s="62"/>
      <c r="C61" s="62"/>
    </row>
    <row r="62" spans="1:3" ht="15.75">
      <c r="A62" s="4"/>
      <c r="B62" s="62"/>
      <c r="C62" s="62"/>
    </row>
    <row r="63" spans="1:3" ht="15.75">
      <c r="A63" s="4"/>
      <c r="B63" s="62"/>
      <c r="C63" s="62"/>
    </row>
    <row r="64" spans="1:3" ht="15.75">
      <c r="A64" s="4"/>
      <c r="B64" s="62"/>
      <c r="C64" s="62"/>
    </row>
    <row r="65" spans="1:3" ht="15.75">
      <c r="A65" s="4"/>
      <c r="B65" s="62"/>
      <c r="C65" s="62"/>
    </row>
    <row r="66" spans="1:3" ht="15.75">
      <c r="A66" s="4"/>
      <c r="B66" s="62"/>
      <c r="C66" s="62"/>
    </row>
    <row r="67" spans="1:3" ht="15.75">
      <c r="A67" s="4"/>
      <c r="B67" s="62"/>
      <c r="C67" s="62"/>
    </row>
    <row r="68" spans="1:3" ht="15.75">
      <c r="A68" s="4"/>
      <c r="B68" s="62"/>
      <c r="C68" s="62"/>
    </row>
    <row r="69" spans="1:3" ht="15.75">
      <c r="A69" s="4"/>
      <c r="B69" s="62"/>
      <c r="C69" s="62"/>
    </row>
    <row r="70" spans="1:3" ht="15.75">
      <c r="A70" s="4"/>
      <c r="B70" s="62"/>
      <c r="C70" s="62"/>
    </row>
  </sheetData>
  <sheetProtection/>
  <mergeCells count="8">
    <mergeCell ref="A4:D4"/>
    <mergeCell ref="A55:D55"/>
    <mergeCell ref="A1:D1"/>
    <mergeCell ref="A52:D52"/>
    <mergeCell ref="A54:D54"/>
    <mergeCell ref="A2:D2"/>
    <mergeCell ref="A5:D5"/>
    <mergeCell ref="A3:D3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.75390625" style="0" customWidth="1"/>
    <col min="2" max="2" width="58.75390625" style="0" customWidth="1"/>
    <col min="3" max="3" width="5.25390625" style="0" customWidth="1"/>
    <col min="4" max="4" width="5.75390625" style="0" customWidth="1"/>
    <col min="5" max="6" width="11.125" style="0" customWidth="1"/>
    <col min="7" max="7" width="9.75390625" style="0" customWidth="1"/>
    <col min="8" max="8" width="10.25390625" style="0" bestFit="1" customWidth="1"/>
  </cols>
  <sheetData>
    <row r="1" spans="1:9" ht="27.75" customHeight="1">
      <c r="A1" s="5"/>
      <c r="B1" s="320" t="s">
        <v>791</v>
      </c>
      <c r="C1" s="320"/>
      <c r="D1" s="320"/>
      <c r="E1" s="320"/>
      <c r="F1" s="320"/>
      <c r="G1" s="320"/>
      <c r="H1" s="320"/>
      <c r="I1" s="320"/>
    </row>
    <row r="2" spans="1:9" ht="12.75">
      <c r="A2" s="85"/>
      <c r="B2" s="321" t="s">
        <v>456</v>
      </c>
      <c r="C2" s="321"/>
      <c r="D2" s="321"/>
      <c r="E2" s="321"/>
      <c r="F2" s="321"/>
      <c r="G2" s="321"/>
      <c r="H2" s="322"/>
      <c r="I2" s="322"/>
    </row>
    <row r="3" spans="1:9" ht="12.75">
      <c r="A3" s="321" t="str">
        <f>'пр.7 вед.стр.'!A4:G4</f>
        <v>от     .12.2017 г. № </v>
      </c>
      <c r="B3" s="322"/>
      <c r="C3" s="322"/>
      <c r="D3" s="322"/>
      <c r="E3" s="322"/>
      <c r="F3" s="322"/>
      <c r="G3" s="322"/>
      <c r="H3" s="322"/>
      <c r="I3" s="322"/>
    </row>
    <row r="4" spans="1:7" ht="12.75">
      <c r="A4" s="5"/>
      <c r="B4" s="5"/>
      <c r="C4" s="86"/>
      <c r="D4" s="86"/>
      <c r="E4" s="87"/>
      <c r="F4" s="86"/>
      <c r="G4" s="86"/>
    </row>
    <row r="5" spans="1:9" ht="48">
      <c r="A5" s="88" t="s">
        <v>457</v>
      </c>
      <c r="B5" s="88" t="s">
        <v>31</v>
      </c>
      <c r="C5" s="88" t="s">
        <v>63</v>
      </c>
      <c r="D5" s="88" t="s">
        <v>64</v>
      </c>
      <c r="E5" s="89" t="s">
        <v>789</v>
      </c>
      <c r="F5" s="89" t="s">
        <v>790</v>
      </c>
      <c r="G5" s="89" t="s">
        <v>786</v>
      </c>
      <c r="H5" s="88" t="s">
        <v>787</v>
      </c>
      <c r="I5" s="89" t="s">
        <v>788</v>
      </c>
    </row>
    <row r="6" spans="1:9" ht="12.75">
      <c r="A6" s="90">
        <v>1</v>
      </c>
      <c r="B6" s="37">
        <v>2</v>
      </c>
      <c r="C6" s="37">
        <v>3</v>
      </c>
      <c r="D6" s="37">
        <v>4</v>
      </c>
      <c r="E6" s="37">
        <v>5</v>
      </c>
      <c r="F6" s="48">
        <v>6</v>
      </c>
      <c r="G6" s="48">
        <v>7</v>
      </c>
      <c r="H6" s="298">
        <v>8</v>
      </c>
      <c r="I6" s="298">
        <v>9</v>
      </c>
    </row>
    <row r="7" spans="1:9" ht="12.75">
      <c r="A7" s="91"/>
      <c r="B7" s="26" t="s">
        <v>43</v>
      </c>
      <c r="C7" s="37"/>
      <c r="D7" s="37"/>
      <c r="E7" s="92">
        <f>E8+E15+E17+E19+E24+E30+E36+E39+E44+E46+E48+E28</f>
        <v>694464.5</v>
      </c>
      <c r="F7" s="92">
        <f>F8+F15+F17+F19+F24+F30+F36+F39+F44+F46+F48+F28</f>
        <v>652565</v>
      </c>
      <c r="G7" s="92">
        <f>G8+G15+G17+G19+G24+G30+G36+G39+G44+G46+G48+G28</f>
        <v>99.99999999999999</v>
      </c>
      <c r="H7" s="299">
        <f>F7-E7</f>
        <v>-41899.5</v>
      </c>
      <c r="I7" s="299">
        <f>F7/E7*100</f>
        <v>93.96664624325649</v>
      </c>
    </row>
    <row r="8" spans="1:9" ht="12.75">
      <c r="A8" s="93" t="s">
        <v>458</v>
      </c>
      <c r="B8" s="93" t="s">
        <v>2</v>
      </c>
      <c r="C8" s="94" t="s">
        <v>65</v>
      </c>
      <c r="D8" s="94" t="s">
        <v>35</v>
      </c>
      <c r="E8" s="95">
        <f>SUM(E9:E14)</f>
        <v>157042.7</v>
      </c>
      <c r="F8" s="95">
        <f>SUM(F9:F14)</f>
        <v>167240.4</v>
      </c>
      <c r="G8" s="95">
        <f>SUM(G9:G14)</f>
        <v>25.628159646931724</v>
      </c>
      <c r="H8" s="299">
        <f aca="true" t="shared" si="0" ref="H8:H49">F8-E8</f>
        <v>10197.699999999983</v>
      </c>
      <c r="I8" s="299">
        <f aca="true" t="shared" si="1" ref="I8:I49">F8/E8*100</f>
        <v>106.49358422900268</v>
      </c>
    </row>
    <row r="9" spans="1:9" ht="26.25" customHeight="1">
      <c r="A9" s="96" t="s">
        <v>459</v>
      </c>
      <c r="B9" s="7" t="s">
        <v>15</v>
      </c>
      <c r="C9" s="97" t="s">
        <v>65</v>
      </c>
      <c r="D9" s="97" t="s">
        <v>66</v>
      </c>
      <c r="E9" s="98">
        <v>3933.2</v>
      </c>
      <c r="F9" s="98">
        <f>'пр.5 по разд'!D10</f>
        <v>3952.7</v>
      </c>
      <c r="G9" s="99">
        <f>F9/F7*100</f>
        <v>0.6057174381096135</v>
      </c>
      <c r="H9" s="300">
        <f t="shared" si="0"/>
        <v>19.5</v>
      </c>
      <c r="I9" s="300">
        <f t="shared" si="1"/>
        <v>100.49577951794977</v>
      </c>
    </row>
    <row r="10" spans="1:9" ht="39" customHeight="1">
      <c r="A10" s="96" t="s">
        <v>460</v>
      </c>
      <c r="B10" s="7" t="s">
        <v>20</v>
      </c>
      <c r="C10" s="97" t="s">
        <v>65</v>
      </c>
      <c r="D10" s="97" t="s">
        <v>69</v>
      </c>
      <c r="E10" s="98">
        <v>5124.6</v>
      </c>
      <c r="F10" s="98">
        <f>'пр.5 по разд'!D11</f>
        <v>5042</v>
      </c>
      <c r="G10" s="99">
        <f>F10/F7*100</f>
        <v>0.7726433382115192</v>
      </c>
      <c r="H10" s="300">
        <f t="shared" si="0"/>
        <v>-82.60000000000036</v>
      </c>
      <c r="I10" s="300">
        <f t="shared" si="1"/>
        <v>98.38816688131756</v>
      </c>
    </row>
    <row r="11" spans="1:9" ht="42" customHeight="1">
      <c r="A11" s="96" t="s">
        <v>461</v>
      </c>
      <c r="B11" s="7" t="s">
        <v>462</v>
      </c>
      <c r="C11" s="97" t="s">
        <v>65</v>
      </c>
      <c r="D11" s="97" t="s">
        <v>67</v>
      </c>
      <c r="E11" s="98">
        <v>84414.5</v>
      </c>
      <c r="F11" s="98">
        <f>'пр.5 по разд'!D12</f>
        <v>83090</v>
      </c>
      <c r="G11" s="99">
        <f>F11/F7*100</f>
        <v>12.732831212216409</v>
      </c>
      <c r="H11" s="300">
        <f t="shared" si="0"/>
        <v>-1324.5</v>
      </c>
      <c r="I11" s="300">
        <f t="shared" si="1"/>
        <v>98.43095676690616</v>
      </c>
    </row>
    <row r="12" spans="1:9" ht="30" customHeight="1">
      <c r="A12" s="97" t="s">
        <v>463</v>
      </c>
      <c r="B12" s="8" t="s">
        <v>78</v>
      </c>
      <c r="C12" s="97" t="s">
        <v>65</v>
      </c>
      <c r="D12" s="97" t="s">
        <v>75</v>
      </c>
      <c r="E12" s="98">
        <v>20562</v>
      </c>
      <c r="F12" s="98">
        <f>'пр.5 по разд'!D13</f>
        <v>21137.5</v>
      </c>
      <c r="G12" s="99">
        <f>F12/F7*100</f>
        <v>3.239140928489882</v>
      </c>
      <c r="H12" s="300">
        <f t="shared" si="0"/>
        <v>575.5</v>
      </c>
      <c r="I12" s="300">
        <f t="shared" si="1"/>
        <v>102.79885225172649</v>
      </c>
    </row>
    <row r="13" spans="1:9" ht="18" customHeight="1">
      <c r="A13" s="96" t="s">
        <v>464</v>
      </c>
      <c r="B13" s="7" t="s">
        <v>3</v>
      </c>
      <c r="C13" s="40" t="s">
        <v>65</v>
      </c>
      <c r="D13" s="40" t="s">
        <v>73</v>
      </c>
      <c r="E13" s="98">
        <v>1000</v>
      </c>
      <c r="F13" s="98">
        <f>'пр.5 по разд'!D14</f>
        <v>1000</v>
      </c>
      <c r="G13" s="99">
        <f>F13/F7*100</f>
        <v>0.15324143955008313</v>
      </c>
      <c r="H13" s="300">
        <f t="shared" si="0"/>
        <v>0</v>
      </c>
      <c r="I13" s="300">
        <f t="shared" si="1"/>
        <v>100</v>
      </c>
    </row>
    <row r="14" spans="1:9" ht="15.75" customHeight="1">
      <c r="A14" s="96" t="s">
        <v>465</v>
      </c>
      <c r="B14" s="7" t="s">
        <v>62</v>
      </c>
      <c r="C14" s="40" t="s">
        <v>65</v>
      </c>
      <c r="D14" s="40" t="s">
        <v>86</v>
      </c>
      <c r="E14" s="98">
        <v>42008.4</v>
      </c>
      <c r="F14" s="98">
        <f>'пр.5 по разд'!D15</f>
        <v>53018.200000000004</v>
      </c>
      <c r="G14" s="99">
        <f>F14/F7*100</f>
        <v>8.124585290354219</v>
      </c>
      <c r="H14" s="300">
        <f t="shared" si="0"/>
        <v>11009.800000000003</v>
      </c>
      <c r="I14" s="300">
        <f t="shared" si="1"/>
        <v>126.20856781024747</v>
      </c>
    </row>
    <row r="15" spans="1:9" ht="12.75" customHeight="1">
      <c r="A15" s="90" t="s">
        <v>466</v>
      </c>
      <c r="B15" s="15" t="s">
        <v>232</v>
      </c>
      <c r="C15" s="41" t="s">
        <v>66</v>
      </c>
      <c r="D15" s="41" t="s">
        <v>35</v>
      </c>
      <c r="E15" s="95">
        <f>E16</f>
        <v>375.5</v>
      </c>
      <c r="F15" s="95">
        <f>F16</f>
        <v>406.7</v>
      </c>
      <c r="G15" s="95">
        <f>G16</f>
        <v>0.06232329346501881</v>
      </c>
      <c r="H15" s="299">
        <f t="shared" si="0"/>
        <v>31.19999999999999</v>
      </c>
      <c r="I15" s="299">
        <f t="shared" si="1"/>
        <v>108.30892143808255</v>
      </c>
    </row>
    <row r="16" spans="1:9" ht="17.25" customHeight="1">
      <c r="A16" s="96" t="s">
        <v>467</v>
      </c>
      <c r="B16" s="16" t="s">
        <v>231</v>
      </c>
      <c r="C16" s="40" t="s">
        <v>66</v>
      </c>
      <c r="D16" s="40" t="s">
        <v>69</v>
      </c>
      <c r="E16" s="98">
        <v>375.5</v>
      </c>
      <c r="F16" s="98">
        <f>'пр.5 по разд'!D17</f>
        <v>406.7</v>
      </c>
      <c r="G16" s="99">
        <f>F16/F7*100</f>
        <v>0.06232329346501881</v>
      </c>
      <c r="H16" s="300">
        <f t="shared" si="0"/>
        <v>31.19999999999999</v>
      </c>
      <c r="I16" s="300">
        <f t="shared" si="1"/>
        <v>108.30892143808255</v>
      </c>
    </row>
    <row r="17" spans="1:9" ht="23.25" customHeight="1">
      <c r="A17" s="90" t="s">
        <v>468</v>
      </c>
      <c r="B17" s="9" t="s">
        <v>4</v>
      </c>
      <c r="C17" s="41" t="s">
        <v>69</v>
      </c>
      <c r="D17" s="94" t="s">
        <v>35</v>
      </c>
      <c r="E17" s="95">
        <f>E18</f>
        <v>3867.4</v>
      </c>
      <c r="F17" s="95">
        <f>F18</f>
        <v>5674.5</v>
      </c>
      <c r="G17" s="95">
        <f>G18</f>
        <v>0.8695685487269468</v>
      </c>
      <c r="H17" s="299">
        <f t="shared" si="0"/>
        <v>1807.1</v>
      </c>
      <c r="I17" s="299">
        <f t="shared" si="1"/>
        <v>146.7264829084139</v>
      </c>
    </row>
    <row r="18" spans="1:9" ht="31.5" customHeight="1">
      <c r="A18" s="96" t="s">
        <v>469</v>
      </c>
      <c r="B18" s="8" t="s">
        <v>470</v>
      </c>
      <c r="C18" s="40" t="s">
        <v>69</v>
      </c>
      <c r="D18" s="40" t="s">
        <v>74</v>
      </c>
      <c r="E18" s="98">
        <v>3867.4</v>
      </c>
      <c r="F18" s="98">
        <f>'пр.5 по разд'!D19</f>
        <v>5674.5</v>
      </c>
      <c r="G18" s="99">
        <f>F18/F7*100</f>
        <v>0.8695685487269468</v>
      </c>
      <c r="H18" s="300">
        <f t="shared" si="0"/>
        <v>1807.1</v>
      </c>
      <c r="I18" s="300">
        <f t="shared" si="1"/>
        <v>146.7264829084139</v>
      </c>
    </row>
    <row r="19" spans="1:9" ht="14.25" customHeight="1">
      <c r="A19" s="90" t="s">
        <v>471</v>
      </c>
      <c r="B19" s="9" t="s">
        <v>5</v>
      </c>
      <c r="C19" s="41" t="s">
        <v>67</v>
      </c>
      <c r="D19" s="41" t="s">
        <v>35</v>
      </c>
      <c r="E19" s="95">
        <f>SUM(E20:E23)</f>
        <v>21116.4</v>
      </c>
      <c r="F19" s="95">
        <f>SUM(F20:F23)</f>
        <v>14003.6</v>
      </c>
      <c r="G19" s="95">
        <f>SUM(G20:G23)</f>
        <v>2.1459318228835444</v>
      </c>
      <c r="H19" s="299">
        <f t="shared" si="0"/>
        <v>-7112.800000000001</v>
      </c>
      <c r="I19" s="299">
        <f t="shared" si="1"/>
        <v>66.31622814494895</v>
      </c>
    </row>
    <row r="20" spans="1:9" ht="12.75">
      <c r="A20" s="96" t="s">
        <v>472</v>
      </c>
      <c r="B20" s="16" t="s">
        <v>394</v>
      </c>
      <c r="C20" s="40" t="s">
        <v>67</v>
      </c>
      <c r="D20" s="40" t="s">
        <v>75</v>
      </c>
      <c r="E20" s="98">
        <v>6807.8</v>
      </c>
      <c r="F20" s="98">
        <f>'пр.5 по разд'!D21</f>
        <v>853.5</v>
      </c>
      <c r="G20" s="99">
        <f>F20/F7*100</f>
        <v>0.13079156865599595</v>
      </c>
      <c r="H20" s="300">
        <f t="shared" si="0"/>
        <v>-5954.3</v>
      </c>
      <c r="I20" s="300">
        <f t="shared" si="1"/>
        <v>12.537089808748789</v>
      </c>
    </row>
    <row r="21" spans="1:9" ht="12.75">
      <c r="A21" s="96" t="s">
        <v>473</v>
      </c>
      <c r="B21" s="7" t="s">
        <v>6</v>
      </c>
      <c r="C21" s="40" t="s">
        <v>67</v>
      </c>
      <c r="D21" s="40" t="s">
        <v>72</v>
      </c>
      <c r="E21" s="98">
        <v>5800</v>
      </c>
      <c r="F21" s="98">
        <f>'пр.5 по разд'!D22</f>
        <v>5800</v>
      </c>
      <c r="G21" s="99">
        <f>F21/F7*100</f>
        <v>0.8888003493904821</v>
      </c>
      <c r="H21" s="300">
        <f t="shared" si="0"/>
        <v>0</v>
      </c>
      <c r="I21" s="300">
        <f t="shared" si="1"/>
        <v>100</v>
      </c>
    </row>
    <row r="22" spans="1:9" ht="18" customHeight="1">
      <c r="A22" s="96" t="s">
        <v>474</v>
      </c>
      <c r="B22" s="7" t="s">
        <v>81</v>
      </c>
      <c r="C22" s="40" t="s">
        <v>67</v>
      </c>
      <c r="D22" s="40" t="s">
        <v>74</v>
      </c>
      <c r="E22" s="98">
        <v>7426.2</v>
      </c>
      <c r="F22" s="98">
        <f>'пр.5 по разд'!D23</f>
        <v>6215</v>
      </c>
      <c r="G22" s="99">
        <f>F22/F7*100</f>
        <v>0.9523955468037667</v>
      </c>
      <c r="H22" s="300">
        <f t="shared" si="0"/>
        <v>-1211.1999999999998</v>
      </c>
      <c r="I22" s="300">
        <f t="shared" si="1"/>
        <v>83.6901780183674</v>
      </c>
    </row>
    <row r="23" spans="1:9" ht="18" customHeight="1">
      <c r="A23" s="96" t="s">
        <v>475</v>
      </c>
      <c r="B23" s="7" t="s">
        <v>7</v>
      </c>
      <c r="C23" s="40" t="s">
        <v>67</v>
      </c>
      <c r="D23" s="40" t="s">
        <v>77</v>
      </c>
      <c r="E23" s="98">
        <v>1082.4</v>
      </c>
      <c r="F23" s="98">
        <f>'пр.5 по разд'!D24</f>
        <v>1135.1</v>
      </c>
      <c r="G23" s="99">
        <f>F23/F7*100</f>
        <v>0.17394435803329936</v>
      </c>
      <c r="H23" s="300">
        <f t="shared" si="0"/>
        <v>52.69999999999982</v>
      </c>
      <c r="I23" s="300">
        <f t="shared" si="1"/>
        <v>104.86881005173687</v>
      </c>
    </row>
    <row r="24" spans="1:9" ht="17.25" customHeight="1">
      <c r="A24" s="96" t="s">
        <v>476</v>
      </c>
      <c r="B24" s="14" t="s">
        <v>149</v>
      </c>
      <c r="C24" s="41" t="s">
        <v>71</v>
      </c>
      <c r="D24" s="41" t="s">
        <v>35</v>
      </c>
      <c r="E24" s="95">
        <f>E25+E26+E27</f>
        <v>76751.3</v>
      </c>
      <c r="F24" s="95">
        <f>F25+F26+F27</f>
        <v>31748.4</v>
      </c>
      <c r="G24" s="95">
        <f>G25+G26+G27</f>
        <v>4.865170519411859</v>
      </c>
      <c r="H24" s="299">
        <f t="shared" si="0"/>
        <v>-45002.9</v>
      </c>
      <c r="I24" s="299">
        <f t="shared" si="1"/>
        <v>41.3652928354308</v>
      </c>
    </row>
    <row r="25" spans="1:9" ht="16.5" customHeight="1">
      <c r="A25" s="96" t="s">
        <v>459</v>
      </c>
      <c r="B25" s="7" t="s">
        <v>148</v>
      </c>
      <c r="C25" s="40" t="s">
        <v>71</v>
      </c>
      <c r="D25" s="40" t="s">
        <v>65</v>
      </c>
      <c r="E25" s="98">
        <v>13025.4</v>
      </c>
      <c r="F25" s="98">
        <f>'пр.5 по разд'!D26</f>
        <v>12629.3</v>
      </c>
      <c r="G25" s="99">
        <f>F25/F7*100</f>
        <v>1.9353321125098646</v>
      </c>
      <c r="H25" s="300">
        <f t="shared" si="0"/>
        <v>-396.10000000000036</v>
      </c>
      <c r="I25" s="300">
        <f t="shared" si="1"/>
        <v>96.95901853302009</v>
      </c>
    </row>
    <row r="26" spans="1:9" ht="12.75" customHeight="1">
      <c r="A26" s="96" t="s">
        <v>477</v>
      </c>
      <c r="B26" s="16" t="s">
        <v>202</v>
      </c>
      <c r="C26" s="53" t="s">
        <v>71</v>
      </c>
      <c r="D26" s="53" t="s">
        <v>66</v>
      </c>
      <c r="E26" s="98">
        <v>49320.9</v>
      </c>
      <c r="F26" s="98">
        <f>'пр.5 по разд'!D27</f>
        <v>8628.5</v>
      </c>
      <c r="G26" s="99">
        <f>F26/F7*100</f>
        <v>1.3222437611578923</v>
      </c>
      <c r="H26" s="300">
        <f t="shared" si="0"/>
        <v>-40692.4</v>
      </c>
      <c r="I26" s="300">
        <f t="shared" si="1"/>
        <v>17.494611817708112</v>
      </c>
    </row>
    <row r="27" spans="1:9" ht="12.75">
      <c r="A27" s="96" t="s">
        <v>478</v>
      </c>
      <c r="B27" s="16" t="s">
        <v>204</v>
      </c>
      <c r="C27" s="53" t="s">
        <v>71</v>
      </c>
      <c r="D27" s="53" t="s">
        <v>69</v>
      </c>
      <c r="E27" s="98">
        <v>14405</v>
      </c>
      <c r="F27" s="98">
        <f>'пр.5 по разд'!D28</f>
        <v>10490.6</v>
      </c>
      <c r="G27" s="99">
        <f>F27/F7*100</f>
        <v>1.6075946457441024</v>
      </c>
      <c r="H27" s="300">
        <f t="shared" si="0"/>
        <v>-3914.3999999999996</v>
      </c>
      <c r="I27" s="300">
        <f t="shared" si="1"/>
        <v>72.82610204790004</v>
      </c>
    </row>
    <row r="28" spans="1:9" ht="14.25" customHeight="1">
      <c r="A28" s="90" t="s">
        <v>479</v>
      </c>
      <c r="B28" s="15" t="s">
        <v>446</v>
      </c>
      <c r="C28" s="56" t="s">
        <v>75</v>
      </c>
      <c r="D28" s="56" t="s">
        <v>35</v>
      </c>
      <c r="E28" s="95">
        <f>E29</f>
        <v>2982</v>
      </c>
      <c r="F28" s="95">
        <f>F29</f>
        <v>1216</v>
      </c>
      <c r="G28" s="95">
        <f>G29</f>
        <v>0.18634159049290108</v>
      </c>
      <c r="H28" s="299">
        <f t="shared" si="0"/>
        <v>-1766</v>
      </c>
      <c r="I28" s="299">
        <f t="shared" si="1"/>
        <v>40.778001341381625</v>
      </c>
    </row>
    <row r="29" spans="1:9" ht="16.5" customHeight="1">
      <c r="A29" s="96" t="s">
        <v>480</v>
      </c>
      <c r="B29" s="16" t="s">
        <v>351</v>
      </c>
      <c r="C29" s="53" t="s">
        <v>75</v>
      </c>
      <c r="D29" s="53" t="s">
        <v>71</v>
      </c>
      <c r="E29" s="98">
        <v>2982</v>
      </c>
      <c r="F29" s="98">
        <f>'пр.5 по разд'!D30</f>
        <v>1216</v>
      </c>
      <c r="G29" s="99">
        <f>F29/F7*100</f>
        <v>0.18634159049290108</v>
      </c>
      <c r="H29" s="300">
        <f t="shared" si="0"/>
        <v>-1766</v>
      </c>
      <c r="I29" s="300">
        <f t="shared" si="1"/>
        <v>40.778001341381625</v>
      </c>
    </row>
    <row r="30" spans="1:9" ht="12.75">
      <c r="A30" s="90" t="s">
        <v>481</v>
      </c>
      <c r="B30" s="9" t="s">
        <v>8</v>
      </c>
      <c r="C30" s="41" t="s">
        <v>68</v>
      </c>
      <c r="D30" s="41" t="s">
        <v>35</v>
      </c>
      <c r="E30" s="95">
        <f>SUM(E31:E35)</f>
        <v>343030.89999999997</v>
      </c>
      <c r="F30" s="95">
        <f>SUM(F31:F35)</f>
        <v>350685.80000000005</v>
      </c>
      <c r="G30" s="95">
        <f>SUM(G31:G35)</f>
        <v>53.739596821772544</v>
      </c>
      <c r="H30" s="299">
        <f t="shared" si="0"/>
        <v>7654.9000000000815</v>
      </c>
      <c r="I30" s="299">
        <f t="shared" si="1"/>
        <v>102.2315482366166</v>
      </c>
    </row>
    <row r="31" spans="1:9" ht="16.5" customHeight="1">
      <c r="A31" s="96" t="s">
        <v>482</v>
      </c>
      <c r="B31" s="7" t="s">
        <v>9</v>
      </c>
      <c r="C31" s="40" t="s">
        <v>68</v>
      </c>
      <c r="D31" s="40" t="s">
        <v>65</v>
      </c>
      <c r="E31" s="98">
        <v>75409.4</v>
      </c>
      <c r="F31" s="98">
        <f>'пр.5 по разд'!D32</f>
        <v>78744.2</v>
      </c>
      <c r="G31" s="99">
        <f>F31/F7*100</f>
        <v>12.066874564219656</v>
      </c>
      <c r="H31" s="300">
        <f t="shared" si="0"/>
        <v>3334.800000000003</v>
      </c>
      <c r="I31" s="300">
        <f t="shared" si="1"/>
        <v>104.42226035480988</v>
      </c>
    </row>
    <row r="32" spans="1:9" ht="18" customHeight="1">
      <c r="A32" s="96" t="s">
        <v>483</v>
      </c>
      <c r="B32" s="7" t="s">
        <v>10</v>
      </c>
      <c r="C32" s="40" t="s">
        <v>68</v>
      </c>
      <c r="D32" s="40" t="s">
        <v>66</v>
      </c>
      <c r="E32" s="98">
        <v>165893.8</v>
      </c>
      <c r="F32" s="98">
        <f>'пр.5 по разд'!D33</f>
        <v>163823</v>
      </c>
      <c r="G32" s="99">
        <f>F32/F7*100</f>
        <v>25.10447235141327</v>
      </c>
      <c r="H32" s="300">
        <f t="shared" si="0"/>
        <v>-2070.7999999999884</v>
      </c>
      <c r="I32" s="300">
        <f t="shared" si="1"/>
        <v>98.75173152944836</v>
      </c>
    </row>
    <row r="33" spans="1:9" ht="18" customHeight="1">
      <c r="A33" s="96" t="s">
        <v>484</v>
      </c>
      <c r="B33" s="7" t="s">
        <v>367</v>
      </c>
      <c r="C33" s="40" t="s">
        <v>68</v>
      </c>
      <c r="D33" s="40" t="s">
        <v>69</v>
      </c>
      <c r="E33" s="98">
        <v>55367.9</v>
      </c>
      <c r="F33" s="98">
        <f>'пр.5 по разд'!D34</f>
        <v>58621.8</v>
      </c>
      <c r="G33" s="99">
        <f>F33/F7*100</f>
        <v>8.983289021017065</v>
      </c>
      <c r="H33" s="300">
        <f t="shared" si="0"/>
        <v>3253.9000000000015</v>
      </c>
      <c r="I33" s="300">
        <f t="shared" si="1"/>
        <v>105.87687089450748</v>
      </c>
    </row>
    <row r="34" spans="1:9" ht="18" customHeight="1">
      <c r="A34" s="96" t="s">
        <v>485</v>
      </c>
      <c r="B34" s="7" t="s">
        <v>420</v>
      </c>
      <c r="C34" s="40" t="s">
        <v>68</v>
      </c>
      <c r="D34" s="40" t="s">
        <v>68</v>
      </c>
      <c r="E34" s="98">
        <v>8221.5</v>
      </c>
      <c r="F34" s="98">
        <f>'пр.5 по разд'!D35</f>
        <v>8725.9</v>
      </c>
      <c r="G34" s="99">
        <f>F34/F7*100</f>
        <v>1.3371694773700704</v>
      </c>
      <c r="H34" s="300">
        <f t="shared" si="0"/>
        <v>504.39999999999964</v>
      </c>
      <c r="I34" s="300">
        <f t="shared" si="1"/>
        <v>106.13513349145533</v>
      </c>
    </row>
    <row r="35" spans="1:9" ht="18" customHeight="1">
      <c r="A35" s="96" t="s">
        <v>486</v>
      </c>
      <c r="B35" s="7" t="s">
        <v>11</v>
      </c>
      <c r="C35" s="40" t="s">
        <v>68</v>
      </c>
      <c r="D35" s="40" t="s">
        <v>74</v>
      </c>
      <c r="E35" s="98">
        <v>38138.3</v>
      </c>
      <c r="F35" s="98">
        <f>'пр.5 по разд'!D36</f>
        <v>40770.9</v>
      </c>
      <c r="G35" s="99">
        <f>F35/F7*100</f>
        <v>6.2477914077524845</v>
      </c>
      <c r="H35" s="300">
        <f t="shared" si="0"/>
        <v>2632.5999999999985</v>
      </c>
      <c r="I35" s="300">
        <f t="shared" si="1"/>
        <v>106.90277227878538</v>
      </c>
    </row>
    <row r="36" spans="1:9" ht="15" customHeight="1">
      <c r="A36" s="90" t="s">
        <v>487</v>
      </c>
      <c r="B36" s="9" t="s">
        <v>488</v>
      </c>
      <c r="C36" s="41" t="s">
        <v>72</v>
      </c>
      <c r="D36" s="94" t="s">
        <v>35</v>
      </c>
      <c r="E36" s="95">
        <f>E37+E38</f>
        <v>48995.5</v>
      </c>
      <c r="F36" s="95">
        <f>SUM(F37:F38)</f>
        <v>43558</v>
      </c>
      <c r="G36" s="95">
        <f>SUM(G37:G38)</f>
        <v>6.674890623922521</v>
      </c>
      <c r="H36" s="299">
        <f t="shared" si="0"/>
        <v>-5437.5</v>
      </c>
      <c r="I36" s="299">
        <f t="shared" si="1"/>
        <v>88.90204202426753</v>
      </c>
    </row>
    <row r="37" spans="1:9" ht="12.75">
      <c r="A37" s="97" t="s">
        <v>489</v>
      </c>
      <c r="B37" s="7" t="s">
        <v>12</v>
      </c>
      <c r="C37" s="40" t="s">
        <v>72</v>
      </c>
      <c r="D37" s="40" t="s">
        <v>65</v>
      </c>
      <c r="E37" s="98">
        <v>36972.9</v>
      </c>
      <c r="F37" s="98">
        <f>'пр.5 по разд'!D38</f>
        <v>30857.999999999996</v>
      </c>
      <c r="G37" s="99">
        <f>F37/F7*100</f>
        <v>4.7287243416364655</v>
      </c>
      <c r="H37" s="300">
        <f t="shared" si="0"/>
        <v>-6114.900000000005</v>
      </c>
      <c r="I37" s="300">
        <f t="shared" si="1"/>
        <v>83.46112963819445</v>
      </c>
    </row>
    <row r="38" spans="1:9" ht="20.25" customHeight="1">
      <c r="A38" s="96" t="s">
        <v>490</v>
      </c>
      <c r="B38" s="7" t="s">
        <v>491</v>
      </c>
      <c r="C38" s="40" t="s">
        <v>72</v>
      </c>
      <c r="D38" s="40" t="s">
        <v>67</v>
      </c>
      <c r="E38" s="98">
        <v>12022.6</v>
      </c>
      <c r="F38" s="98">
        <f>'пр.5 по разд'!D39</f>
        <v>12700</v>
      </c>
      <c r="G38" s="99">
        <f>F38/F7*100</f>
        <v>1.946166282286056</v>
      </c>
      <c r="H38" s="300">
        <f t="shared" si="0"/>
        <v>677.3999999999996</v>
      </c>
      <c r="I38" s="300">
        <f t="shared" si="1"/>
        <v>105.63438856819656</v>
      </c>
    </row>
    <row r="39" spans="1:9" ht="16.5" customHeight="1">
      <c r="A39" s="90" t="s">
        <v>492</v>
      </c>
      <c r="B39" s="9" t="s">
        <v>61</v>
      </c>
      <c r="C39" s="41" t="s">
        <v>70</v>
      </c>
      <c r="D39" s="41" t="s">
        <v>35</v>
      </c>
      <c r="E39" s="95">
        <f>SUM(E40:E43)</f>
        <v>9406</v>
      </c>
      <c r="F39" s="95">
        <f>SUM(F40:F43)</f>
        <v>7905.900000000001</v>
      </c>
      <c r="G39" s="95">
        <f>SUM(G40:G43)</f>
        <v>1.2115114969390024</v>
      </c>
      <c r="H39" s="299">
        <f t="shared" si="0"/>
        <v>-1500.0999999999995</v>
      </c>
      <c r="I39" s="299">
        <f t="shared" si="1"/>
        <v>84.05166914735275</v>
      </c>
    </row>
    <row r="40" spans="1:9" ht="14.25" customHeight="1">
      <c r="A40" s="97" t="s">
        <v>493</v>
      </c>
      <c r="B40" s="7" t="s">
        <v>57</v>
      </c>
      <c r="C40" s="40" t="s">
        <v>70</v>
      </c>
      <c r="D40" s="40" t="s">
        <v>65</v>
      </c>
      <c r="E40" s="98">
        <v>3500</v>
      </c>
      <c r="F40" s="98">
        <f>'пр.5 по разд'!D41</f>
        <v>4500</v>
      </c>
      <c r="G40" s="99">
        <f>F40/F7*100</f>
        <v>0.6895864779753741</v>
      </c>
      <c r="H40" s="300">
        <f t="shared" si="0"/>
        <v>1000</v>
      </c>
      <c r="I40" s="300">
        <f t="shared" si="1"/>
        <v>128.57142857142858</v>
      </c>
    </row>
    <row r="41" spans="1:9" ht="19.5" customHeight="1">
      <c r="A41" s="96" t="s">
        <v>494</v>
      </c>
      <c r="B41" s="10" t="s">
        <v>60</v>
      </c>
      <c r="C41" s="40" t="s">
        <v>70</v>
      </c>
      <c r="D41" s="40" t="s">
        <v>69</v>
      </c>
      <c r="E41" s="98">
        <v>1951.5</v>
      </c>
      <c r="F41" s="98">
        <f>'пр.5 по разд'!D42</f>
        <v>208</v>
      </c>
      <c r="G41" s="99">
        <f>F41/F7*100</f>
        <v>0.03187421942641729</v>
      </c>
      <c r="H41" s="300">
        <f t="shared" si="0"/>
        <v>-1743.5</v>
      </c>
      <c r="I41" s="300">
        <f t="shared" si="1"/>
        <v>10.658467845247245</v>
      </c>
    </row>
    <row r="42" spans="1:9" ht="15" customHeight="1">
      <c r="A42" s="96" t="s">
        <v>495</v>
      </c>
      <c r="B42" s="16" t="s">
        <v>356</v>
      </c>
      <c r="C42" s="40" t="s">
        <v>70</v>
      </c>
      <c r="D42" s="40" t="s">
        <v>67</v>
      </c>
      <c r="E42" s="98">
        <v>613.7</v>
      </c>
      <c r="F42" s="98">
        <v>0</v>
      </c>
      <c r="G42" s="99">
        <f>F42/F11*100</f>
        <v>0</v>
      </c>
      <c r="H42" s="300">
        <f t="shared" si="0"/>
        <v>-613.7</v>
      </c>
      <c r="I42" s="300">
        <f t="shared" si="1"/>
        <v>0</v>
      </c>
    </row>
    <row r="43" spans="1:9" ht="12.75">
      <c r="A43" s="96" t="s">
        <v>496</v>
      </c>
      <c r="B43" s="46" t="s">
        <v>150</v>
      </c>
      <c r="C43" s="40" t="s">
        <v>70</v>
      </c>
      <c r="D43" s="40" t="s">
        <v>75</v>
      </c>
      <c r="E43" s="98">
        <v>3340.8</v>
      </c>
      <c r="F43" s="98">
        <f>'пр.5 по разд'!D43</f>
        <v>3197.9000000000005</v>
      </c>
      <c r="G43" s="99">
        <f>F43/F7*100</f>
        <v>0.490050799537211</v>
      </c>
      <c r="H43" s="300">
        <f t="shared" si="0"/>
        <v>-142.89999999999964</v>
      </c>
      <c r="I43" s="300">
        <f t="shared" si="1"/>
        <v>95.72258141762453</v>
      </c>
    </row>
    <row r="44" spans="1:9" ht="16.5" customHeight="1">
      <c r="A44" s="90" t="s">
        <v>497</v>
      </c>
      <c r="B44" s="15" t="s">
        <v>82</v>
      </c>
      <c r="C44" s="41" t="s">
        <v>73</v>
      </c>
      <c r="D44" s="41" t="s">
        <v>35</v>
      </c>
      <c r="E44" s="95">
        <f>E45</f>
        <v>25243.8</v>
      </c>
      <c r="F44" s="95">
        <f>F45</f>
        <v>24460.999999999996</v>
      </c>
      <c r="G44" s="95">
        <f>G45</f>
        <v>3.748438852834583</v>
      </c>
      <c r="H44" s="299">
        <f t="shared" si="0"/>
        <v>-782.8000000000029</v>
      </c>
      <c r="I44" s="299">
        <f t="shared" si="1"/>
        <v>96.89904055649306</v>
      </c>
    </row>
    <row r="45" spans="1:9" ht="15" customHeight="1">
      <c r="A45" s="96" t="s">
        <v>498</v>
      </c>
      <c r="B45" s="16" t="s">
        <v>83</v>
      </c>
      <c r="C45" s="40" t="s">
        <v>73</v>
      </c>
      <c r="D45" s="40" t="s">
        <v>65</v>
      </c>
      <c r="E45" s="98">
        <v>25243.8</v>
      </c>
      <c r="F45" s="98">
        <f>'пр.5 по разд'!D45</f>
        <v>24460.999999999996</v>
      </c>
      <c r="G45" s="99">
        <f>F45/F7*100</f>
        <v>3.748438852834583</v>
      </c>
      <c r="H45" s="300">
        <f t="shared" si="0"/>
        <v>-782.8000000000029</v>
      </c>
      <c r="I45" s="300">
        <f t="shared" si="1"/>
        <v>96.89904055649306</v>
      </c>
    </row>
    <row r="46" spans="1:9" ht="16.5" customHeight="1">
      <c r="A46" s="90" t="s">
        <v>499</v>
      </c>
      <c r="B46" s="15" t="s">
        <v>84</v>
      </c>
      <c r="C46" s="41" t="s">
        <v>77</v>
      </c>
      <c r="D46" s="41" t="s">
        <v>35</v>
      </c>
      <c r="E46" s="95">
        <f>E47</f>
        <v>5617</v>
      </c>
      <c r="F46" s="95">
        <f>F47</f>
        <v>5617</v>
      </c>
      <c r="G46" s="95">
        <f>G47</f>
        <v>0.8607571659528169</v>
      </c>
      <c r="H46" s="299">
        <f t="shared" si="0"/>
        <v>0</v>
      </c>
      <c r="I46" s="299">
        <f t="shared" si="1"/>
        <v>100</v>
      </c>
    </row>
    <row r="47" spans="1:9" ht="15.75" customHeight="1">
      <c r="A47" s="96" t="s">
        <v>500</v>
      </c>
      <c r="B47" s="16" t="s">
        <v>13</v>
      </c>
      <c r="C47" s="40" t="s">
        <v>77</v>
      </c>
      <c r="D47" s="40" t="s">
        <v>66</v>
      </c>
      <c r="E47" s="98">
        <v>5617</v>
      </c>
      <c r="F47" s="98">
        <f>'пр.5 по разд'!D47</f>
        <v>5617</v>
      </c>
      <c r="G47" s="99">
        <f>F47/F7*100</f>
        <v>0.8607571659528169</v>
      </c>
      <c r="H47" s="300">
        <f t="shared" si="0"/>
        <v>0</v>
      </c>
      <c r="I47" s="300">
        <f t="shared" si="1"/>
        <v>100</v>
      </c>
    </row>
    <row r="48" spans="1:9" ht="15" customHeight="1">
      <c r="A48" s="96" t="s">
        <v>501</v>
      </c>
      <c r="B48" s="15" t="s">
        <v>87</v>
      </c>
      <c r="C48" s="41" t="s">
        <v>86</v>
      </c>
      <c r="D48" s="41" t="s">
        <v>35</v>
      </c>
      <c r="E48" s="95">
        <f>E49</f>
        <v>36</v>
      </c>
      <c r="F48" s="95">
        <f>F49</f>
        <v>47.7</v>
      </c>
      <c r="G48" s="95">
        <f>G49</f>
        <v>0.007309616666538965</v>
      </c>
      <c r="H48" s="299">
        <f t="shared" si="0"/>
        <v>11.700000000000003</v>
      </c>
      <c r="I48" s="299">
        <f t="shared" si="1"/>
        <v>132.50000000000003</v>
      </c>
    </row>
    <row r="49" spans="1:9" ht="17.25" customHeight="1">
      <c r="A49" s="96" t="s">
        <v>502</v>
      </c>
      <c r="B49" s="16" t="s">
        <v>90</v>
      </c>
      <c r="C49" s="40" t="s">
        <v>86</v>
      </c>
      <c r="D49" s="40" t="s">
        <v>65</v>
      </c>
      <c r="E49" s="98">
        <v>36</v>
      </c>
      <c r="F49" s="98">
        <f>'пр.5 по разд'!D49</f>
        <v>47.7</v>
      </c>
      <c r="G49" s="99">
        <f>F49/F7*100</f>
        <v>0.007309616666538965</v>
      </c>
      <c r="H49" s="300">
        <f t="shared" si="0"/>
        <v>11.700000000000003</v>
      </c>
      <c r="I49" s="300">
        <f t="shared" si="1"/>
        <v>132.50000000000003</v>
      </c>
    </row>
  </sheetData>
  <sheetProtection/>
  <mergeCells count="3">
    <mergeCell ref="B1:I1"/>
    <mergeCell ref="B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7"/>
  <sheetViews>
    <sheetView zoomScalePageLayoutView="0" workbookViewId="0" topLeftCell="A1135">
      <selection activeCell="F361" sqref="F361"/>
    </sheetView>
  </sheetViews>
  <sheetFormatPr defaultColWidth="9.00390625" defaultRowHeight="12.75"/>
  <cols>
    <col min="1" max="1" width="86.875" style="11" customWidth="1"/>
    <col min="2" max="2" width="8.625" style="43" customWidth="1"/>
    <col min="3" max="3" width="6.375" style="43" customWidth="1"/>
    <col min="4" max="4" width="13.25390625" style="265" customWidth="1"/>
    <col min="5" max="5" width="7.00390625" style="265" customWidth="1"/>
    <col min="6" max="6" width="11.875" style="11" customWidth="1"/>
    <col min="7" max="10" width="1.12109375" style="11" customWidth="1"/>
    <col min="11" max="11" width="9.25390625" style="122" customWidth="1"/>
    <col min="12" max="15" width="9.125" style="122" customWidth="1"/>
    <col min="16" max="16384" width="9.125" style="11" customWidth="1"/>
  </cols>
  <sheetData>
    <row r="1" spans="1:6" ht="12.75">
      <c r="A1" s="323" t="s">
        <v>525</v>
      </c>
      <c r="B1" s="322"/>
      <c r="C1" s="322"/>
      <c r="D1" s="322"/>
      <c r="E1" s="322"/>
      <c r="F1" s="322"/>
    </row>
    <row r="2" spans="1:6" ht="14.25" customHeight="1">
      <c r="A2" s="315" t="str">
        <f>'пр.5 по разд'!A2:D2</f>
        <v>к  решению Собрания представителей Сусуманского городского округа</v>
      </c>
      <c r="B2" s="315"/>
      <c r="C2" s="315"/>
      <c r="D2" s="315"/>
      <c r="E2" s="315"/>
      <c r="F2" s="324"/>
    </row>
    <row r="3" spans="1:6" ht="14.25" customHeight="1">
      <c r="A3" s="315" t="str">
        <f>'пр.5 по разд'!A3:D3</f>
        <v>"О бюджете муниципального образования "Сусуманский городской округ" на 2018 год"</v>
      </c>
      <c r="B3" s="315"/>
      <c r="C3" s="315"/>
      <c r="D3" s="315"/>
      <c r="E3" s="315"/>
      <c r="F3" s="324"/>
    </row>
    <row r="4" spans="1:6" ht="14.25" customHeight="1">
      <c r="A4" s="315" t="str">
        <f>'пр.5 по разд'!A4:D4</f>
        <v>от     .12.2017 г. № </v>
      </c>
      <c r="B4" s="315"/>
      <c r="C4" s="315"/>
      <c r="D4" s="315"/>
      <c r="E4" s="315"/>
      <c r="F4" s="324"/>
    </row>
    <row r="5" spans="1:6" ht="43.5" customHeight="1">
      <c r="A5" s="325" t="s">
        <v>526</v>
      </c>
      <c r="B5" s="325"/>
      <c r="C5" s="325"/>
      <c r="D5" s="325"/>
      <c r="E5" s="325"/>
      <c r="F5" s="326"/>
    </row>
    <row r="6" spans="4:14" ht="12.75">
      <c r="D6" s="265" t="s">
        <v>1</v>
      </c>
      <c r="K6" s="123"/>
      <c r="L6" s="123"/>
      <c r="M6" s="123"/>
      <c r="N6" s="123"/>
    </row>
    <row r="7" spans="1:14" ht="12.75">
      <c r="A7" s="25" t="s">
        <v>31</v>
      </c>
      <c r="B7" s="44" t="s">
        <v>45</v>
      </c>
      <c r="C7" s="44" t="s">
        <v>44</v>
      </c>
      <c r="D7" s="266" t="s">
        <v>46</v>
      </c>
      <c r="E7" s="266" t="s">
        <v>47</v>
      </c>
      <c r="F7" s="134" t="str">
        <f>'пр.5 по разд'!D7</f>
        <v>Сумма</v>
      </c>
      <c r="K7" s="123"/>
      <c r="L7" s="123"/>
      <c r="M7" s="128"/>
      <c r="N7" s="128"/>
    </row>
    <row r="8" spans="1:14" ht="12.75">
      <c r="A8" s="25">
        <v>1</v>
      </c>
      <c r="B8" s="44">
        <v>3</v>
      </c>
      <c r="C8" s="44">
        <v>4</v>
      </c>
      <c r="D8" s="307">
        <v>5</v>
      </c>
      <c r="E8" s="307">
        <v>6</v>
      </c>
      <c r="F8" s="50">
        <v>7</v>
      </c>
      <c r="K8" s="123"/>
      <c r="L8" s="123"/>
      <c r="M8" s="128"/>
      <c r="N8" s="128"/>
    </row>
    <row r="9" spans="1:14" ht="12.75">
      <c r="A9" s="15" t="s">
        <v>2</v>
      </c>
      <c r="B9" s="35" t="s">
        <v>65</v>
      </c>
      <c r="C9" s="35" t="s">
        <v>35</v>
      </c>
      <c r="D9" s="262"/>
      <c r="E9" s="262"/>
      <c r="F9" s="36">
        <f>F10+F18+F49+F77+F108+F113</f>
        <v>167240.4</v>
      </c>
      <c r="K9" s="123"/>
      <c r="L9" s="123"/>
      <c r="M9" s="128"/>
      <c r="N9" s="128"/>
    </row>
    <row r="10" spans="1:14" ht="25.5">
      <c r="A10" s="14" t="s">
        <v>15</v>
      </c>
      <c r="B10" s="35" t="s">
        <v>65</v>
      </c>
      <c r="C10" s="35" t="s">
        <v>66</v>
      </c>
      <c r="D10" s="266"/>
      <c r="E10" s="266"/>
      <c r="F10" s="36">
        <f>F11</f>
        <v>3952.7</v>
      </c>
      <c r="K10" s="123"/>
      <c r="L10" s="123"/>
      <c r="M10" s="128"/>
      <c r="N10" s="128"/>
    </row>
    <row r="11" spans="1:15" s="32" customFormat="1" ht="25.5">
      <c r="A11" s="16" t="s">
        <v>323</v>
      </c>
      <c r="B11" s="20" t="s">
        <v>65</v>
      </c>
      <c r="C11" s="20" t="s">
        <v>66</v>
      </c>
      <c r="D11" s="262" t="s">
        <v>205</v>
      </c>
      <c r="E11" s="262"/>
      <c r="F11" s="21">
        <f>F12</f>
        <v>3952.7</v>
      </c>
      <c r="K11" s="123"/>
      <c r="L11" s="123"/>
      <c r="M11" s="128"/>
      <c r="N11" s="128"/>
      <c r="O11" s="125"/>
    </row>
    <row r="12" spans="1:15" s="32" customFormat="1" ht="12.75">
      <c r="A12" s="16" t="s">
        <v>16</v>
      </c>
      <c r="B12" s="20" t="s">
        <v>65</v>
      </c>
      <c r="C12" s="20" t="s">
        <v>66</v>
      </c>
      <c r="D12" s="262" t="s">
        <v>638</v>
      </c>
      <c r="E12" s="262"/>
      <c r="F12" s="21">
        <f>F13</f>
        <v>3952.7</v>
      </c>
      <c r="K12" s="123"/>
      <c r="L12" s="123"/>
      <c r="M12" s="128"/>
      <c r="N12" s="128"/>
      <c r="O12" s="125"/>
    </row>
    <row r="13" spans="1:14" ht="21.75" customHeight="1">
      <c r="A13" s="16" t="s">
        <v>208</v>
      </c>
      <c r="B13" s="20" t="s">
        <v>65</v>
      </c>
      <c r="C13" s="20" t="s">
        <v>66</v>
      </c>
      <c r="D13" s="262" t="s">
        <v>639</v>
      </c>
      <c r="E13" s="262"/>
      <c r="F13" s="21">
        <f>F14</f>
        <v>3952.7</v>
      </c>
      <c r="K13" s="123"/>
      <c r="L13" s="123"/>
      <c r="M13" s="128"/>
      <c r="N13" s="128"/>
    </row>
    <row r="14" spans="1:14" ht="45.75" customHeight="1">
      <c r="A14" s="16" t="s">
        <v>100</v>
      </c>
      <c r="B14" s="20" t="s">
        <v>65</v>
      </c>
      <c r="C14" s="20" t="s">
        <v>66</v>
      </c>
      <c r="D14" s="262" t="s">
        <v>639</v>
      </c>
      <c r="E14" s="262" t="s">
        <v>101</v>
      </c>
      <c r="F14" s="21">
        <f>F15</f>
        <v>3952.7</v>
      </c>
      <c r="K14" s="123"/>
      <c r="L14" s="123"/>
      <c r="M14" s="128"/>
      <c r="N14" s="128"/>
    </row>
    <row r="15" spans="1:14" ht="12.75">
      <c r="A15" s="16" t="s">
        <v>92</v>
      </c>
      <c r="B15" s="20" t="s">
        <v>65</v>
      </c>
      <c r="C15" s="20" t="s">
        <v>66</v>
      </c>
      <c r="D15" s="262" t="s">
        <v>639</v>
      </c>
      <c r="E15" s="262" t="s">
        <v>93</v>
      </c>
      <c r="F15" s="21">
        <f>F16+F17</f>
        <v>3952.7</v>
      </c>
      <c r="K15" s="123"/>
      <c r="L15" s="123"/>
      <c r="M15" s="128"/>
      <c r="N15" s="128"/>
    </row>
    <row r="16" spans="1:14" ht="12.75">
      <c r="A16" s="16" t="s">
        <v>156</v>
      </c>
      <c r="B16" s="20" t="s">
        <v>65</v>
      </c>
      <c r="C16" s="20" t="s">
        <v>66</v>
      </c>
      <c r="D16" s="262" t="s">
        <v>639</v>
      </c>
      <c r="E16" s="262" t="s">
        <v>94</v>
      </c>
      <c r="F16" s="21">
        <f>'пр.7 вед.стр.'!G17</f>
        <v>3301.1</v>
      </c>
      <c r="K16" s="123"/>
      <c r="L16" s="123"/>
      <c r="M16" s="128"/>
      <c r="N16" s="128"/>
    </row>
    <row r="17" spans="1:14" ht="25.5">
      <c r="A17" s="16" t="s">
        <v>158</v>
      </c>
      <c r="B17" s="20" t="s">
        <v>65</v>
      </c>
      <c r="C17" s="20" t="s">
        <v>66</v>
      </c>
      <c r="D17" s="262" t="s">
        <v>639</v>
      </c>
      <c r="E17" s="262" t="s">
        <v>157</v>
      </c>
      <c r="F17" s="21">
        <f>'пр.7 вед.стр.'!G18</f>
        <v>651.6</v>
      </c>
      <c r="K17" s="123"/>
      <c r="L17" s="123"/>
      <c r="M17" s="128"/>
      <c r="N17" s="128"/>
    </row>
    <row r="18" spans="1:15" s="32" customFormat="1" ht="33" customHeight="1">
      <c r="A18" s="14" t="s">
        <v>20</v>
      </c>
      <c r="B18" s="35" t="s">
        <v>65</v>
      </c>
      <c r="C18" s="35" t="s">
        <v>69</v>
      </c>
      <c r="D18" s="266"/>
      <c r="E18" s="266"/>
      <c r="F18" s="36">
        <f>F19</f>
        <v>5042</v>
      </c>
      <c r="K18" s="122"/>
      <c r="L18" s="122"/>
      <c r="M18" s="122"/>
      <c r="N18" s="122"/>
      <c r="O18" s="125"/>
    </row>
    <row r="19" spans="1:15" s="32" customFormat="1" ht="28.5" customHeight="1">
      <c r="A19" s="16" t="s">
        <v>323</v>
      </c>
      <c r="B19" s="20" t="s">
        <v>65</v>
      </c>
      <c r="C19" s="20" t="s">
        <v>69</v>
      </c>
      <c r="D19" s="262" t="s">
        <v>205</v>
      </c>
      <c r="E19" s="262"/>
      <c r="F19" s="21">
        <f>F20+F26</f>
        <v>5042</v>
      </c>
      <c r="K19" s="122"/>
      <c r="L19" s="122"/>
      <c r="M19" s="122"/>
      <c r="N19" s="122"/>
      <c r="O19" s="125"/>
    </row>
    <row r="20" spans="1:15" s="32" customFormat="1" ht="15" customHeight="1">
      <c r="A20" s="33" t="s">
        <v>164</v>
      </c>
      <c r="B20" s="20" t="s">
        <v>65</v>
      </c>
      <c r="C20" s="20" t="s">
        <v>69</v>
      </c>
      <c r="D20" s="262" t="s">
        <v>673</v>
      </c>
      <c r="E20" s="262"/>
      <c r="F20" s="21">
        <f>F21</f>
        <v>3451</v>
      </c>
      <c r="K20" s="122"/>
      <c r="L20" s="122"/>
      <c r="M20" s="122"/>
      <c r="N20" s="122"/>
      <c r="O20" s="125"/>
    </row>
    <row r="21" spans="1:15" s="32" customFormat="1" ht="18.75" customHeight="1">
      <c r="A21" s="16" t="s">
        <v>208</v>
      </c>
      <c r="B21" s="20" t="s">
        <v>65</v>
      </c>
      <c r="C21" s="20" t="s">
        <v>69</v>
      </c>
      <c r="D21" s="262" t="s">
        <v>674</v>
      </c>
      <c r="E21" s="262"/>
      <c r="F21" s="21">
        <f>F22</f>
        <v>3451</v>
      </c>
      <c r="K21" s="122"/>
      <c r="L21" s="122"/>
      <c r="M21" s="122"/>
      <c r="N21" s="122"/>
      <c r="O21" s="125"/>
    </row>
    <row r="22" spans="1:15" s="32" customFormat="1" ht="46.5" customHeight="1">
      <c r="A22" s="16" t="s">
        <v>100</v>
      </c>
      <c r="B22" s="20" t="s">
        <v>65</v>
      </c>
      <c r="C22" s="20" t="s">
        <v>69</v>
      </c>
      <c r="D22" s="262" t="s">
        <v>674</v>
      </c>
      <c r="E22" s="262" t="s">
        <v>101</v>
      </c>
      <c r="F22" s="21">
        <f>F23</f>
        <v>3451</v>
      </c>
      <c r="K22" s="122"/>
      <c r="L22" s="122"/>
      <c r="M22" s="122"/>
      <c r="N22" s="122"/>
      <c r="O22" s="125"/>
    </row>
    <row r="23" spans="1:15" s="32" customFormat="1" ht="19.5" customHeight="1">
      <c r="A23" s="16" t="s">
        <v>92</v>
      </c>
      <c r="B23" s="20" t="s">
        <v>65</v>
      </c>
      <c r="C23" s="20" t="s">
        <v>69</v>
      </c>
      <c r="D23" s="262" t="s">
        <v>674</v>
      </c>
      <c r="E23" s="262" t="s">
        <v>93</v>
      </c>
      <c r="F23" s="21">
        <f>F24+F25</f>
        <v>3451</v>
      </c>
      <c r="K23" s="122"/>
      <c r="L23" s="122"/>
      <c r="M23" s="122"/>
      <c r="N23" s="122"/>
      <c r="O23" s="125"/>
    </row>
    <row r="24" spans="1:15" s="32" customFormat="1" ht="15" customHeight="1">
      <c r="A24" s="16" t="s">
        <v>156</v>
      </c>
      <c r="B24" s="20" t="s">
        <v>65</v>
      </c>
      <c r="C24" s="20" t="s">
        <v>69</v>
      </c>
      <c r="D24" s="262" t="s">
        <v>674</v>
      </c>
      <c r="E24" s="262" t="s">
        <v>94</v>
      </c>
      <c r="F24" s="21">
        <f>'пр.7 вед.стр.'!G290</f>
        <v>2866</v>
      </c>
      <c r="K24" s="122"/>
      <c r="L24" s="122"/>
      <c r="M24" s="122"/>
      <c r="N24" s="122"/>
      <c r="O24" s="125"/>
    </row>
    <row r="25" spans="1:15" s="32" customFormat="1" ht="33" customHeight="1">
      <c r="A25" s="16" t="s">
        <v>158</v>
      </c>
      <c r="B25" s="20" t="s">
        <v>65</v>
      </c>
      <c r="C25" s="20" t="s">
        <v>69</v>
      </c>
      <c r="D25" s="262" t="s">
        <v>674</v>
      </c>
      <c r="E25" s="262" t="s">
        <v>157</v>
      </c>
      <c r="F25" s="21">
        <f>'пр.7 вед.стр.'!G291</f>
        <v>585</v>
      </c>
      <c r="K25" s="122"/>
      <c r="L25" s="122"/>
      <c r="M25" s="122"/>
      <c r="N25" s="122"/>
      <c r="O25" s="125"/>
    </row>
    <row r="26" spans="1:15" s="32" customFormat="1" ht="12" customHeight="1">
      <c r="A26" s="16" t="s">
        <v>49</v>
      </c>
      <c r="B26" s="20" t="s">
        <v>65</v>
      </c>
      <c r="C26" s="20" t="s">
        <v>69</v>
      </c>
      <c r="D26" s="262" t="s">
        <v>212</v>
      </c>
      <c r="E26" s="262"/>
      <c r="F26" s="21">
        <f>F27+F33+F41+F45</f>
        <v>1591</v>
      </c>
      <c r="K26" s="122"/>
      <c r="L26" s="122"/>
      <c r="M26" s="122"/>
      <c r="N26" s="122"/>
      <c r="O26" s="125"/>
    </row>
    <row r="27" spans="1:15" s="32" customFormat="1" ht="12" customHeight="1">
      <c r="A27" s="16" t="s">
        <v>208</v>
      </c>
      <c r="B27" s="20" t="s">
        <v>65</v>
      </c>
      <c r="C27" s="20" t="s">
        <v>69</v>
      </c>
      <c r="D27" s="262" t="s">
        <v>213</v>
      </c>
      <c r="E27" s="262"/>
      <c r="F27" s="21">
        <f>F28</f>
        <v>993</v>
      </c>
      <c r="K27" s="122"/>
      <c r="L27" s="122"/>
      <c r="M27" s="122"/>
      <c r="N27" s="122"/>
      <c r="O27" s="125"/>
    </row>
    <row r="28" spans="1:15" s="32" customFormat="1" ht="42.75" customHeight="1">
      <c r="A28" s="16" t="s">
        <v>100</v>
      </c>
      <c r="B28" s="20" t="s">
        <v>65</v>
      </c>
      <c r="C28" s="20" t="s">
        <v>69</v>
      </c>
      <c r="D28" s="262" t="s">
        <v>213</v>
      </c>
      <c r="E28" s="262" t="s">
        <v>101</v>
      </c>
      <c r="F28" s="21">
        <f>F29</f>
        <v>993</v>
      </c>
      <c r="K28" s="122"/>
      <c r="L28" s="122"/>
      <c r="M28" s="122"/>
      <c r="N28" s="122"/>
      <c r="O28" s="125"/>
    </row>
    <row r="29" spans="1:15" s="32" customFormat="1" ht="17.25" customHeight="1">
      <c r="A29" s="16" t="s">
        <v>92</v>
      </c>
      <c r="B29" s="20" t="s">
        <v>65</v>
      </c>
      <c r="C29" s="20" t="s">
        <v>69</v>
      </c>
      <c r="D29" s="262" t="s">
        <v>213</v>
      </c>
      <c r="E29" s="262" t="s">
        <v>93</v>
      </c>
      <c r="F29" s="21">
        <f>F30+F31+F32</f>
        <v>993</v>
      </c>
      <c r="K29" s="122"/>
      <c r="L29" s="122"/>
      <c r="M29" s="122"/>
      <c r="N29" s="122"/>
      <c r="O29" s="125"/>
    </row>
    <row r="30" spans="1:15" s="32" customFormat="1" ht="12" customHeight="1">
      <c r="A30" s="16" t="s">
        <v>156</v>
      </c>
      <c r="B30" s="20" t="s">
        <v>65</v>
      </c>
      <c r="C30" s="20" t="s">
        <v>69</v>
      </c>
      <c r="D30" s="262" t="s">
        <v>213</v>
      </c>
      <c r="E30" s="262" t="s">
        <v>94</v>
      </c>
      <c r="F30" s="21">
        <f>'пр.7 вед.стр.'!G296</f>
        <v>752</v>
      </c>
      <c r="K30" s="122"/>
      <c r="L30" s="122"/>
      <c r="M30" s="122"/>
      <c r="N30" s="122"/>
      <c r="O30" s="125"/>
    </row>
    <row r="31" spans="1:15" s="32" customFormat="1" ht="18" customHeight="1">
      <c r="A31" s="16" t="s">
        <v>95</v>
      </c>
      <c r="B31" s="20" t="s">
        <v>65</v>
      </c>
      <c r="C31" s="20" t="s">
        <v>69</v>
      </c>
      <c r="D31" s="262" t="s">
        <v>213</v>
      </c>
      <c r="E31" s="262" t="s">
        <v>96</v>
      </c>
      <c r="F31" s="21">
        <f>'пр.7 вед.стр.'!G297</f>
        <v>26</v>
      </c>
      <c r="K31" s="122"/>
      <c r="L31" s="122"/>
      <c r="M31" s="122"/>
      <c r="N31" s="122"/>
      <c r="O31" s="125"/>
    </row>
    <row r="32" spans="1:15" s="32" customFormat="1" ht="27.75" customHeight="1">
      <c r="A32" s="16" t="s">
        <v>158</v>
      </c>
      <c r="B32" s="20" t="s">
        <v>65</v>
      </c>
      <c r="C32" s="20" t="s">
        <v>69</v>
      </c>
      <c r="D32" s="262" t="s">
        <v>213</v>
      </c>
      <c r="E32" s="262" t="s">
        <v>157</v>
      </c>
      <c r="F32" s="21">
        <f>'пр.7 вед.стр.'!G298</f>
        <v>215</v>
      </c>
      <c r="K32" s="122"/>
      <c r="L32" s="122"/>
      <c r="M32" s="122"/>
      <c r="N32" s="122"/>
      <c r="O32" s="125"/>
    </row>
    <row r="33" spans="1:15" s="32" customFormat="1" ht="12" customHeight="1">
      <c r="A33" s="16" t="s">
        <v>209</v>
      </c>
      <c r="B33" s="20" t="s">
        <v>65</v>
      </c>
      <c r="C33" s="20" t="s">
        <v>69</v>
      </c>
      <c r="D33" s="262" t="s">
        <v>214</v>
      </c>
      <c r="E33" s="262"/>
      <c r="F33" s="21">
        <f>F34+F37</f>
        <v>308</v>
      </c>
      <c r="K33" s="122"/>
      <c r="L33" s="122"/>
      <c r="M33" s="122"/>
      <c r="N33" s="122"/>
      <c r="O33" s="125"/>
    </row>
    <row r="34" spans="1:15" s="32" customFormat="1" ht="14.25" customHeight="1">
      <c r="A34" s="16" t="s">
        <v>417</v>
      </c>
      <c r="B34" s="20" t="s">
        <v>65</v>
      </c>
      <c r="C34" s="20" t="s">
        <v>69</v>
      </c>
      <c r="D34" s="262" t="s">
        <v>214</v>
      </c>
      <c r="E34" s="262" t="s">
        <v>102</v>
      </c>
      <c r="F34" s="21">
        <f>F35</f>
        <v>306</v>
      </c>
      <c r="K34" s="122"/>
      <c r="L34" s="122"/>
      <c r="M34" s="122"/>
      <c r="N34" s="122"/>
      <c r="O34" s="125"/>
    </row>
    <row r="35" spans="1:15" s="32" customFormat="1" ht="14.25" customHeight="1">
      <c r="A35" s="16" t="s">
        <v>97</v>
      </c>
      <c r="B35" s="20" t="s">
        <v>65</v>
      </c>
      <c r="C35" s="20" t="s">
        <v>69</v>
      </c>
      <c r="D35" s="262" t="s">
        <v>214</v>
      </c>
      <c r="E35" s="262" t="s">
        <v>98</v>
      </c>
      <c r="F35" s="21">
        <f>F36</f>
        <v>306</v>
      </c>
      <c r="K35" s="122"/>
      <c r="L35" s="122"/>
      <c r="M35" s="122"/>
      <c r="N35" s="122"/>
      <c r="O35" s="125"/>
    </row>
    <row r="36" spans="1:15" s="32" customFormat="1" ht="14.25" customHeight="1">
      <c r="A36" s="16" t="s">
        <v>795</v>
      </c>
      <c r="B36" s="20" t="s">
        <v>65</v>
      </c>
      <c r="C36" s="20" t="s">
        <v>69</v>
      </c>
      <c r="D36" s="262" t="s">
        <v>214</v>
      </c>
      <c r="E36" s="262" t="s">
        <v>99</v>
      </c>
      <c r="F36" s="21">
        <f>'пр.7 вед.стр.'!G302</f>
        <v>306</v>
      </c>
      <c r="K36" s="122"/>
      <c r="L36" s="122"/>
      <c r="M36" s="122"/>
      <c r="N36" s="122"/>
      <c r="O36" s="125"/>
    </row>
    <row r="37" spans="1:15" s="32" customFormat="1" ht="14.25" customHeight="1">
      <c r="A37" s="16" t="s">
        <v>126</v>
      </c>
      <c r="B37" s="20" t="s">
        <v>65</v>
      </c>
      <c r="C37" s="20" t="s">
        <v>69</v>
      </c>
      <c r="D37" s="262" t="s">
        <v>214</v>
      </c>
      <c r="E37" s="262" t="s">
        <v>127</v>
      </c>
      <c r="F37" s="21">
        <f>F38</f>
        <v>2</v>
      </c>
      <c r="K37" s="122"/>
      <c r="L37" s="122"/>
      <c r="M37" s="122"/>
      <c r="N37" s="122"/>
      <c r="O37" s="125"/>
    </row>
    <row r="38" spans="1:15" s="32" customFormat="1" ht="14.25" customHeight="1">
      <c r="A38" s="16" t="s">
        <v>129</v>
      </c>
      <c r="B38" s="20" t="s">
        <v>65</v>
      </c>
      <c r="C38" s="20" t="s">
        <v>69</v>
      </c>
      <c r="D38" s="262" t="s">
        <v>214</v>
      </c>
      <c r="E38" s="262" t="s">
        <v>130</v>
      </c>
      <c r="F38" s="21">
        <f>F39+F40</f>
        <v>2</v>
      </c>
      <c r="K38" s="122"/>
      <c r="L38" s="122"/>
      <c r="M38" s="122"/>
      <c r="N38" s="122"/>
      <c r="O38" s="125"/>
    </row>
    <row r="39" spans="1:15" s="32" customFormat="1" ht="12" customHeight="1">
      <c r="A39" s="16" t="s">
        <v>131</v>
      </c>
      <c r="B39" s="20" t="s">
        <v>65</v>
      </c>
      <c r="C39" s="20" t="s">
        <v>69</v>
      </c>
      <c r="D39" s="262" t="s">
        <v>214</v>
      </c>
      <c r="E39" s="262" t="s">
        <v>132</v>
      </c>
      <c r="F39" s="21">
        <f>'пр.7 вед.стр.'!G305</f>
        <v>1</v>
      </c>
      <c r="K39" s="122"/>
      <c r="L39" s="122"/>
      <c r="M39" s="122"/>
      <c r="N39" s="122"/>
      <c r="O39" s="125"/>
    </row>
    <row r="40" spans="1:15" s="32" customFormat="1" ht="12" customHeight="1">
      <c r="A40" s="16" t="s">
        <v>159</v>
      </c>
      <c r="B40" s="20" t="s">
        <v>65</v>
      </c>
      <c r="C40" s="20" t="s">
        <v>69</v>
      </c>
      <c r="D40" s="262" t="s">
        <v>214</v>
      </c>
      <c r="E40" s="262" t="s">
        <v>133</v>
      </c>
      <c r="F40" s="21">
        <f>'пр.7 вед.стр.'!G306</f>
        <v>1</v>
      </c>
      <c r="K40" s="122"/>
      <c r="L40" s="122"/>
      <c r="M40" s="122"/>
      <c r="N40" s="122"/>
      <c r="O40" s="125"/>
    </row>
    <row r="41" spans="1:15" s="32" customFormat="1" ht="46.5" customHeight="1">
      <c r="A41" s="16" t="s">
        <v>240</v>
      </c>
      <c r="B41" s="20" t="s">
        <v>65</v>
      </c>
      <c r="C41" s="20" t="s">
        <v>69</v>
      </c>
      <c r="D41" s="262" t="s">
        <v>640</v>
      </c>
      <c r="E41" s="262"/>
      <c r="F41" s="21">
        <f>F42</f>
        <v>60</v>
      </c>
      <c r="K41" s="122"/>
      <c r="L41" s="122"/>
      <c r="M41" s="122"/>
      <c r="N41" s="122"/>
      <c r="O41" s="125"/>
    </row>
    <row r="42" spans="1:15" s="32" customFormat="1" ht="46.5" customHeight="1">
      <c r="A42" s="16" t="s">
        <v>100</v>
      </c>
      <c r="B42" s="20" t="s">
        <v>65</v>
      </c>
      <c r="C42" s="20" t="s">
        <v>69</v>
      </c>
      <c r="D42" s="262" t="s">
        <v>640</v>
      </c>
      <c r="E42" s="262" t="s">
        <v>101</v>
      </c>
      <c r="F42" s="21">
        <f>F43</f>
        <v>60</v>
      </c>
      <c r="K42" s="122"/>
      <c r="L42" s="122"/>
      <c r="M42" s="122"/>
      <c r="N42" s="122"/>
      <c r="O42" s="125"/>
    </row>
    <row r="43" spans="1:15" s="32" customFormat="1" ht="15" customHeight="1">
      <c r="A43" s="16" t="s">
        <v>92</v>
      </c>
      <c r="B43" s="20" t="s">
        <v>65</v>
      </c>
      <c r="C43" s="20" t="s">
        <v>69</v>
      </c>
      <c r="D43" s="262" t="s">
        <v>640</v>
      </c>
      <c r="E43" s="262" t="s">
        <v>93</v>
      </c>
      <c r="F43" s="21">
        <f>F44</f>
        <v>60</v>
      </c>
      <c r="K43" s="122"/>
      <c r="L43" s="122"/>
      <c r="M43" s="122"/>
      <c r="N43" s="122"/>
      <c r="O43" s="125"/>
    </row>
    <row r="44" spans="1:15" s="32" customFormat="1" ht="24" customHeight="1">
      <c r="A44" s="16" t="s">
        <v>95</v>
      </c>
      <c r="B44" s="20" t="s">
        <v>65</v>
      </c>
      <c r="C44" s="20" t="s">
        <v>69</v>
      </c>
      <c r="D44" s="262" t="s">
        <v>640</v>
      </c>
      <c r="E44" s="262" t="s">
        <v>96</v>
      </c>
      <c r="F44" s="21">
        <f>'пр.7 вед.стр.'!G310</f>
        <v>60</v>
      </c>
      <c r="K44" s="122"/>
      <c r="L44" s="122"/>
      <c r="M44" s="122"/>
      <c r="N44" s="122"/>
      <c r="O44" s="125"/>
    </row>
    <row r="45" spans="1:15" s="32" customFormat="1" ht="13.5" customHeight="1">
      <c r="A45" s="16" t="s">
        <v>207</v>
      </c>
      <c r="B45" s="20" t="s">
        <v>65</v>
      </c>
      <c r="C45" s="20" t="s">
        <v>69</v>
      </c>
      <c r="D45" s="262" t="s">
        <v>641</v>
      </c>
      <c r="E45" s="262"/>
      <c r="F45" s="21">
        <f>F46</f>
        <v>230</v>
      </c>
      <c r="K45" s="122"/>
      <c r="L45" s="122"/>
      <c r="M45" s="122"/>
      <c r="N45" s="122"/>
      <c r="O45" s="125"/>
    </row>
    <row r="46" spans="1:15" s="32" customFormat="1" ht="43.5" customHeight="1">
      <c r="A46" s="16" t="s">
        <v>100</v>
      </c>
      <c r="B46" s="20" t="s">
        <v>65</v>
      </c>
      <c r="C46" s="20" t="s">
        <v>69</v>
      </c>
      <c r="D46" s="262" t="s">
        <v>641</v>
      </c>
      <c r="E46" s="262" t="s">
        <v>101</v>
      </c>
      <c r="F46" s="21">
        <f>F47</f>
        <v>230</v>
      </c>
      <c r="K46" s="122"/>
      <c r="L46" s="122"/>
      <c r="M46" s="122"/>
      <c r="N46" s="122"/>
      <c r="O46" s="125"/>
    </row>
    <row r="47" spans="1:15" s="32" customFormat="1" ht="16.5" customHeight="1">
      <c r="A47" s="16" t="s">
        <v>92</v>
      </c>
      <c r="B47" s="20" t="s">
        <v>65</v>
      </c>
      <c r="C47" s="20" t="s">
        <v>69</v>
      </c>
      <c r="D47" s="262" t="s">
        <v>641</v>
      </c>
      <c r="E47" s="262" t="s">
        <v>93</v>
      </c>
      <c r="F47" s="21">
        <f>F48</f>
        <v>230</v>
      </c>
      <c r="K47" s="122"/>
      <c r="L47" s="122"/>
      <c r="M47" s="122"/>
      <c r="N47" s="122"/>
      <c r="O47" s="125"/>
    </row>
    <row r="48" spans="1:15" s="32" customFormat="1" ht="18" customHeight="1">
      <c r="A48" s="16" t="s">
        <v>95</v>
      </c>
      <c r="B48" s="20" t="s">
        <v>65</v>
      </c>
      <c r="C48" s="20" t="s">
        <v>69</v>
      </c>
      <c r="D48" s="262" t="s">
        <v>641</v>
      </c>
      <c r="E48" s="262" t="s">
        <v>96</v>
      </c>
      <c r="F48" s="21">
        <f>'пр.7 вед.стр.'!G314</f>
        <v>230</v>
      </c>
      <c r="K48" s="122"/>
      <c r="L48" s="122"/>
      <c r="M48" s="122"/>
      <c r="N48" s="122"/>
      <c r="O48" s="125"/>
    </row>
    <row r="49" spans="1:14" ht="30.75" customHeight="1">
      <c r="A49" s="15" t="s">
        <v>17</v>
      </c>
      <c r="B49" s="35" t="s">
        <v>65</v>
      </c>
      <c r="C49" s="35" t="s">
        <v>67</v>
      </c>
      <c r="D49" s="266"/>
      <c r="E49" s="266"/>
      <c r="F49" s="36">
        <f>F50</f>
        <v>83090</v>
      </c>
      <c r="K49" s="123"/>
      <c r="L49" s="123"/>
      <c r="M49" s="128"/>
      <c r="N49" s="128"/>
    </row>
    <row r="50" spans="1:14" ht="25.5">
      <c r="A50" s="16" t="s">
        <v>323</v>
      </c>
      <c r="B50" s="20" t="s">
        <v>65</v>
      </c>
      <c r="C50" s="20" t="s">
        <v>67</v>
      </c>
      <c r="D50" s="262" t="s">
        <v>205</v>
      </c>
      <c r="E50" s="262"/>
      <c r="F50" s="21">
        <f>F51</f>
        <v>83090</v>
      </c>
      <c r="K50" s="123"/>
      <c r="L50" s="123"/>
      <c r="M50" s="128"/>
      <c r="N50" s="128"/>
    </row>
    <row r="51" spans="1:14" ht="12.75">
      <c r="A51" s="16" t="s">
        <v>49</v>
      </c>
      <c r="B51" s="20" t="s">
        <v>65</v>
      </c>
      <c r="C51" s="20" t="s">
        <v>67</v>
      </c>
      <c r="D51" s="262" t="s">
        <v>212</v>
      </c>
      <c r="E51" s="262"/>
      <c r="F51" s="21">
        <f>F52+F58+F66+F70</f>
        <v>83090</v>
      </c>
      <c r="K51" s="123"/>
      <c r="L51" s="123"/>
      <c r="M51" s="128"/>
      <c r="N51" s="128"/>
    </row>
    <row r="52" spans="1:14" ht="12.75">
      <c r="A52" s="16" t="s">
        <v>208</v>
      </c>
      <c r="B52" s="20" t="s">
        <v>65</v>
      </c>
      <c r="C52" s="20" t="s">
        <v>67</v>
      </c>
      <c r="D52" s="262" t="s">
        <v>213</v>
      </c>
      <c r="E52" s="262"/>
      <c r="F52" s="21">
        <f>F53</f>
        <v>76852.6</v>
      </c>
      <c r="K52" s="123"/>
      <c r="L52" s="123"/>
      <c r="M52" s="128"/>
      <c r="N52" s="128"/>
    </row>
    <row r="53" spans="1:14" ht="38.25">
      <c r="A53" s="16" t="s">
        <v>100</v>
      </c>
      <c r="B53" s="20" t="s">
        <v>65</v>
      </c>
      <c r="C53" s="20" t="s">
        <v>67</v>
      </c>
      <c r="D53" s="262" t="s">
        <v>213</v>
      </c>
      <c r="E53" s="262" t="s">
        <v>101</v>
      </c>
      <c r="F53" s="21">
        <f>F54</f>
        <v>76852.6</v>
      </c>
      <c r="K53" s="123"/>
      <c r="L53" s="123"/>
      <c r="M53" s="128"/>
      <c r="N53" s="128"/>
    </row>
    <row r="54" spans="1:14" ht="12.75">
      <c r="A54" s="16" t="s">
        <v>92</v>
      </c>
      <c r="B54" s="20" t="s">
        <v>65</v>
      </c>
      <c r="C54" s="20" t="s">
        <v>67</v>
      </c>
      <c r="D54" s="262" t="s">
        <v>213</v>
      </c>
      <c r="E54" s="262" t="s">
        <v>93</v>
      </c>
      <c r="F54" s="21">
        <f>F55+F56+F57</f>
        <v>76852.6</v>
      </c>
      <c r="K54" s="123"/>
      <c r="L54" s="123"/>
      <c r="M54" s="128"/>
      <c r="N54" s="128"/>
    </row>
    <row r="55" spans="1:14" ht="12.75">
      <c r="A55" s="16" t="s">
        <v>156</v>
      </c>
      <c r="B55" s="20" t="s">
        <v>65</v>
      </c>
      <c r="C55" s="20" t="s">
        <v>67</v>
      </c>
      <c r="D55" s="262" t="s">
        <v>213</v>
      </c>
      <c r="E55" s="262" t="s">
        <v>94</v>
      </c>
      <c r="F55" s="21">
        <f>'пр.7 вед.стр.'!G25</f>
        <v>60756.6</v>
      </c>
      <c r="K55" s="123"/>
      <c r="L55" s="123"/>
      <c r="M55" s="128"/>
      <c r="N55" s="128"/>
    </row>
    <row r="56" spans="1:14" ht="15" customHeight="1">
      <c r="A56" s="16" t="s">
        <v>95</v>
      </c>
      <c r="B56" s="20" t="s">
        <v>65</v>
      </c>
      <c r="C56" s="20" t="s">
        <v>67</v>
      </c>
      <c r="D56" s="262" t="s">
        <v>213</v>
      </c>
      <c r="E56" s="262" t="s">
        <v>96</v>
      </c>
      <c r="F56" s="21">
        <f>'пр.7 вед.стр.'!G26</f>
        <v>300</v>
      </c>
      <c r="K56" s="123"/>
      <c r="L56" s="123"/>
      <c r="M56" s="128"/>
      <c r="N56" s="128"/>
    </row>
    <row r="57" spans="1:14" ht="25.5">
      <c r="A57" s="16" t="s">
        <v>158</v>
      </c>
      <c r="B57" s="20" t="s">
        <v>65</v>
      </c>
      <c r="C57" s="20" t="s">
        <v>67</v>
      </c>
      <c r="D57" s="262" t="s">
        <v>213</v>
      </c>
      <c r="E57" s="262" t="s">
        <v>157</v>
      </c>
      <c r="F57" s="21">
        <f>'пр.7 вед.стр.'!G27</f>
        <v>15796</v>
      </c>
      <c r="K57" s="123"/>
      <c r="L57" s="123"/>
      <c r="M57" s="128"/>
      <c r="N57" s="128"/>
    </row>
    <row r="58" spans="1:14" ht="12.75">
      <c r="A58" s="16" t="s">
        <v>209</v>
      </c>
      <c r="B58" s="20" t="s">
        <v>65</v>
      </c>
      <c r="C58" s="20" t="s">
        <v>67</v>
      </c>
      <c r="D58" s="262" t="s">
        <v>214</v>
      </c>
      <c r="E58" s="262"/>
      <c r="F58" s="21">
        <f>F59+F62</f>
        <v>3957.4</v>
      </c>
      <c r="K58" s="123"/>
      <c r="L58" s="123"/>
      <c r="M58" s="128"/>
      <c r="N58" s="128"/>
    </row>
    <row r="59" spans="1:14" ht="12.75">
      <c r="A59" s="16" t="s">
        <v>417</v>
      </c>
      <c r="B59" s="20" t="s">
        <v>65</v>
      </c>
      <c r="C59" s="20" t="s">
        <v>67</v>
      </c>
      <c r="D59" s="262" t="s">
        <v>214</v>
      </c>
      <c r="E59" s="262" t="s">
        <v>102</v>
      </c>
      <c r="F59" s="21">
        <f>F60</f>
        <v>3313</v>
      </c>
      <c r="K59" s="123"/>
      <c r="L59" s="123"/>
      <c r="M59" s="128"/>
      <c r="N59" s="128"/>
    </row>
    <row r="60" spans="1:14" ht="12.75">
      <c r="A60" s="16" t="s">
        <v>97</v>
      </c>
      <c r="B60" s="20" t="s">
        <v>65</v>
      </c>
      <c r="C60" s="20" t="s">
        <v>67</v>
      </c>
      <c r="D60" s="262" t="s">
        <v>214</v>
      </c>
      <c r="E60" s="262" t="s">
        <v>98</v>
      </c>
      <c r="F60" s="21">
        <f>F61</f>
        <v>3313</v>
      </c>
      <c r="K60" s="123"/>
      <c r="L60" s="123"/>
      <c r="M60" s="128"/>
      <c r="N60" s="128"/>
    </row>
    <row r="61" spans="1:14" ht="12.75">
      <c r="A61" s="16" t="s">
        <v>794</v>
      </c>
      <c r="B61" s="20" t="s">
        <v>65</v>
      </c>
      <c r="C61" s="20" t="s">
        <v>67</v>
      </c>
      <c r="D61" s="262" t="s">
        <v>214</v>
      </c>
      <c r="E61" s="262" t="s">
        <v>99</v>
      </c>
      <c r="F61" s="21">
        <f>'пр.7 вед.стр.'!G31</f>
        <v>3313</v>
      </c>
      <c r="K61" s="123"/>
      <c r="L61" s="123"/>
      <c r="M61" s="128"/>
      <c r="N61" s="128"/>
    </row>
    <row r="62" spans="1:14" ht="12.75">
      <c r="A62" s="16" t="s">
        <v>126</v>
      </c>
      <c r="B62" s="20" t="s">
        <v>65</v>
      </c>
      <c r="C62" s="20" t="s">
        <v>67</v>
      </c>
      <c r="D62" s="262" t="s">
        <v>214</v>
      </c>
      <c r="E62" s="262" t="s">
        <v>127</v>
      </c>
      <c r="F62" s="21">
        <f>F63</f>
        <v>644.4</v>
      </c>
      <c r="K62" s="123"/>
      <c r="L62" s="123"/>
      <c r="M62" s="128"/>
      <c r="N62" s="128"/>
    </row>
    <row r="63" spans="1:14" ht="12.75">
      <c r="A63" s="16" t="s">
        <v>129</v>
      </c>
      <c r="B63" s="20" t="s">
        <v>65</v>
      </c>
      <c r="C63" s="20" t="s">
        <v>67</v>
      </c>
      <c r="D63" s="262" t="s">
        <v>214</v>
      </c>
      <c r="E63" s="262" t="s">
        <v>130</v>
      </c>
      <c r="F63" s="21">
        <f>F64+F65</f>
        <v>644.4</v>
      </c>
      <c r="K63" s="123"/>
      <c r="L63" s="123"/>
      <c r="M63" s="128"/>
      <c r="N63" s="128"/>
    </row>
    <row r="64" spans="1:14" ht="12.75">
      <c r="A64" s="16" t="s">
        <v>131</v>
      </c>
      <c r="B64" s="20" t="s">
        <v>65</v>
      </c>
      <c r="C64" s="20" t="s">
        <v>67</v>
      </c>
      <c r="D64" s="262" t="s">
        <v>214</v>
      </c>
      <c r="E64" s="262" t="s">
        <v>132</v>
      </c>
      <c r="F64" s="21">
        <f>'пр.7 вед.стр.'!G34</f>
        <v>579.4</v>
      </c>
      <c r="K64" s="123"/>
      <c r="L64" s="123"/>
      <c r="M64" s="128"/>
      <c r="N64" s="128"/>
    </row>
    <row r="65" spans="1:14" ht="14.25" customHeight="1">
      <c r="A65" s="16" t="s">
        <v>159</v>
      </c>
      <c r="B65" s="20" t="s">
        <v>65</v>
      </c>
      <c r="C65" s="20" t="s">
        <v>67</v>
      </c>
      <c r="D65" s="262" t="s">
        <v>214</v>
      </c>
      <c r="E65" s="262" t="s">
        <v>133</v>
      </c>
      <c r="F65" s="21">
        <f>'пр.7 вед.стр.'!G35</f>
        <v>65</v>
      </c>
      <c r="K65" s="123"/>
      <c r="L65" s="123"/>
      <c r="M65" s="128"/>
      <c r="N65" s="128"/>
    </row>
    <row r="66" spans="1:14" ht="42" customHeight="1">
      <c r="A66" s="16" t="s">
        <v>240</v>
      </c>
      <c r="B66" s="20" t="s">
        <v>65</v>
      </c>
      <c r="C66" s="20" t="s">
        <v>67</v>
      </c>
      <c r="D66" s="262" t="s">
        <v>640</v>
      </c>
      <c r="E66" s="262"/>
      <c r="F66" s="21">
        <f>F67</f>
        <v>2000</v>
      </c>
      <c r="K66" s="123"/>
      <c r="L66" s="123"/>
      <c r="M66" s="128"/>
      <c r="N66" s="128"/>
    </row>
    <row r="67" spans="1:14" ht="38.25">
      <c r="A67" s="16" t="s">
        <v>100</v>
      </c>
      <c r="B67" s="20" t="s">
        <v>65</v>
      </c>
      <c r="C67" s="20" t="s">
        <v>67</v>
      </c>
      <c r="D67" s="262" t="s">
        <v>640</v>
      </c>
      <c r="E67" s="262" t="s">
        <v>101</v>
      </c>
      <c r="F67" s="21">
        <f>F68</f>
        <v>2000</v>
      </c>
      <c r="K67" s="123"/>
      <c r="L67" s="123"/>
      <c r="M67" s="128"/>
      <c r="N67" s="128"/>
    </row>
    <row r="68" spans="1:14" ht="12.75">
      <c r="A68" s="16" t="s">
        <v>92</v>
      </c>
      <c r="B68" s="20" t="s">
        <v>65</v>
      </c>
      <c r="C68" s="20" t="s">
        <v>67</v>
      </c>
      <c r="D68" s="262" t="s">
        <v>640</v>
      </c>
      <c r="E68" s="262" t="s">
        <v>93</v>
      </c>
      <c r="F68" s="21">
        <f>F69</f>
        <v>2000</v>
      </c>
      <c r="K68" s="123"/>
      <c r="L68" s="123"/>
      <c r="M68" s="128"/>
      <c r="N68" s="128"/>
    </row>
    <row r="69" spans="1:14" ht="15" customHeight="1">
      <c r="A69" s="16" t="s">
        <v>95</v>
      </c>
      <c r="B69" s="20" t="s">
        <v>65</v>
      </c>
      <c r="C69" s="20" t="s">
        <v>67</v>
      </c>
      <c r="D69" s="262" t="s">
        <v>640</v>
      </c>
      <c r="E69" s="262" t="s">
        <v>96</v>
      </c>
      <c r="F69" s="21">
        <f>'пр.7 вед.стр.'!G39</f>
        <v>2000</v>
      </c>
      <c r="K69" s="123"/>
      <c r="L69" s="123"/>
      <c r="M69" s="128"/>
      <c r="N69" s="128"/>
    </row>
    <row r="70" spans="1:14" ht="12.75">
      <c r="A70" s="16" t="s">
        <v>207</v>
      </c>
      <c r="B70" s="20" t="s">
        <v>65</v>
      </c>
      <c r="C70" s="20" t="s">
        <v>67</v>
      </c>
      <c r="D70" s="262" t="s">
        <v>641</v>
      </c>
      <c r="E70" s="262"/>
      <c r="F70" s="21">
        <f>F71+F74</f>
        <v>280</v>
      </c>
      <c r="K70" s="123"/>
      <c r="L70" s="123"/>
      <c r="M70" s="128"/>
      <c r="N70" s="128"/>
    </row>
    <row r="71" spans="1:14" ht="38.25">
      <c r="A71" s="16" t="s">
        <v>100</v>
      </c>
      <c r="B71" s="20" t="s">
        <v>65</v>
      </c>
      <c r="C71" s="20" t="s">
        <v>67</v>
      </c>
      <c r="D71" s="262" t="s">
        <v>641</v>
      </c>
      <c r="E71" s="262" t="s">
        <v>101</v>
      </c>
      <c r="F71" s="21">
        <f>F72</f>
        <v>230</v>
      </c>
      <c r="K71" s="123"/>
      <c r="L71" s="123"/>
      <c r="M71" s="128"/>
      <c r="N71" s="128"/>
    </row>
    <row r="72" spans="1:14" ht="12.75">
      <c r="A72" s="16" t="s">
        <v>92</v>
      </c>
      <c r="B72" s="20" t="s">
        <v>65</v>
      </c>
      <c r="C72" s="20" t="s">
        <v>67</v>
      </c>
      <c r="D72" s="262" t="s">
        <v>641</v>
      </c>
      <c r="E72" s="262" t="s">
        <v>93</v>
      </c>
      <c r="F72" s="21">
        <f>F73</f>
        <v>230</v>
      </c>
      <c r="K72" s="123"/>
      <c r="L72" s="123"/>
      <c r="M72" s="128"/>
      <c r="N72" s="128"/>
    </row>
    <row r="73" spans="1:14" ht="15" customHeight="1">
      <c r="A73" s="16" t="s">
        <v>95</v>
      </c>
      <c r="B73" s="20" t="s">
        <v>65</v>
      </c>
      <c r="C73" s="20" t="s">
        <v>67</v>
      </c>
      <c r="D73" s="262" t="s">
        <v>641</v>
      </c>
      <c r="E73" s="262" t="s">
        <v>96</v>
      </c>
      <c r="F73" s="21">
        <f>'пр.7 вед.стр.'!G43</f>
        <v>230</v>
      </c>
      <c r="K73" s="123"/>
      <c r="L73" s="123"/>
      <c r="M73" s="128"/>
      <c r="N73" s="128"/>
    </row>
    <row r="74" spans="1:14" ht="12.75">
      <c r="A74" s="16" t="s">
        <v>115</v>
      </c>
      <c r="B74" s="20" t="s">
        <v>65</v>
      </c>
      <c r="C74" s="20" t="s">
        <v>67</v>
      </c>
      <c r="D74" s="262" t="s">
        <v>641</v>
      </c>
      <c r="E74" s="262" t="s">
        <v>116</v>
      </c>
      <c r="F74" s="21">
        <f>F75</f>
        <v>50</v>
      </c>
      <c r="K74" s="124"/>
      <c r="L74" s="123"/>
      <c r="M74" s="128"/>
      <c r="N74" s="128"/>
    </row>
    <row r="75" spans="1:14" ht="12.75">
      <c r="A75" s="16" t="s">
        <v>135</v>
      </c>
      <c r="B75" s="20" t="s">
        <v>65</v>
      </c>
      <c r="C75" s="20" t="s">
        <v>67</v>
      </c>
      <c r="D75" s="262" t="s">
        <v>641</v>
      </c>
      <c r="E75" s="262" t="s">
        <v>134</v>
      </c>
      <c r="F75" s="21">
        <f>F76</f>
        <v>50</v>
      </c>
      <c r="K75" s="123"/>
      <c r="L75" s="123"/>
      <c r="M75" s="128"/>
      <c r="N75" s="128"/>
    </row>
    <row r="76" spans="1:14" ht="15" customHeight="1">
      <c r="A76" s="16" t="s">
        <v>517</v>
      </c>
      <c r="B76" s="20" t="s">
        <v>65</v>
      </c>
      <c r="C76" s="20" t="s">
        <v>67</v>
      </c>
      <c r="D76" s="262" t="s">
        <v>641</v>
      </c>
      <c r="E76" s="262" t="s">
        <v>137</v>
      </c>
      <c r="F76" s="21">
        <f>'пр.7 вед.стр.'!G46</f>
        <v>50</v>
      </c>
      <c r="K76" s="124"/>
      <c r="L76" s="123"/>
      <c r="M76" s="128"/>
      <c r="N76" s="128"/>
    </row>
    <row r="77" spans="1:6" ht="27.75" customHeight="1">
      <c r="A77" s="15" t="s">
        <v>78</v>
      </c>
      <c r="B77" s="35" t="s">
        <v>65</v>
      </c>
      <c r="C77" s="35" t="s">
        <v>75</v>
      </c>
      <c r="D77" s="266"/>
      <c r="E77" s="266"/>
      <c r="F77" s="36">
        <f>F78</f>
        <v>21137.5</v>
      </c>
    </row>
    <row r="78" spans="1:6" ht="27.75" customHeight="1">
      <c r="A78" s="16" t="s">
        <v>323</v>
      </c>
      <c r="B78" s="20" t="s">
        <v>65</v>
      </c>
      <c r="C78" s="20" t="s">
        <v>75</v>
      </c>
      <c r="D78" s="262" t="s">
        <v>205</v>
      </c>
      <c r="E78" s="262"/>
      <c r="F78" s="21">
        <f>F79+F85</f>
        <v>21137.5</v>
      </c>
    </row>
    <row r="79" spans="1:15" s="32" customFormat="1" ht="16.5" customHeight="1">
      <c r="A79" s="33" t="s">
        <v>21</v>
      </c>
      <c r="B79" s="20" t="s">
        <v>65</v>
      </c>
      <c r="C79" s="20" t="s">
        <v>75</v>
      </c>
      <c r="D79" s="262" t="s">
        <v>210</v>
      </c>
      <c r="E79" s="262"/>
      <c r="F79" s="21">
        <f>F80</f>
        <v>2989.2</v>
      </c>
      <c r="K79" s="122"/>
      <c r="L79" s="122"/>
      <c r="M79" s="122"/>
      <c r="N79" s="122"/>
      <c r="O79" s="125"/>
    </row>
    <row r="80" spans="1:15" s="32" customFormat="1" ht="13.5" customHeight="1">
      <c r="A80" s="16" t="s">
        <v>208</v>
      </c>
      <c r="B80" s="20" t="s">
        <v>65</v>
      </c>
      <c r="C80" s="20" t="s">
        <v>75</v>
      </c>
      <c r="D80" s="262" t="s">
        <v>211</v>
      </c>
      <c r="E80" s="262"/>
      <c r="F80" s="21">
        <f>F81</f>
        <v>2989.2</v>
      </c>
      <c r="K80" s="122"/>
      <c r="L80" s="122"/>
      <c r="M80" s="122"/>
      <c r="N80" s="122"/>
      <c r="O80" s="125"/>
    </row>
    <row r="81" spans="1:15" s="32" customFormat="1" ht="38.25">
      <c r="A81" s="16" t="s">
        <v>100</v>
      </c>
      <c r="B81" s="20" t="s">
        <v>65</v>
      </c>
      <c r="C81" s="20" t="s">
        <v>75</v>
      </c>
      <c r="D81" s="262" t="s">
        <v>211</v>
      </c>
      <c r="E81" s="262" t="s">
        <v>101</v>
      </c>
      <c r="F81" s="21">
        <f>F82</f>
        <v>2989.2</v>
      </c>
      <c r="K81" s="122"/>
      <c r="L81" s="122"/>
      <c r="M81" s="122"/>
      <c r="N81" s="122"/>
      <c r="O81" s="125"/>
    </row>
    <row r="82" spans="1:15" s="32" customFormat="1" ht="12.75">
      <c r="A82" s="16" t="s">
        <v>92</v>
      </c>
      <c r="B82" s="20" t="s">
        <v>65</v>
      </c>
      <c r="C82" s="20" t="s">
        <v>75</v>
      </c>
      <c r="D82" s="262" t="s">
        <v>211</v>
      </c>
      <c r="E82" s="262" t="s">
        <v>93</v>
      </c>
      <c r="F82" s="21">
        <f>F83+F84</f>
        <v>2989.2</v>
      </c>
      <c r="K82" s="122"/>
      <c r="L82" s="122"/>
      <c r="M82" s="122"/>
      <c r="N82" s="122"/>
      <c r="O82" s="125"/>
    </row>
    <row r="83" spans="1:15" s="32" customFormat="1" ht="12.75">
      <c r="A83" s="16" t="s">
        <v>156</v>
      </c>
      <c r="B83" s="20" t="s">
        <v>65</v>
      </c>
      <c r="C83" s="20" t="s">
        <v>75</v>
      </c>
      <c r="D83" s="262" t="s">
        <v>211</v>
      </c>
      <c r="E83" s="262" t="s">
        <v>94</v>
      </c>
      <c r="F83" s="21">
        <f>'пр.7 вед.стр.'!G321</f>
        <v>2364.9</v>
      </c>
      <c r="K83" s="122"/>
      <c r="L83" s="122"/>
      <c r="M83" s="122"/>
      <c r="N83" s="122"/>
      <c r="O83" s="125"/>
    </row>
    <row r="84" spans="1:15" s="32" customFormat="1" ht="25.5">
      <c r="A84" s="16" t="s">
        <v>158</v>
      </c>
      <c r="B84" s="20" t="s">
        <v>65</v>
      </c>
      <c r="C84" s="20" t="s">
        <v>75</v>
      </c>
      <c r="D84" s="262" t="s">
        <v>211</v>
      </c>
      <c r="E84" s="262" t="s">
        <v>157</v>
      </c>
      <c r="F84" s="21">
        <f>'пр.7 вед.стр.'!G322</f>
        <v>624.3</v>
      </c>
      <c r="K84" s="122"/>
      <c r="L84" s="122"/>
      <c r="M84" s="122"/>
      <c r="N84" s="122"/>
      <c r="O84" s="125"/>
    </row>
    <row r="85" spans="1:15" s="32" customFormat="1" ht="18.75" customHeight="1">
      <c r="A85" s="16" t="s">
        <v>49</v>
      </c>
      <c r="B85" s="20" t="s">
        <v>65</v>
      </c>
      <c r="C85" s="20" t="s">
        <v>75</v>
      </c>
      <c r="D85" s="262" t="s">
        <v>212</v>
      </c>
      <c r="E85" s="262"/>
      <c r="F85" s="21">
        <f>F86+F92+F100+F104</f>
        <v>18148.3</v>
      </c>
      <c r="K85" s="122"/>
      <c r="L85" s="122"/>
      <c r="M85" s="122"/>
      <c r="N85" s="122"/>
      <c r="O85" s="125"/>
    </row>
    <row r="86" spans="1:15" s="32" customFormat="1" ht="18.75" customHeight="1">
      <c r="A86" s="16" t="s">
        <v>208</v>
      </c>
      <c r="B86" s="20" t="s">
        <v>65</v>
      </c>
      <c r="C86" s="20" t="s">
        <v>75</v>
      </c>
      <c r="D86" s="262" t="s">
        <v>213</v>
      </c>
      <c r="E86" s="262"/>
      <c r="F86" s="21">
        <f>F87</f>
        <v>16688.3</v>
      </c>
      <c r="K86" s="122"/>
      <c r="L86" s="122"/>
      <c r="M86" s="122"/>
      <c r="N86" s="122"/>
      <c r="O86" s="125"/>
    </row>
    <row r="87" spans="1:15" s="32" customFormat="1" ht="40.5" customHeight="1">
      <c r="A87" s="16" t="s">
        <v>100</v>
      </c>
      <c r="B87" s="20" t="s">
        <v>65</v>
      </c>
      <c r="C87" s="20" t="s">
        <v>75</v>
      </c>
      <c r="D87" s="262" t="s">
        <v>213</v>
      </c>
      <c r="E87" s="262" t="s">
        <v>101</v>
      </c>
      <c r="F87" s="21">
        <f>F88</f>
        <v>16688.3</v>
      </c>
      <c r="K87" s="122"/>
      <c r="L87" s="122"/>
      <c r="M87" s="122"/>
      <c r="N87" s="122"/>
      <c r="O87" s="125"/>
    </row>
    <row r="88" spans="1:15" s="32" customFormat="1" ht="18.75" customHeight="1">
      <c r="A88" s="16" t="s">
        <v>92</v>
      </c>
      <c r="B88" s="20" t="s">
        <v>65</v>
      </c>
      <c r="C88" s="20" t="s">
        <v>75</v>
      </c>
      <c r="D88" s="262" t="s">
        <v>213</v>
      </c>
      <c r="E88" s="262" t="s">
        <v>93</v>
      </c>
      <c r="F88" s="21">
        <f>F89+F90+F91</f>
        <v>16688.3</v>
      </c>
      <c r="K88" s="122"/>
      <c r="L88" s="122"/>
      <c r="M88" s="122"/>
      <c r="N88" s="122"/>
      <c r="O88" s="125"/>
    </row>
    <row r="89" spans="1:15" s="32" customFormat="1" ht="18.75" customHeight="1">
      <c r="A89" s="16" t="s">
        <v>156</v>
      </c>
      <c r="B89" s="20" t="s">
        <v>65</v>
      </c>
      <c r="C89" s="20" t="s">
        <v>75</v>
      </c>
      <c r="D89" s="262" t="s">
        <v>213</v>
      </c>
      <c r="E89" s="262" t="s">
        <v>94</v>
      </c>
      <c r="F89" s="21">
        <f>'пр.7 вед.стр.'!G327+'пр.7 вед.стр.'!G252</f>
        <v>12881</v>
      </c>
      <c r="K89" s="122"/>
      <c r="L89" s="122"/>
      <c r="M89" s="122"/>
      <c r="N89" s="122"/>
      <c r="O89" s="125"/>
    </row>
    <row r="90" spans="1:15" s="32" customFormat="1" ht="17.25" customHeight="1">
      <c r="A90" s="16" t="s">
        <v>95</v>
      </c>
      <c r="B90" s="20" t="s">
        <v>65</v>
      </c>
      <c r="C90" s="20" t="s">
        <v>75</v>
      </c>
      <c r="D90" s="262" t="s">
        <v>213</v>
      </c>
      <c r="E90" s="262" t="s">
        <v>96</v>
      </c>
      <c r="F90" s="21">
        <f>'пр.7 вед.стр.'!G328+'пр.7 вед.стр.'!G253</f>
        <v>92.3</v>
      </c>
      <c r="K90" s="122"/>
      <c r="L90" s="122"/>
      <c r="M90" s="122"/>
      <c r="N90" s="122"/>
      <c r="O90" s="125"/>
    </row>
    <row r="91" spans="1:15" s="32" customFormat="1" ht="31.5" customHeight="1">
      <c r="A91" s="16" t="s">
        <v>158</v>
      </c>
      <c r="B91" s="20" t="s">
        <v>65</v>
      </c>
      <c r="C91" s="20" t="s">
        <v>75</v>
      </c>
      <c r="D91" s="262" t="s">
        <v>213</v>
      </c>
      <c r="E91" s="262" t="s">
        <v>157</v>
      </c>
      <c r="F91" s="21">
        <f>'пр.7 вед.стр.'!G329+'пр.7 вед.стр.'!G254</f>
        <v>3715</v>
      </c>
      <c r="K91" s="122"/>
      <c r="L91" s="122"/>
      <c r="M91" s="122"/>
      <c r="N91" s="122"/>
      <c r="O91" s="125"/>
    </row>
    <row r="92" spans="1:15" s="32" customFormat="1" ht="18.75" customHeight="1">
      <c r="A92" s="16" t="s">
        <v>209</v>
      </c>
      <c r="B92" s="20" t="s">
        <v>65</v>
      </c>
      <c r="C92" s="20" t="s">
        <v>75</v>
      </c>
      <c r="D92" s="262" t="s">
        <v>214</v>
      </c>
      <c r="E92" s="262"/>
      <c r="F92" s="21">
        <f>F93+F96</f>
        <v>844</v>
      </c>
      <c r="K92" s="122"/>
      <c r="L92" s="122"/>
      <c r="M92" s="122"/>
      <c r="N92" s="122"/>
      <c r="O92" s="125"/>
    </row>
    <row r="93" spans="1:15" s="32" customFormat="1" ht="18.75" customHeight="1">
      <c r="A93" s="16" t="s">
        <v>417</v>
      </c>
      <c r="B93" s="20" t="s">
        <v>65</v>
      </c>
      <c r="C93" s="20" t="s">
        <v>75</v>
      </c>
      <c r="D93" s="262" t="s">
        <v>214</v>
      </c>
      <c r="E93" s="262" t="s">
        <v>102</v>
      </c>
      <c r="F93" s="21">
        <f>F94</f>
        <v>839.5</v>
      </c>
      <c r="K93" s="122"/>
      <c r="L93" s="122"/>
      <c r="M93" s="122"/>
      <c r="N93" s="122"/>
      <c r="O93" s="125"/>
    </row>
    <row r="94" spans="1:15" s="32" customFormat="1" ht="18.75" customHeight="1">
      <c r="A94" s="16" t="s">
        <v>97</v>
      </c>
      <c r="B94" s="20" t="s">
        <v>65</v>
      </c>
      <c r="C94" s="20" t="s">
        <v>75</v>
      </c>
      <c r="D94" s="262" t="s">
        <v>214</v>
      </c>
      <c r="E94" s="262" t="s">
        <v>98</v>
      </c>
      <c r="F94" s="21">
        <f>F95</f>
        <v>839.5</v>
      </c>
      <c r="K94" s="122"/>
      <c r="L94" s="122"/>
      <c r="M94" s="122"/>
      <c r="N94" s="122"/>
      <c r="O94" s="125"/>
    </row>
    <row r="95" spans="1:15" s="32" customFormat="1" ht="18" customHeight="1">
      <c r="A95" s="16" t="s">
        <v>794</v>
      </c>
      <c r="B95" s="20" t="s">
        <v>65</v>
      </c>
      <c r="C95" s="20" t="s">
        <v>75</v>
      </c>
      <c r="D95" s="262" t="s">
        <v>214</v>
      </c>
      <c r="E95" s="262" t="s">
        <v>99</v>
      </c>
      <c r="F95" s="21">
        <f>'пр.7 вед.стр.'!G258+'пр.7 вед.стр.'!G333</f>
        <v>839.5</v>
      </c>
      <c r="K95" s="122"/>
      <c r="L95" s="122"/>
      <c r="M95" s="122"/>
      <c r="N95" s="122"/>
      <c r="O95" s="125"/>
    </row>
    <row r="96" spans="1:15" s="32" customFormat="1" ht="18" customHeight="1">
      <c r="A96" s="16" t="s">
        <v>126</v>
      </c>
      <c r="B96" s="20" t="s">
        <v>65</v>
      </c>
      <c r="C96" s="20" t="s">
        <v>75</v>
      </c>
      <c r="D96" s="262" t="s">
        <v>214</v>
      </c>
      <c r="E96" s="262" t="s">
        <v>127</v>
      </c>
      <c r="F96" s="21">
        <f>F97</f>
        <v>4.5</v>
      </c>
      <c r="K96" s="122"/>
      <c r="L96" s="122"/>
      <c r="M96" s="122"/>
      <c r="N96" s="122"/>
      <c r="O96" s="125"/>
    </row>
    <row r="97" spans="1:15" s="32" customFormat="1" ht="15.75" customHeight="1">
      <c r="A97" s="16" t="s">
        <v>129</v>
      </c>
      <c r="B97" s="20" t="s">
        <v>65</v>
      </c>
      <c r="C97" s="20" t="s">
        <v>75</v>
      </c>
      <c r="D97" s="262" t="s">
        <v>214</v>
      </c>
      <c r="E97" s="262" t="s">
        <v>130</v>
      </c>
      <c r="F97" s="21">
        <f>F98+F99</f>
        <v>4.5</v>
      </c>
      <c r="K97" s="122"/>
      <c r="L97" s="122"/>
      <c r="M97" s="122"/>
      <c r="N97" s="122"/>
      <c r="O97" s="125"/>
    </row>
    <row r="98" spans="1:15" s="32" customFormat="1" ht="15" customHeight="1">
      <c r="A98" s="16" t="s">
        <v>131</v>
      </c>
      <c r="B98" s="20" t="s">
        <v>65</v>
      </c>
      <c r="C98" s="20" t="s">
        <v>75</v>
      </c>
      <c r="D98" s="262" t="s">
        <v>214</v>
      </c>
      <c r="E98" s="262" t="s">
        <v>132</v>
      </c>
      <c r="F98" s="21">
        <f>'пр.7 вед.стр.'!G261</f>
        <v>2</v>
      </c>
      <c r="K98" s="122"/>
      <c r="L98" s="122"/>
      <c r="M98" s="122"/>
      <c r="N98" s="122"/>
      <c r="O98" s="125"/>
    </row>
    <row r="99" spans="1:15" s="32" customFormat="1" ht="16.5" customHeight="1">
      <c r="A99" s="16" t="s">
        <v>159</v>
      </c>
      <c r="B99" s="20" t="s">
        <v>65</v>
      </c>
      <c r="C99" s="20" t="s">
        <v>75</v>
      </c>
      <c r="D99" s="262" t="s">
        <v>214</v>
      </c>
      <c r="E99" s="262" t="s">
        <v>133</v>
      </c>
      <c r="F99" s="21">
        <f>'пр.7 вед.стр.'!G262</f>
        <v>2.5</v>
      </c>
      <c r="K99" s="122"/>
      <c r="L99" s="122"/>
      <c r="M99" s="122"/>
      <c r="N99" s="122"/>
      <c r="O99" s="125"/>
    </row>
    <row r="100" spans="1:15" s="32" customFormat="1" ht="47.25" customHeight="1">
      <c r="A100" s="16" t="s">
        <v>240</v>
      </c>
      <c r="B100" s="20" t="s">
        <v>65</v>
      </c>
      <c r="C100" s="20" t="s">
        <v>75</v>
      </c>
      <c r="D100" s="262" t="s">
        <v>640</v>
      </c>
      <c r="E100" s="262"/>
      <c r="F100" s="21">
        <f>F101</f>
        <v>460</v>
      </c>
      <c r="K100" s="122"/>
      <c r="L100" s="122"/>
      <c r="M100" s="122"/>
      <c r="N100" s="122"/>
      <c r="O100" s="125"/>
    </row>
    <row r="101" spans="1:15" s="32" customFormat="1" ht="41.25" customHeight="1">
      <c r="A101" s="16" t="s">
        <v>100</v>
      </c>
      <c r="B101" s="20" t="s">
        <v>65</v>
      </c>
      <c r="C101" s="20" t="s">
        <v>75</v>
      </c>
      <c r="D101" s="262" t="s">
        <v>640</v>
      </c>
      <c r="E101" s="262" t="s">
        <v>101</v>
      </c>
      <c r="F101" s="21">
        <f>F102</f>
        <v>460</v>
      </c>
      <c r="K101" s="122"/>
      <c r="L101" s="122"/>
      <c r="M101" s="122"/>
      <c r="N101" s="122"/>
      <c r="O101" s="125"/>
    </row>
    <row r="102" spans="1:15" s="32" customFormat="1" ht="15.75" customHeight="1">
      <c r="A102" s="16" t="s">
        <v>92</v>
      </c>
      <c r="B102" s="20" t="s">
        <v>65</v>
      </c>
      <c r="C102" s="20" t="s">
        <v>75</v>
      </c>
      <c r="D102" s="262" t="s">
        <v>640</v>
      </c>
      <c r="E102" s="262" t="s">
        <v>93</v>
      </c>
      <c r="F102" s="21">
        <f>F103</f>
        <v>460</v>
      </c>
      <c r="K102" s="122"/>
      <c r="L102" s="122"/>
      <c r="M102" s="122"/>
      <c r="N102" s="122"/>
      <c r="O102" s="125"/>
    </row>
    <row r="103" spans="1:15" s="32" customFormat="1" ht="20.25" customHeight="1">
      <c r="A103" s="16" t="s">
        <v>95</v>
      </c>
      <c r="B103" s="20" t="s">
        <v>65</v>
      </c>
      <c r="C103" s="20" t="s">
        <v>75</v>
      </c>
      <c r="D103" s="262" t="s">
        <v>640</v>
      </c>
      <c r="E103" s="262" t="s">
        <v>96</v>
      </c>
      <c r="F103" s="21">
        <f>'пр.7 вед.стр.'!G266+'пр.7 вед.стр.'!G337</f>
        <v>460</v>
      </c>
      <c r="K103" s="122"/>
      <c r="L103" s="122"/>
      <c r="M103" s="122"/>
      <c r="N103" s="122"/>
      <c r="O103" s="125"/>
    </row>
    <row r="104" spans="1:15" s="32" customFormat="1" ht="15" customHeight="1">
      <c r="A104" s="16" t="s">
        <v>207</v>
      </c>
      <c r="B104" s="20" t="s">
        <v>65</v>
      </c>
      <c r="C104" s="20" t="s">
        <v>75</v>
      </c>
      <c r="D104" s="262" t="s">
        <v>641</v>
      </c>
      <c r="E104" s="262"/>
      <c r="F104" s="21">
        <f>F105</f>
        <v>156</v>
      </c>
      <c r="K104" s="122"/>
      <c r="L104" s="122"/>
      <c r="M104" s="122"/>
      <c r="N104" s="122"/>
      <c r="O104" s="125"/>
    </row>
    <row r="105" spans="1:15" s="32" customFormat="1" ht="39" customHeight="1">
      <c r="A105" s="16" t="s">
        <v>100</v>
      </c>
      <c r="B105" s="20" t="s">
        <v>65</v>
      </c>
      <c r="C105" s="20" t="s">
        <v>75</v>
      </c>
      <c r="D105" s="262" t="s">
        <v>641</v>
      </c>
      <c r="E105" s="262" t="s">
        <v>101</v>
      </c>
      <c r="F105" s="21">
        <f>F106</f>
        <v>156</v>
      </c>
      <c r="K105" s="122"/>
      <c r="L105" s="122"/>
      <c r="M105" s="122"/>
      <c r="N105" s="122"/>
      <c r="O105" s="125"/>
    </row>
    <row r="106" spans="1:15" s="32" customFormat="1" ht="18" customHeight="1">
      <c r="A106" s="16" t="s">
        <v>92</v>
      </c>
      <c r="B106" s="20" t="s">
        <v>65</v>
      </c>
      <c r="C106" s="20" t="s">
        <v>75</v>
      </c>
      <c r="D106" s="262" t="s">
        <v>641</v>
      </c>
      <c r="E106" s="262" t="s">
        <v>93</v>
      </c>
      <c r="F106" s="21">
        <f>F107</f>
        <v>156</v>
      </c>
      <c r="K106" s="122"/>
      <c r="L106" s="122"/>
      <c r="M106" s="122"/>
      <c r="N106" s="122"/>
      <c r="O106" s="125"/>
    </row>
    <row r="107" spans="1:15" s="32" customFormat="1" ht="18.75" customHeight="1">
      <c r="A107" s="16" t="s">
        <v>95</v>
      </c>
      <c r="B107" s="20" t="s">
        <v>65</v>
      </c>
      <c r="C107" s="20" t="s">
        <v>75</v>
      </c>
      <c r="D107" s="262" t="s">
        <v>641</v>
      </c>
      <c r="E107" s="262" t="s">
        <v>96</v>
      </c>
      <c r="F107" s="21">
        <f>'пр.7 вед.стр.'!G341+'пр.7 вед.стр.'!G270</f>
        <v>156</v>
      </c>
      <c r="K107" s="122"/>
      <c r="L107" s="122"/>
      <c r="M107" s="122"/>
      <c r="N107" s="122"/>
      <c r="O107" s="125"/>
    </row>
    <row r="108" spans="1:15" s="32" customFormat="1" ht="12" customHeight="1">
      <c r="A108" s="15" t="s">
        <v>3</v>
      </c>
      <c r="B108" s="35" t="s">
        <v>65</v>
      </c>
      <c r="C108" s="35" t="s">
        <v>73</v>
      </c>
      <c r="D108" s="266"/>
      <c r="E108" s="266"/>
      <c r="F108" s="36">
        <f>F109</f>
        <v>1000</v>
      </c>
      <c r="K108" s="122"/>
      <c r="L108" s="122"/>
      <c r="M108" s="122"/>
      <c r="N108" s="122"/>
      <c r="O108" s="125"/>
    </row>
    <row r="109" spans="1:15" s="32" customFormat="1" ht="12" customHeight="1">
      <c r="A109" s="16" t="s">
        <v>3</v>
      </c>
      <c r="B109" s="20" t="s">
        <v>65</v>
      </c>
      <c r="C109" s="20" t="s">
        <v>73</v>
      </c>
      <c r="D109" s="262" t="s">
        <v>669</v>
      </c>
      <c r="E109" s="262"/>
      <c r="F109" s="21">
        <f>F110</f>
        <v>1000</v>
      </c>
      <c r="K109" s="122"/>
      <c r="L109" s="122"/>
      <c r="M109" s="122"/>
      <c r="N109" s="122"/>
      <c r="O109" s="125"/>
    </row>
    <row r="110" spans="1:15" s="32" customFormat="1" ht="15.75" customHeight="1">
      <c r="A110" s="16" t="s">
        <v>315</v>
      </c>
      <c r="B110" s="20" t="s">
        <v>65</v>
      </c>
      <c r="C110" s="20" t="s">
        <v>73</v>
      </c>
      <c r="D110" s="262" t="s">
        <v>670</v>
      </c>
      <c r="E110" s="262"/>
      <c r="F110" s="21">
        <f>F111</f>
        <v>1000</v>
      </c>
      <c r="K110" s="122"/>
      <c r="L110" s="122"/>
      <c r="M110" s="122"/>
      <c r="N110" s="122"/>
      <c r="O110" s="125"/>
    </row>
    <row r="111" spans="1:15" s="32" customFormat="1" ht="12" customHeight="1">
      <c r="A111" s="16" t="s">
        <v>126</v>
      </c>
      <c r="B111" s="20" t="s">
        <v>65</v>
      </c>
      <c r="C111" s="20" t="s">
        <v>73</v>
      </c>
      <c r="D111" s="262" t="s">
        <v>670</v>
      </c>
      <c r="E111" s="262" t="s">
        <v>127</v>
      </c>
      <c r="F111" s="21">
        <f>F112</f>
        <v>1000</v>
      </c>
      <c r="K111" s="122"/>
      <c r="L111" s="122"/>
      <c r="M111" s="122"/>
      <c r="N111" s="122"/>
      <c r="O111" s="125"/>
    </row>
    <row r="112" spans="1:15" s="32" customFormat="1" ht="18" customHeight="1">
      <c r="A112" s="16" t="s">
        <v>138</v>
      </c>
      <c r="B112" s="20" t="s">
        <v>65</v>
      </c>
      <c r="C112" s="20" t="s">
        <v>73</v>
      </c>
      <c r="D112" s="262" t="s">
        <v>670</v>
      </c>
      <c r="E112" s="262" t="s">
        <v>139</v>
      </c>
      <c r="F112" s="21">
        <v>1000</v>
      </c>
      <c r="K112" s="122"/>
      <c r="L112" s="122"/>
      <c r="M112" s="122"/>
      <c r="N112" s="122"/>
      <c r="O112" s="125"/>
    </row>
    <row r="113" spans="1:14" ht="12.75">
      <c r="A113" s="15" t="s">
        <v>62</v>
      </c>
      <c r="B113" s="35" t="s">
        <v>65</v>
      </c>
      <c r="C113" s="35" t="s">
        <v>86</v>
      </c>
      <c r="D113" s="266"/>
      <c r="E113" s="266"/>
      <c r="F113" s="36">
        <f>F114+F136+F148+F190</f>
        <v>53018.200000000004</v>
      </c>
      <c r="K113" s="123"/>
      <c r="L113" s="123"/>
      <c r="M113" s="128"/>
      <c r="N113" s="128"/>
    </row>
    <row r="114" spans="1:15" s="32" customFormat="1" ht="12.75">
      <c r="A114" s="16" t="s">
        <v>344</v>
      </c>
      <c r="B114" s="20" t="s">
        <v>65</v>
      </c>
      <c r="C114" s="20" t="s">
        <v>86</v>
      </c>
      <c r="D114" s="282" t="s">
        <v>675</v>
      </c>
      <c r="E114" s="266"/>
      <c r="F114" s="36">
        <f>F115+F128+F132</f>
        <v>45266.8</v>
      </c>
      <c r="K114" s="122"/>
      <c r="L114" s="122"/>
      <c r="M114" s="122"/>
      <c r="N114" s="122"/>
      <c r="O114" s="125"/>
    </row>
    <row r="115" spans="1:15" s="32" customFormat="1" ht="12.75">
      <c r="A115" s="16" t="s">
        <v>217</v>
      </c>
      <c r="B115" s="20" t="s">
        <v>65</v>
      </c>
      <c r="C115" s="20" t="s">
        <v>86</v>
      </c>
      <c r="D115" s="282" t="s">
        <v>676</v>
      </c>
      <c r="E115" s="266"/>
      <c r="F115" s="36">
        <f>F116+F121+F124</f>
        <v>44548</v>
      </c>
      <c r="K115" s="122"/>
      <c r="L115" s="122"/>
      <c r="M115" s="122"/>
      <c r="N115" s="122"/>
      <c r="O115" s="125"/>
    </row>
    <row r="116" spans="1:15" s="32" customFormat="1" ht="45.75" customHeight="1">
      <c r="A116" s="16" t="s">
        <v>100</v>
      </c>
      <c r="B116" s="20" t="s">
        <v>65</v>
      </c>
      <c r="C116" s="20" t="s">
        <v>86</v>
      </c>
      <c r="D116" s="282" t="s">
        <v>676</v>
      </c>
      <c r="E116" s="262" t="s">
        <v>101</v>
      </c>
      <c r="F116" s="21">
        <f>F117</f>
        <v>30465</v>
      </c>
      <c r="K116" s="122"/>
      <c r="L116" s="122"/>
      <c r="M116" s="122"/>
      <c r="N116" s="122"/>
      <c r="O116" s="125"/>
    </row>
    <row r="117" spans="1:15" s="32" customFormat="1" ht="12.75">
      <c r="A117" s="16" t="s">
        <v>245</v>
      </c>
      <c r="B117" s="20" t="s">
        <v>65</v>
      </c>
      <c r="C117" s="20" t="s">
        <v>86</v>
      </c>
      <c r="D117" s="282" t="s">
        <v>676</v>
      </c>
      <c r="E117" s="262" t="s">
        <v>247</v>
      </c>
      <c r="F117" s="21">
        <f>F118+F119+F120</f>
        <v>30465</v>
      </c>
      <c r="K117" s="122"/>
      <c r="L117" s="122"/>
      <c r="M117" s="122"/>
      <c r="N117" s="122"/>
      <c r="O117" s="125"/>
    </row>
    <row r="118" spans="1:15" s="32" customFormat="1" ht="12.75">
      <c r="A118" s="16" t="s">
        <v>336</v>
      </c>
      <c r="B118" s="20" t="s">
        <v>65</v>
      </c>
      <c r="C118" s="20" t="s">
        <v>86</v>
      </c>
      <c r="D118" s="282" t="s">
        <v>676</v>
      </c>
      <c r="E118" s="262" t="s">
        <v>248</v>
      </c>
      <c r="F118" s="21">
        <f>'пр.7 вед.стр.'!G349</f>
        <v>23500</v>
      </c>
      <c r="K118" s="122"/>
      <c r="L118" s="122"/>
      <c r="M118" s="122"/>
      <c r="N118" s="122"/>
      <c r="O118" s="125"/>
    </row>
    <row r="119" spans="1:15" s="32" customFormat="1" ht="12.75">
      <c r="A119" s="16" t="s">
        <v>346</v>
      </c>
      <c r="B119" s="20" t="s">
        <v>65</v>
      </c>
      <c r="C119" s="20" t="s">
        <v>86</v>
      </c>
      <c r="D119" s="282" t="s">
        <v>676</v>
      </c>
      <c r="E119" s="262" t="s">
        <v>246</v>
      </c>
      <c r="F119" s="21">
        <f>'пр.7 вед.стр.'!G350</f>
        <v>150</v>
      </c>
      <c r="K119" s="122"/>
      <c r="L119" s="122"/>
      <c r="M119" s="122"/>
      <c r="N119" s="122"/>
      <c r="O119" s="125"/>
    </row>
    <row r="120" spans="1:15" s="32" customFormat="1" ht="25.5">
      <c r="A120" s="16" t="s">
        <v>347</v>
      </c>
      <c r="B120" s="20" t="s">
        <v>65</v>
      </c>
      <c r="C120" s="20" t="s">
        <v>86</v>
      </c>
      <c r="D120" s="282" t="s">
        <v>676</v>
      </c>
      <c r="E120" s="262" t="s">
        <v>249</v>
      </c>
      <c r="F120" s="21">
        <f>'пр.7 вед.стр.'!G351</f>
        <v>6814.999999999999</v>
      </c>
      <c r="K120" s="122"/>
      <c r="L120" s="122"/>
      <c r="M120" s="122"/>
      <c r="N120" s="122"/>
      <c r="O120" s="125"/>
    </row>
    <row r="121" spans="1:15" s="32" customFormat="1" ht="12.75">
      <c r="A121" s="16" t="s">
        <v>417</v>
      </c>
      <c r="B121" s="20" t="s">
        <v>65</v>
      </c>
      <c r="C121" s="20" t="s">
        <v>86</v>
      </c>
      <c r="D121" s="282" t="s">
        <v>676</v>
      </c>
      <c r="E121" s="262" t="s">
        <v>102</v>
      </c>
      <c r="F121" s="21">
        <f>F122</f>
        <v>13803</v>
      </c>
      <c r="K121" s="122"/>
      <c r="L121" s="122"/>
      <c r="M121" s="122"/>
      <c r="N121" s="122"/>
      <c r="O121" s="125"/>
    </row>
    <row r="122" spans="1:15" s="32" customFormat="1" ht="12.75">
      <c r="A122" s="16" t="s">
        <v>97</v>
      </c>
      <c r="B122" s="20" t="s">
        <v>65</v>
      </c>
      <c r="C122" s="20" t="s">
        <v>86</v>
      </c>
      <c r="D122" s="282" t="s">
        <v>676</v>
      </c>
      <c r="E122" s="262" t="s">
        <v>98</v>
      </c>
      <c r="F122" s="21">
        <f>F123</f>
        <v>13803</v>
      </c>
      <c r="K122" s="122"/>
      <c r="L122" s="122"/>
      <c r="M122" s="122"/>
      <c r="N122" s="122"/>
      <c r="O122" s="125"/>
    </row>
    <row r="123" spans="1:15" s="32" customFormat="1" ht="18" customHeight="1">
      <c r="A123" s="16" t="s">
        <v>794</v>
      </c>
      <c r="B123" s="20" t="s">
        <v>65</v>
      </c>
      <c r="C123" s="20" t="s">
        <v>86</v>
      </c>
      <c r="D123" s="282" t="s">
        <v>676</v>
      </c>
      <c r="E123" s="262" t="s">
        <v>99</v>
      </c>
      <c r="F123" s="21">
        <f>'пр.7 вед.стр.'!G354</f>
        <v>13803</v>
      </c>
      <c r="K123" s="122"/>
      <c r="L123" s="122"/>
      <c r="M123" s="122"/>
      <c r="N123" s="122"/>
      <c r="O123" s="125"/>
    </row>
    <row r="124" spans="1:15" s="32" customFormat="1" ht="14.25" customHeight="1">
      <c r="A124" s="16" t="s">
        <v>126</v>
      </c>
      <c r="B124" s="20" t="s">
        <v>65</v>
      </c>
      <c r="C124" s="20" t="s">
        <v>86</v>
      </c>
      <c r="D124" s="282" t="s">
        <v>676</v>
      </c>
      <c r="E124" s="262" t="s">
        <v>127</v>
      </c>
      <c r="F124" s="21">
        <f>F125</f>
        <v>280</v>
      </c>
      <c r="K124" s="122"/>
      <c r="L124" s="122"/>
      <c r="M124" s="122"/>
      <c r="N124" s="122"/>
      <c r="O124" s="125"/>
    </row>
    <row r="125" spans="1:15" s="32" customFormat="1" ht="12.75">
      <c r="A125" s="16" t="s">
        <v>129</v>
      </c>
      <c r="B125" s="20" t="s">
        <v>65</v>
      </c>
      <c r="C125" s="20" t="s">
        <v>86</v>
      </c>
      <c r="D125" s="282" t="s">
        <v>676</v>
      </c>
      <c r="E125" s="262" t="s">
        <v>130</v>
      </c>
      <c r="F125" s="21">
        <f>F127+F126</f>
        <v>280</v>
      </c>
      <c r="K125" s="122"/>
      <c r="L125" s="122"/>
      <c r="M125" s="122"/>
      <c r="N125" s="122"/>
      <c r="O125" s="125"/>
    </row>
    <row r="126" spans="1:15" s="32" customFormat="1" ht="12.75">
      <c r="A126" s="16" t="s">
        <v>131</v>
      </c>
      <c r="B126" s="20" t="s">
        <v>65</v>
      </c>
      <c r="C126" s="20" t="s">
        <v>86</v>
      </c>
      <c r="D126" s="282" t="s">
        <v>676</v>
      </c>
      <c r="E126" s="262" t="s">
        <v>132</v>
      </c>
      <c r="F126" s="21">
        <f>'пр.7 вед.стр.'!G357</f>
        <v>213</v>
      </c>
      <c r="K126" s="122"/>
      <c r="L126" s="122"/>
      <c r="M126" s="122"/>
      <c r="N126" s="122"/>
      <c r="O126" s="125"/>
    </row>
    <row r="127" spans="1:15" s="32" customFormat="1" ht="12.75">
      <c r="A127" s="16" t="s">
        <v>159</v>
      </c>
      <c r="B127" s="20" t="s">
        <v>65</v>
      </c>
      <c r="C127" s="20" t="s">
        <v>86</v>
      </c>
      <c r="D127" s="282" t="s">
        <v>676</v>
      </c>
      <c r="E127" s="262" t="s">
        <v>133</v>
      </c>
      <c r="F127" s="21">
        <f>'пр.7 вед.стр.'!G358</f>
        <v>67</v>
      </c>
      <c r="K127" s="122"/>
      <c r="L127" s="122"/>
      <c r="M127" s="122"/>
      <c r="N127" s="122"/>
      <c r="O127" s="125"/>
    </row>
    <row r="128" spans="1:15" s="32" customFormat="1" ht="45.75" customHeight="1">
      <c r="A128" s="16" t="s">
        <v>240</v>
      </c>
      <c r="B128" s="20" t="s">
        <v>65</v>
      </c>
      <c r="C128" s="20" t="s">
        <v>86</v>
      </c>
      <c r="D128" s="282" t="s">
        <v>677</v>
      </c>
      <c r="E128" s="262"/>
      <c r="F128" s="21">
        <f>F129</f>
        <v>700</v>
      </c>
      <c r="K128" s="122"/>
      <c r="L128" s="122"/>
      <c r="M128" s="122"/>
      <c r="N128" s="122"/>
      <c r="O128" s="125"/>
    </row>
    <row r="129" spans="1:15" s="32" customFormat="1" ht="45" customHeight="1">
      <c r="A129" s="16" t="s">
        <v>100</v>
      </c>
      <c r="B129" s="20" t="s">
        <v>65</v>
      </c>
      <c r="C129" s="20" t="s">
        <v>86</v>
      </c>
      <c r="D129" s="282" t="s">
        <v>677</v>
      </c>
      <c r="E129" s="262" t="s">
        <v>101</v>
      </c>
      <c r="F129" s="21">
        <f>F130</f>
        <v>700</v>
      </c>
      <c r="K129" s="122"/>
      <c r="L129" s="122"/>
      <c r="M129" s="122"/>
      <c r="N129" s="122"/>
      <c r="O129" s="125"/>
    </row>
    <row r="130" spans="1:15" s="32" customFormat="1" ht="15" customHeight="1">
      <c r="A130" s="16" t="s">
        <v>245</v>
      </c>
      <c r="B130" s="20" t="s">
        <v>65</v>
      </c>
      <c r="C130" s="20" t="s">
        <v>86</v>
      </c>
      <c r="D130" s="282" t="s">
        <v>677</v>
      </c>
      <c r="E130" s="262" t="s">
        <v>247</v>
      </c>
      <c r="F130" s="21">
        <f>F131</f>
        <v>700</v>
      </c>
      <c r="K130" s="122"/>
      <c r="L130" s="122"/>
      <c r="M130" s="122"/>
      <c r="N130" s="122"/>
      <c r="O130" s="125"/>
    </row>
    <row r="131" spans="1:15" s="32" customFormat="1" ht="12.75">
      <c r="A131" s="16" t="s">
        <v>334</v>
      </c>
      <c r="B131" s="20" t="s">
        <v>65</v>
      </c>
      <c r="C131" s="20" t="s">
        <v>86</v>
      </c>
      <c r="D131" s="282" t="s">
        <v>677</v>
      </c>
      <c r="E131" s="262" t="s">
        <v>246</v>
      </c>
      <c r="F131" s="21">
        <f>'пр.7 вед.стр.'!G362</f>
        <v>700</v>
      </c>
      <c r="K131" s="122"/>
      <c r="L131" s="122"/>
      <c r="M131" s="122"/>
      <c r="N131" s="122"/>
      <c r="O131" s="125"/>
    </row>
    <row r="132" spans="1:15" s="32" customFormat="1" ht="12.75">
      <c r="A132" s="16" t="s">
        <v>207</v>
      </c>
      <c r="B132" s="20" t="s">
        <v>65</v>
      </c>
      <c r="C132" s="20" t="s">
        <v>86</v>
      </c>
      <c r="D132" s="282" t="s">
        <v>678</v>
      </c>
      <c r="E132" s="262"/>
      <c r="F132" s="21">
        <f>F133</f>
        <v>18.8</v>
      </c>
      <c r="K132" s="122"/>
      <c r="L132" s="122"/>
      <c r="M132" s="122"/>
      <c r="N132" s="122"/>
      <c r="O132" s="125"/>
    </row>
    <row r="133" spans="1:15" s="32" customFormat="1" ht="44.25" customHeight="1">
      <c r="A133" s="16" t="s">
        <v>100</v>
      </c>
      <c r="B133" s="20" t="s">
        <v>65</v>
      </c>
      <c r="C133" s="20" t="s">
        <v>86</v>
      </c>
      <c r="D133" s="282" t="s">
        <v>678</v>
      </c>
      <c r="E133" s="262" t="s">
        <v>101</v>
      </c>
      <c r="F133" s="21">
        <f>F134</f>
        <v>18.8</v>
      </c>
      <c r="K133" s="122"/>
      <c r="L133" s="122"/>
      <c r="M133" s="122"/>
      <c r="N133" s="122"/>
      <c r="O133" s="125"/>
    </row>
    <row r="134" spans="1:15" s="32" customFormat="1" ht="14.25" customHeight="1">
      <c r="A134" s="16" t="s">
        <v>245</v>
      </c>
      <c r="B134" s="20" t="s">
        <v>65</v>
      </c>
      <c r="C134" s="20" t="s">
        <v>86</v>
      </c>
      <c r="D134" s="282" t="s">
        <v>678</v>
      </c>
      <c r="E134" s="262" t="s">
        <v>247</v>
      </c>
      <c r="F134" s="21">
        <f>F135</f>
        <v>18.8</v>
      </c>
      <c r="K134" s="122"/>
      <c r="L134" s="122"/>
      <c r="M134" s="122"/>
      <c r="N134" s="122"/>
      <c r="O134" s="125"/>
    </row>
    <row r="135" spans="1:15" s="32" customFormat="1" ht="12.75">
      <c r="A135" s="16" t="s">
        <v>334</v>
      </c>
      <c r="B135" s="20" t="s">
        <v>65</v>
      </c>
      <c r="C135" s="20" t="s">
        <v>86</v>
      </c>
      <c r="D135" s="282" t="s">
        <v>678</v>
      </c>
      <c r="E135" s="262" t="s">
        <v>246</v>
      </c>
      <c r="F135" s="21">
        <f>'пр.7 вед.стр.'!G366</f>
        <v>18.8</v>
      </c>
      <c r="K135" s="122"/>
      <c r="L135" s="122"/>
      <c r="M135" s="122"/>
      <c r="N135" s="122"/>
      <c r="O135" s="125"/>
    </row>
    <row r="136" spans="1:15" s="32" customFormat="1" ht="25.5">
      <c r="A136" s="33" t="s">
        <v>199</v>
      </c>
      <c r="B136" s="20" t="s">
        <v>65</v>
      </c>
      <c r="C136" s="20" t="s">
        <v>86</v>
      </c>
      <c r="D136" s="262" t="s">
        <v>679</v>
      </c>
      <c r="E136" s="262"/>
      <c r="F136" s="21">
        <f>F137+F141</f>
        <v>2380.4</v>
      </c>
      <c r="K136" s="122"/>
      <c r="L136" s="122"/>
      <c r="M136" s="122"/>
      <c r="N136" s="122"/>
      <c r="O136" s="125"/>
    </row>
    <row r="137" spans="1:15" s="32" customFormat="1" ht="12.75">
      <c r="A137" s="33" t="s">
        <v>310</v>
      </c>
      <c r="B137" s="20" t="s">
        <v>65</v>
      </c>
      <c r="C137" s="20" t="s">
        <v>86</v>
      </c>
      <c r="D137" s="262" t="s">
        <v>680</v>
      </c>
      <c r="E137" s="262"/>
      <c r="F137" s="21">
        <f>F138</f>
        <v>1570.4</v>
      </c>
      <c r="K137" s="122"/>
      <c r="L137" s="122"/>
      <c r="M137" s="122"/>
      <c r="N137" s="122"/>
      <c r="O137" s="125"/>
    </row>
    <row r="138" spans="1:15" s="32" customFormat="1" ht="12.75">
      <c r="A138" s="16" t="s">
        <v>417</v>
      </c>
      <c r="B138" s="20" t="s">
        <v>65</v>
      </c>
      <c r="C138" s="20" t="s">
        <v>86</v>
      </c>
      <c r="D138" s="262" t="s">
        <v>680</v>
      </c>
      <c r="E138" s="262" t="s">
        <v>102</v>
      </c>
      <c r="F138" s="21">
        <f>F139</f>
        <v>1570.4</v>
      </c>
      <c r="K138" s="122"/>
      <c r="L138" s="122"/>
      <c r="M138" s="122"/>
      <c r="N138" s="122"/>
      <c r="O138" s="125"/>
    </row>
    <row r="139" spans="1:15" s="32" customFormat="1" ht="18" customHeight="1">
      <c r="A139" s="16" t="s">
        <v>97</v>
      </c>
      <c r="B139" s="20" t="s">
        <v>65</v>
      </c>
      <c r="C139" s="20" t="s">
        <v>86</v>
      </c>
      <c r="D139" s="262" t="s">
        <v>680</v>
      </c>
      <c r="E139" s="262" t="s">
        <v>98</v>
      </c>
      <c r="F139" s="21">
        <f>F140</f>
        <v>1570.4</v>
      </c>
      <c r="K139" s="122"/>
      <c r="L139" s="122"/>
      <c r="M139" s="122"/>
      <c r="N139" s="122"/>
      <c r="O139" s="125"/>
    </row>
    <row r="140" spans="1:15" s="32" customFormat="1" ht="12.75">
      <c r="A140" s="16" t="s">
        <v>794</v>
      </c>
      <c r="B140" s="20" t="s">
        <v>65</v>
      </c>
      <c r="C140" s="20" t="s">
        <v>86</v>
      </c>
      <c r="D140" s="262" t="s">
        <v>680</v>
      </c>
      <c r="E140" s="262" t="s">
        <v>99</v>
      </c>
      <c r="F140" s="21">
        <f>'пр.7 вед.стр.'!G371</f>
        <v>1570.4</v>
      </c>
      <c r="K140" s="122"/>
      <c r="L140" s="122"/>
      <c r="M140" s="122"/>
      <c r="N140" s="122"/>
      <c r="O140" s="125"/>
    </row>
    <row r="141" spans="1:6" ht="15" customHeight="1">
      <c r="A141" s="33" t="s">
        <v>799</v>
      </c>
      <c r="B141" s="20" t="s">
        <v>65</v>
      </c>
      <c r="C141" s="20" t="s">
        <v>86</v>
      </c>
      <c r="D141" s="262" t="s">
        <v>682</v>
      </c>
      <c r="E141" s="262"/>
      <c r="F141" s="21">
        <f>F142+F145</f>
        <v>810</v>
      </c>
    </row>
    <row r="142" spans="1:15" s="32" customFormat="1" ht="12.75" customHeight="1">
      <c r="A142" s="16" t="s">
        <v>417</v>
      </c>
      <c r="B142" s="20" t="s">
        <v>65</v>
      </c>
      <c r="C142" s="20" t="s">
        <v>86</v>
      </c>
      <c r="D142" s="262" t="s">
        <v>682</v>
      </c>
      <c r="E142" s="262" t="s">
        <v>102</v>
      </c>
      <c r="F142" s="21">
        <f>F143</f>
        <v>800</v>
      </c>
      <c r="K142" s="122"/>
      <c r="L142" s="122"/>
      <c r="M142" s="122"/>
      <c r="N142" s="122"/>
      <c r="O142" s="125"/>
    </row>
    <row r="143" spans="1:15" s="32" customFormat="1" ht="16.5" customHeight="1">
      <c r="A143" s="16" t="s">
        <v>97</v>
      </c>
      <c r="B143" s="20" t="s">
        <v>65</v>
      </c>
      <c r="C143" s="20" t="s">
        <v>86</v>
      </c>
      <c r="D143" s="262" t="s">
        <v>682</v>
      </c>
      <c r="E143" s="262" t="s">
        <v>98</v>
      </c>
      <c r="F143" s="21">
        <f>F144</f>
        <v>800</v>
      </c>
      <c r="K143" s="122"/>
      <c r="L143" s="122"/>
      <c r="M143" s="122"/>
      <c r="N143" s="122"/>
      <c r="O143" s="125"/>
    </row>
    <row r="144" spans="1:15" s="32" customFormat="1" ht="12.75">
      <c r="A144" s="16" t="s">
        <v>795</v>
      </c>
      <c r="B144" s="20" t="s">
        <v>65</v>
      </c>
      <c r="C144" s="20" t="s">
        <v>86</v>
      </c>
      <c r="D144" s="262" t="s">
        <v>682</v>
      </c>
      <c r="E144" s="262" t="s">
        <v>99</v>
      </c>
      <c r="F144" s="21">
        <f>'пр.7 вед.стр.'!G375</f>
        <v>800</v>
      </c>
      <c r="K144" s="122"/>
      <c r="L144" s="122"/>
      <c r="M144" s="122"/>
      <c r="N144" s="122"/>
      <c r="O144" s="125"/>
    </row>
    <row r="145" spans="1:15" s="32" customFormat="1" ht="13.5" customHeight="1">
      <c r="A145" s="16" t="s">
        <v>126</v>
      </c>
      <c r="B145" s="20" t="s">
        <v>65</v>
      </c>
      <c r="C145" s="20" t="s">
        <v>86</v>
      </c>
      <c r="D145" s="262" t="s">
        <v>682</v>
      </c>
      <c r="E145" s="262" t="s">
        <v>127</v>
      </c>
      <c r="F145" s="21">
        <f>F146</f>
        <v>10</v>
      </c>
      <c r="K145" s="122"/>
      <c r="L145" s="122"/>
      <c r="M145" s="122"/>
      <c r="N145" s="122"/>
      <c r="O145" s="125"/>
    </row>
    <row r="146" spans="1:15" s="32" customFormat="1" ht="14.25" customHeight="1">
      <c r="A146" s="16" t="s">
        <v>129</v>
      </c>
      <c r="B146" s="20" t="s">
        <v>65</v>
      </c>
      <c r="C146" s="20" t="s">
        <v>86</v>
      </c>
      <c r="D146" s="262" t="s">
        <v>682</v>
      </c>
      <c r="E146" s="262" t="s">
        <v>130</v>
      </c>
      <c r="F146" s="21">
        <f>F147</f>
        <v>10</v>
      </c>
      <c r="K146" s="122"/>
      <c r="L146" s="122"/>
      <c r="M146" s="122"/>
      <c r="N146" s="122"/>
      <c r="O146" s="125"/>
    </row>
    <row r="147" spans="1:15" s="32" customFormat="1" ht="18" customHeight="1">
      <c r="A147" s="16" t="s">
        <v>160</v>
      </c>
      <c r="B147" s="20" t="s">
        <v>65</v>
      </c>
      <c r="C147" s="20" t="s">
        <v>86</v>
      </c>
      <c r="D147" s="262" t="s">
        <v>682</v>
      </c>
      <c r="E147" s="262" t="s">
        <v>161</v>
      </c>
      <c r="F147" s="21">
        <f>'пр.7 вед.стр.'!G378</f>
        <v>10</v>
      </c>
      <c r="K147" s="122"/>
      <c r="L147" s="122"/>
      <c r="M147" s="122"/>
      <c r="N147" s="122"/>
      <c r="O147" s="125"/>
    </row>
    <row r="148" spans="1:14" ht="45.75" customHeight="1">
      <c r="A148" s="301" t="str">
        <f>'пр.7 вед.стр.'!A48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48" s="20" t="s">
        <v>65</v>
      </c>
      <c r="C148" s="20" t="s">
        <v>86</v>
      </c>
      <c r="D148" s="262" t="s">
        <v>642</v>
      </c>
      <c r="E148" s="262"/>
      <c r="F148" s="21">
        <f>F149+F169+F175+F185</f>
        <v>5162.000000000001</v>
      </c>
      <c r="K148" s="123"/>
      <c r="L148" s="123"/>
      <c r="M148" s="128"/>
      <c r="N148" s="128"/>
    </row>
    <row r="149" spans="1:14" ht="21" customHeight="1">
      <c r="A149" s="224" t="s">
        <v>643</v>
      </c>
      <c r="B149" s="225" t="s">
        <v>65</v>
      </c>
      <c r="C149" s="225" t="s">
        <v>86</v>
      </c>
      <c r="D149" s="267" t="s">
        <v>644</v>
      </c>
      <c r="E149" s="267"/>
      <c r="F149" s="226">
        <f>F150+F155+F161+F165</f>
        <v>2515.8</v>
      </c>
      <c r="K149" s="123"/>
      <c r="L149" s="123"/>
      <c r="M149" s="128"/>
      <c r="N149" s="128"/>
    </row>
    <row r="150" spans="1:14" ht="57" customHeight="1">
      <c r="A150" s="224" t="s">
        <v>324</v>
      </c>
      <c r="B150" s="225" t="s">
        <v>65</v>
      </c>
      <c r="C150" s="225" t="s">
        <v>86</v>
      </c>
      <c r="D150" s="267" t="s">
        <v>645</v>
      </c>
      <c r="E150" s="267"/>
      <c r="F150" s="226">
        <f>F151</f>
        <v>1425.8</v>
      </c>
      <c r="K150" s="123"/>
      <c r="L150" s="123"/>
      <c r="M150" s="128"/>
      <c r="N150" s="128"/>
    </row>
    <row r="151" spans="1:14" ht="41.25" customHeight="1">
      <c r="A151" s="224" t="s">
        <v>100</v>
      </c>
      <c r="B151" s="225" t="s">
        <v>65</v>
      </c>
      <c r="C151" s="225" t="s">
        <v>86</v>
      </c>
      <c r="D151" s="267" t="s">
        <v>645</v>
      </c>
      <c r="E151" s="267" t="s">
        <v>101</v>
      </c>
      <c r="F151" s="226">
        <f>F152</f>
        <v>1425.8</v>
      </c>
      <c r="K151" s="123"/>
      <c r="L151" s="123"/>
      <c r="M151" s="128"/>
      <c r="N151" s="128"/>
    </row>
    <row r="152" spans="1:14" ht="21.75" customHeight="1">
      <c r="A152" s="224" t="s">
        <v>92</v>
      </c>
      <c r="B152" s="225" t="s">
        <v>65</v>
      </c>
      <c r="C152" s="225" t="s">
        <v>86</v>
      </c>
      <c r="D152" s="267" t="s">
        <v>645</v>
      </c>
      <c r="E152" s="267" t="s">
        <v>93</v>
      </c>
      <c r="F152" s="226">
        <f>F153+F154</f>
        <v>1425.8</v>
      </c>
      <c r="K152" s="123"/>
      <c r="L152" s="123"/>
      <c r="M152" s="128"/>
      <c r="N152" s="128"/>
    </row>
    <row r="153" spans="1:14" ht="16.5" customHeight="1">
      <c r="A153" s="224" t="s">
        <v>156</v>
      </c>
      <c r="B153" s="225" t="s">
        <v>65</v>
      </c>
      <c r="C153" s="225" t="s">
        <v>86</v>
      </c>
      <c r="D153" s="267" t="s">
        <v>645</v>
      </c>
      <c r="E153" s="267" t="s">
        <v>94</v>
      </c>
      <c r="F153" s="226">
        <f>'пр.7 вед.стр.'!G53</f>
        <v>1105.3</v>
      </c>
      <c r="K153" s="123"/>
      <c r="L153" s="123"/>
      <c r="M153" s="128"/>
      <c r="N153" s="128"/>
    </row>
    <row r="154" spans="1:6" ht="28.5" customHeight="1">
      <c r="A154" s="224" t="s">
        <v>158</v>
      </c>
      <c r="B154" s="225" t="s">
        <v>65</v>
      </c>
      <c r="C154" s="225" t="s">
        <v>86</v>
      </c>
      <c r="D154" s="267" t="s">
        <v>645</v>
      </c>
      <c r="E154" s="267" t="s">
        <v>157</v>
      </c>
      <c r="F154" s="226">
        <f>'пр.7 вед.стр.'!G54</f>
        <v>320.5</v>
      </c>
    </row>
    <row r="155" spans="1:6" ht="18" customHeight="1">
      <c r="A155" s="16" t="s">
        <v>208</v>
      </c>
      <c r="B155" s="20" t="s">
        <v>65</v>
      </c>
      <c r="C155" s="20" t="s">
        <v>86</v>
      </c>
      <c r="D155" s="278" t="s">
        <v>646</v>
      </c>
      <c r="E155" s="262"/>
      <c r="F155" s="21">
        <f>F156</f>
        <v>870</v>
      </c>
    </row>
    <row r="156" spans="1:6" ht="40.5" customHeight="1">
      <c r="A156" s="16" t="s">
        <v>100</v>
      </c>
      <c r="B156" s="20" t="s">
        <v>65</v>
      </c>
      <c r="C156" s="20" t="s">
        <v>86</v>
      </c>
      <c r="D156" s="278" t="s">
        <v>646</v>
      </c>
      <c r="E156" s="262" t="s">
        <v>101</v>
      </c>
      <c r="F156" s="21">
        <f>F157</f>
        <v>870</v>
      </c>
    </row>
    <row r="157" spans="1:6" ht="18" customHeight="1">
      <c r="A157" s="16" t="s">
        <v>92</v>
      </c>
      <c r="B157" s="20" t="s">
        <v>65</v>
      </c>
      <c r="C157" s="20" t="s">
        <v>86</v>
      </c>
      <c r="D157" s="278" t="s">
        <v>646</v>
      </c>
      <c r="E157" s="262" t="s">
        <v>93</v>
      </c>
      <c r="F157" s="21">
        <f>F158+F159+F160</f>
        <v>870</v>
      </c>
    </row>
    <row r="158" spans="1:6" ht="19.5" customHeight="1">
      <c r="A158" s="16" t="s">
        <v>156</v>
      </c>
      <c r="B158" s="20" t="s">
        <v>65</v>
      </c>
      <c r="C158" s="20" t="s">
        <v>86</v>
      </c>
      <c r="D158" s="278" t="s">
        <v>646</v>
      </c>
      <c r="E158" s="262" t="s">
        <v>94</v>
      </c>
      <c r="F158" s="21">
        <f>'пр.7 вед.стр.'!G58</f>
        <v>650</v>
      </c>
    </row>
    <row r="159" spans="1:6" ht="18" customHeight="1">
      <c r="A159" s="16" t="s">
        <v>95</v>
      </c>
      <c r="B159" s="20" t="s">
        <v>65</v>
      </c>
      <c r="C159" s="20" t="s">
        <v>86</v>
      </c>
      <c r="D159" s="278" t="s">
        <v>646</v>
      </c>
      <c r="E159" s="262" t="s">
        <v>96</v>
      </c>
      <c r="F159" s="21">
        <f>'пр.7 вед.стр.'!G59</f>
        <v>24</v>
      </c>
    </row>
    <row r="160" spans="1:6" ht="27" customHeight="1">
      <c r="A160" s="16" t="s">
        <v>158</v>
      </c>
      <c r="B160" s="20" t="s">
        <v>65</v>
      </c>
      <c r="C160" s="20" t="s">
        <v>86</v>
      </c>
      <c r="D160" s="278" t="s">
        <v>646</v>
      </c>
      <c r="E160" s="262" t="s">
        <v>157</v>
      </c>
      <c r="F160" s="21">
        <f>'пр.7 вед.стр.'!G60</f>
        <v>196</v>
      </c>
    </row>
    <row r="161" spans="1:6" ht="19.5" customHeight="1">
      <c r="A161" s="16" t="s">
        <v>209</v>
      </c>
      <c r="B161" s="20" t="s">
        <v>65</v>
      </c>
      <c r="C161" s="20" t="s">
        <v>86</v>
      </c>
      <c r="D161" s="278" t="s">
        <v>647</v>
      </c>
      <c r="E161" s="262"/>
      <c r="F161" s="21">
        <f>F162</f>
        <v>120</v>
      </c>
    </row>
    <row r="162" spans="1:6" ht="18.75" customHeight="1">
      <c r="A162" s="16" t="s">
        <v>417</v>
      </c>
      <c r="B162" s="20" t="s">
        <v>65</v>
      </c>
      <c r="C162" s="20" t="s">
        <v>86</v>
      </c>
      <c r="D162" s="278" t="s">
        <v>647</v>
      </c>
      <c r="E162" s="262" t="s">
        <v>102</v>
      </c>
      <c r="F162" s="21">
        <f>F163</f>
        <v>120</v>
      </c>
    </row>
    <row r="163" spans="1:6" ht="15" customHeight="1">
      <c r="A163" s="16" t="s">
        <v>97</v>
      </c>
      <c r="B163" s="20" t="s">
        <v>65</v>
      </c>
      <c r="C163" s="20" t="s">
        <v>86</v>
      </c>
      <c r="D163" s="278" t="s">
        <v>647</v>
      </c>
      <c r="E163" s="262" t="s">
        <v>98</v>
      </c>
      <c r="F163" s="21">
        <f>F164</f>
        <v>120</v>
      </c>
    </row>
    <row r="164" spans="1:6" ht="15" customHeight="1">
      <c r="A164" s="16" t="s">
        <v>794</v>
      </c>
      <c r="B164" s="20" t="s">
        <v>65</v>
      </c>
      <c r="C164" s="20" t="s">
        <v>86</v>
      </c>
      <c r="D164" s="278" t="s">
        <v>647</v>
      </c>
      <c r="E164" s="262" t="s">
        <v>99</v>
      </c>
      <c r="F164" s="21">
        <f>'пр.7 вед.стр.'!G64</f>
        <v>120</v>
      </c>
    </row>
    <row r="165" spans="1:6" ht="49.5" customHeight="1">
      <c r="A165" s="16" t="s">
        <v>240</v>
      </c>
      <c r="B165" s="20" t="s">
        <v>65</v>
      </c>
      <c r="C165" s="20" t="s">
        <v>86</v>
      </c>
      <c r="D165" s="278" t="s">
        <v>648</v>
      </c>
      <c r="E165" s="262"/>
      <c r="F165" s="21">
        <f>F166</f>
        <v>100</v>
      </c>
    </row>
    <row r="166" spans="1:6" ht="42" customHeight="1">
      <c r="A166" s="16" t="s">
        <v>100</v>
      </c>
      <c r="B166" s="20" t="s">
        <v>65</v>
      </c>
      <c r="C166" s="20" t="s">
        <v>86</v>
      </c>
      <c r="D166" s="278" t="s">
        <v>648</v>
      </c>
      <c r="E166" s="262" t="s">
        <v>101</v>
      </c>
      <c r="F166" s="21">
        <f>F167</f>
        <v>100</v>
      </c>
    </row>
    <row r="167" spans="1:6" ht="17.25" customHeight="1">
      <c r="A167" s="16" t="s">
        <v>92</v>
      </c>
      <c r="B167" s="20" t="s">
        <v>65</v>
      </c>
      <c r="C167" s="20" t="s">
        <v>86</v>
      </c>
      <c r="D167" s="278" t="s">
        <v>648</v>
      </c>
      <c r="E167" s="262" t="s">
        <v>93</v>
      </c>
      <c r="F167" s="21">
        <f>F168</f>
        <v>100</v>
      </c>
    </row>
    <row r="168" spans="1:6" ht="15" customHeight="1">
      <c r="A168" s="16" t="s">
        <v>95</v>
      </c>
      <c r="B168" s="20" t="s">
        <v>65</v>
      </c>
      <c r="C168" s="20" t="s">
        <v>86</v>
      </c>
      <c r="D168" s="278" t="s">
        <v>648</v>
      </c>
      <c r="E168" s="262" t="s">
        <v>96</v>
      </c>
      <c r="F168" s="21">
        <f>'пр.7 вед.стр.'!G68</f>
        <v>100</v>
      </c>
    </row>
    <row r="169" spans="1:6" ht="25.5">
      <c r="A169" s="228" t="s">
        <v>649</v>
      </c>
      <c r="B169" s="225" t="s">
        <v>65</v>
      </c>
      <c r="C169" s="225" t="s">
        <v>86</v>
      </c>
      <c r="D169" s="267" t="s">
        <v>650</v>
      </c>
      <c r="E169" s="267"/>
      <c r="F169" s="226">
        <f>F170</f>
        <v>1027.3</v>
      </c>
    </row>
    <row r="170" spans="1:6" ht="25.5">
      <c r="A170" s="224" t="s">
        <v>651</v>
      </c>
      <c r="B170" s="225" t="s">
        <v>65</v>
      </c>
      <c r="C170" s="225" t="s">
        <v>86</v>
      </c>
      <c r="D170" s="267" t="s">
        <v>652</v>
      </c>
      <c r="E170" s="267"/>
      <c r="F170" s="226">
        <f>F171</f>
        <v>1027.3</v>
      </c>
    </row>
    <row r="171" spans="1:6" ht="38.25">
      <c r="A171" s="224" t="s">
        <v>100</v>
      </c>
      <c r="B171" s="225" t="s">
        <v>65</v>
      </c>
      <c r="C171" s="225" t="s">
        <v>86</v>
      </c>
      <c r="D171" s="267" t="s">
        <v>652</v>
      </c>
      <c r="E171" s="267" t="s">
        <v>101</v>
      </c>
      <c r="F171" s="226">
        <f>F172</f>
        <v>1027.3</v>
      </c>
    </row>
    <row r="172" spans="1:6" ht="15.75" customHeight="1">
      <c r="A172" s="224" t="s">
        <v>92</v>
      </c>
      <c r="B172" s="225" t="s">
        <v>65</v>
      </c>
      <c r="C172" s="225" t="s">
        <v>86</v>
      </c>
      <c r="D172" s="267" t="s">
        <v>652</v>
      </c>
      <c r="E172" s="267" t="s">
        <v>93</v>
      </c>
      <c r="F172" s="226">
        <f>F173+F174</f>
        <v>1027.3</v>
      </c>
    </row>
    <row r="173" spans="1:6" ht="18" customHeight="1">
      <c r="A173" s="224" t="s">
        <v>156</v>
      </c>
      <c r="B173" s="225" t="s">
        <v>65</v>
      </c>
      <c r="C173" s="225" t="s">
        <v>86</v>
      </c>
      <c r="D173" s="267" t="s">
        <v>652</v>
      </c>
      <c r="E173" s="267" t="s">
        <v>94</v>
      </c>
      <c r="F173" s="226">
        <f>'пр.7 вед.стр.'!G73</f>
        <v>789</v>
      </c>
    </row>
    <row r="174" spans="1:6" ht="25.5">
      <c r="A174" s="224" t="s">
        <v>158</v>
      </c>
      <c r="B174" s="225" t="s">
        <v>65</v>
      </c>
      <c r="C174" s="225" t="s">
        <v>86</v>
      </c>
      <c r="D174" s="267" t="s">
        <v>652</v>
      </c>
      <c r="E174" s="267" t="s">
        <v>157</v>
      </c>
      <c r="F174" s="226">
        <f>'пр.7 вед.стр.'!G74</f>
        <v>238.3</v>
      </c>
    </row>
    <row r="175" spans="1:6" ht="25.5">
      <c r="A175" s="224" t="s">
        <v>653</v>
      </c>
      <c r="B175" s="225" t="s">
        <v>65</v>
      </c>
      <c r="C175" s="225" t="s">
        <v>86</v>
      </c>
      <c r="D175" s="267" t="s">
        <v>654</v>
      </c>
      <c r="E175" s="267"/>
      <c r="F175" s="226">
        <f>F176</f>
        <v>1249.3000000000002</v>
      </c>
    </row>
    <row r="176" spans="1:6" ht="76.5">
      <c r="A176" s="224" t="s">
        <v>655</v>
      </c>
      <c r="B176" s="225" t="s">
        <v>65</v>
      </c>
      <c r="C176" s="225" t="s">
        <v>86</v>
      </c>
      <c r="D176" s="267" t="s">
        <v>656</v>
      </c>
      <c r="E176" s="267"/>
      <c r="F176" s="226">
        <f>F177+F182</f>
        <v>1249.3000000000002</v>
      </c>
    </row>
    <row r="177" spans="1:6" ht="38.25">
      <c r="A177" s="224" t="s">
        <v>100</v>
      </c>
      <c r="B177" s="225" t="s">
        <v>65</v>
      </c>
      <c r="C177" s="225" t="s">
        <v>86</v>
      </c>
      <c r="D177" s="267" t="s">
        <v>656</v>
      </c>
      <c r="E177" s="267" t="s">
        <v>101</v>
      </c>
      <c r="F177" s="226">
        <f>F178</f>
        <v>1116.4</v>
      </c>
    </row>
    <row r="178" spans="1:6" ht="12.75">
      <c r="A178" s="224" t="s">
        <v>92</v>
      </c>
      <c r="B178" s="225" t="s">
        <v>65</v>
      </c>
      <c r="C178" s="225" t="s">
        <v>86</v>
      </c>
      <c r="D178" s="267" t="s">
        <v>656</v>
      </c>
      <c r="E178" s="267" t="s">
        <v>93</v>
      </c>
      <c r="F178" s="226">
        <f>F179+F180+F181</f>
        <v>1116.4</v>
      </c>
    </row>
    <row r="179" spans="1:6" ht="12.75">
      <c r="A179" s="224" t="s">
        <v>156</v>
      </c>
      <c r="B179" s="225" t="s">
        <v>65</v>
      </c>
      <c r="C179" s="225" t="s">
        <v>86</v>
      </c>
      <c r="D179" s="267" t="s">
        <v>656</v>
      </c>
      <c r="E179" s="267" t="s">
        <v>94</v>
      </c>
      <c r="F179" s="226">
        <f>'пр.7 вед.стр.'!G79</f>
        <v>802.2</v>
      </c>
    </row>
    <row r="180" spans="1:6" ht="17.25" customHeight="1">
      <c r="A180" s="224" t="s">
        <v>95</v>
      </c>
      <c r="B180" s="225" t="s">
        <v>65</v>
      </c>
      <c r="C180" s="225" t="s">
        <v>86</v>
      </c>
      <c r="D180" s="267" t="s">
        <v>656</v>
      </c>
      <c r="E180" s="267" t="s">
        <v>96</v>
      </c>
      <c r="F180" s="226">
        <f>'пр.7 вед.стр.'!G80</f>
        <v>72</v>
      </c>
    </row>
    <row r="181" spans="1:6" ht="25.5">
      <c r="A181" s="224" t="s">
        <v>158</v>
      </c>
      <c r="B181" s="225" t="s">
        <v>65</v>
      </c>
      <c r="C181" s="225" t="s">
        <v>86</v>
      </c>
      <c r="D181" s="267" t="s">
        <v>656</v>
      </c>
      <c r="E181" s="267" t="s">
        <v>157</v>
      </c>
      <c r="F181" s="226">
        <f>'пр.7 вед.стр.'!G81</f>
        <v>242.2</v>
      </c>
    </row>
    <row r="182" spans="1:6" ht="12.75">
      <c r="A182" s="224" t="s">
        <v>417</v>
      </c>
      <c r="B182" s="225" t="s">
        <v>65</v>
      </c>
      <c r="C182" s="225" t="s">
        <v>86</v>
      </c>
      <c r="D182" s="267" t="s">
        <v>656</v>
      </c>
      <c r="E182" s="267" t="s">
        <v>102</v>
      </c>
      <c r="F182" s="226">
        <f>F183</f>
        <v>132.9</v>
      </c>
    </row>
    <row r="183" spans="1:6" ht="12.75">
      <c r="A183" s="224" t="s">
        <v>97</v>
      </c>
      <c r="B183" s="225" t="s">
        <v>65</v>
      </c>
      <c r="C183" s="225" t="s">
        <v>86</v>
      </c>
      <c r="D183" s="267" t="s">
        <v>656</v>
      </c>
      <c r="E183" s="267" t="s">
        <v>98</v>
      </c>
      <c r="F183" s="226">
        <f>F184</f>
        <v>132.9</v>
      </c>
    </row>
    <row r="184" spans="1:6" ht="12.75">
      <c r="A184" s="224" t="s">
        <v>795</v>
      </c>
      <c r="B184" s="225" t="s">
        <v>65</v>
      </c>
      <c r="C184" s="225" t="s">
        <v>86</v>
      </c>
      <c r="D184" s="267" t="s">
        <v>656</v>
      </c>
      <c r="E184" s="267" t="s">
        <v>99</v>
      </c>
      <c r="F184" s="226">
        <f>'пр.7 вед.стр.'!G84</f>
        <v>132.9</v>
      </c>
    </row>
    <row r="185" spans="1:6" ht="25.5">
      <c r="A185" s="224" t="s">
        <v>778</v>
      </c>
      <c r="B185" s="225" t="s">
        <v>65</v>
      </c>
      <c r="C185" s="225" t="s">
        <v>86</v>
      </c>
      <c r="D185" s="225" t="s">
        <v>764</v>
      </c>
      <c r="E185" s="225"/>
      <c r="F185" s="226">
        <f>F186</f>
        <v>369.6</v>
      </c>
    </row>
    <row r="186" spans="1:6" ht="25.5">
      <c r="A186" s="224" t="s">
        <v>765</v>
      </c>
      <c r="B186" s="225" t="s">
        <v>65</v>
      </c>
      <c r="C186" s="225" t="s">
        <v>86</v>
      </c>
      <c r="D186" s="225" t="s">
        <v>766</v>
      </c>
      <c r="E186" s="225"/>
      <c r="F186" s="226">
        <f>F187</f>
        <v>369.6</v>
      </c>
    </row>
    <row r="187" spans="1:6" ht="12.75">
      <c r="A187" s="224" t="s">
        <v>417</v>
      </c>
      <c r="B187" s="225" t="s">
        <v>65</v>
      </c>
      <c r="C187" s="225" t="s">
        <v>86</v>
      </c>
      <c r="D187" s="225" t="s">
        <v>766</v>
      </c>
      <c r="E187" s="225" t="s">
        <v>102</v>
      </c>
      <c r="F187" s="226">
        <f>F188</f>
        <v>369.6</v>
      </c>
    </row>
    <row r="188" spans="1:6" ht="12.75">
      <c r="A188" s="224" t="s">
        <v>97</v>
      </c>
      <c r="B188" s="225" t="s">
        <v>65</v>
      </c>
      <c r="C188" s="225" t="s">
        <v>86</v>
      </c>
      <c r="D188" s="225" t="s">
        <v>766</v>
      </c>
      <c r="E188" s="225" t="s">
        <v>98</v>
      </c>
      <c r="F188" s="226">
        <f>F189</f>
        <v>369.6</v>
      </c>
    </row>
    <row r="189" spans="1:6" ht="12.75">
      <c r="A189" s="224" t="s">
        <v>794</v>
      </c>
      <c r="B189" s="225" t="s">
        <v>65</v>
      </c>
      <c r="C189" s="225" t="s">
        <v>86</v>
      </c>
      <c r="D189" s="225" t="s">
        <v>766</v>
      </c>
      <c r="E189" s="225" t="s">
        <v>99</v>
      </c>
      <c r="F189" s="226">
        <f>'пр.7 вед.стр.'!G89</f>
        <v>369.6</v>
      </c>
    </row>
    <row r="190" spans="1:6" ht="12.75">
      <c r="A190" s="16" t="s">
        <v>657</v>
      </c>
      <c r="B190" s="20" t="s">
        <v>65</v>
      </c>
      <c r="C190" s="20" t="s">
        <v>86</v>
      </c>
      <c r="D190" s="282" t="s">
        <v>658</v>
      </c>
      <c r="E190" s="262"/>
      <c r="F190" s="21">
        <f>F191+F201+F215</f>
        <v>209</v>
      </c>
    </row>
    <row r="191" spans="1:6" ht="25.5">
      <c r="A191" s="229" t="str">
        <f>'пр.7 вед.стр.'!A91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91" s="230" t="s">
        <v>65</v>
      </c>
      <c r="C191" s="230" t="s">
        <v>86</v>
      </c>
      <c r="D191" s="280" t="str">
        <f>'пр.7 вед.стр.'!E91</f>
        <v>7Т 0 00 00000 </v>
      </c>
      <c r="E191" s="268"/>
      <c r="F191" s="232">
        <f>F192</f>
        <v>50</v>
      </c>
    </row>
    <row r="192" spans="1:6" ht="25.5">
      <c r="A192" s="30" t="str">
        <f>'пр.7 вед.стр.'!A92</f>
        <v>Основное мероприятие "Усиление роли общественности в профилактике правонарушений и борьбе с преступностью"</v>
      </c>
      <c r="B192" s="20" t="s">
        <v>65</v>
      </c>
      <c r="C192" s="20" t="s">
        <v>86</v>
      </c>
      <c r="D192" s="282" t="str">
        <f>'пр.7 вед.стр.'!E92</f>
        <v>7Т 0 04 00000 </v>
      </c>
      <c r="E192" s="263"/>
      <c r="F192" s="21">
        <f>F193+F197</f>
        <v>50</v>
      </c>
    </row>
    <row r="193" spans="1:6" ht="38.25">
      <c r="A193" s="30" t="str">
        <f>'пр.7 вед.стр.'!A93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93" s="20" t="s">
        <v>65</v>
      </c>
      <c r="C193" s="20" t="s">
        <v>86</v>
      </c>
      <c r="D193" s="282" t="str">
        <f>'пр.7 вед.стр.'!E93</f>
        <v>7Т 0 04 95000 </v>
      </c>
      <c r="E193" s="263"/>
      <c r="F193" s="21">
        <f>F194</f>
        <v>10</v>
      </c>
    </row>
    <row r="194" spans="1:6" ht="12.75">
      <c r="A194" s="16" t="str">
        <f>'пр.7 вед.стр.'!A94</f>
        <v>Закупка товаров, работ и услуг для обеспечения государственных (муниципальных) нужд</v>
      </c>
      <c r="B194" s="20" t="s">
        <v>65</v>
      </c>
      <c r="C194" s="20" t="s">
        <v>86</v>
      </c>
      <c r="D194" s="282" t="str">
        <f>'пр.7 вед.стр.'!E94</f>
        <v>7Т 0 04 95000 </v>
      </c>
      <c r="E194" s="263" t="str">
        <f>'пр.7 вед.стр.'!F94</f>
        <v>200</v>
      </c>
      <c r="F194" s="21">
        <f>F195</f>
        <v>10</v>
      </c>
    </row>
    <row r="195" spans="1:6" ht="12.75">
      <c r="A195" s="16" t="str">
        <f>'пр.7 вед.стр.'!A95</f>
        <v>Иные закупки товаров, работ и услуг для обеспечения государственных и муниципальных нужд</v>
      </c>
      <c r="B195" s="20" t="s">
        <v>65</v>
      </c>
      <c r="C195" s="20" t="s">
        <v>86</v>
      </c>
      <c r="D195" s="282" t="str">
        <f>'пр.7 вед.стр.'!E95</f>
        <v>7Т 0 04 95000 </v>
      </c>
      <c r="E195" s="263" t="str">
        <f>'пр.7 вед.стр.'!F95</f>
        <v>240</v>
      </c>
      <c r="F195" s="21">
        <f>F196</f>
        <v>10</v>
      </c>
    </row>
    <row r="196" spans="1:6" ht="12.75">
      <c r="A196" s="16" t="str">
        <f>'пр.7 вед.стр.'!A96</f>
        <v>Прочая закупка товаров, работ и услуг </v>
      </c>
      <c r="B196" s="20" t="s">
        <v>65</v>
      </c>
      <c r="C196" s="20" t="s">
        <v>86</v>
      </c>
      <c r="D196" s="282" t="str">
        <f>'пр.7 вед.стр.'!E96</f>
        <v>7Т 0 04 95000 </v>
      </c>
      <c r="E196" s="263" t="str">
        <f>'пр.7 вед.стр.'!F96</f>
        <v>244</v>
      </c>
      <c r="F196" s="21">
        <f>'пр.7 вед.стр.'!G96</f>
        <v>10</v>
      </c>
    </row>
    <row r="197" spans="1:6" ht="25.5">
      <c r="A197" s="30" t="str">
        <f>'пр.7 вед.стр.'!A97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97" s="20" t="s">
        <v>65</v>
      </c>
      <c r="C197" s="20" t="s">
        <v>86</v>
      </c>
      <c r="D197" s="282" t="str">
        <f>'пр.7 вед.стр.'!E97</f>
        <v>7Т 0 04 95140 </v>
      </c>
      <c r="E197" s="263"/>
      <c r="F197" s="21">
        <f>F198</f>
        <v>40</v>
      </c>
    </row>
    <row r="198" spans="1:6" ht="38.25">
      <c r="A198" s="16" t="str">
        <f>'пр.7 вед.стр.'!A98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20" t="s">
        <v>65</v>
      </c>
      <c r="C198" s="20" t="s">
        <v>86</v>
      </c>
      <c r="D198" s="282" t="str">
        <f>D197</f>
        <v>7Т 0 04 95140 </v>
      </c>
      <c r="E198" s="263" t="str">
        <f>'пр.7 вед.стр.'!F98</f>
        <v>100</v>
      </c>
      <c r="F198" s="21">
        <f>F199</f>
        <v>40</v>
      </c>
    </row>
    <row r="199" spans="1:6" ht="18" customHeight="1">
      <c r="A199" s="16" t="str">
        <f>'пр.7 вед.стр.'!A99</f>
        <v>Расходы на выплаты персоналу государственных (муниципальных) органов</v>
      </c>
      <c r="B199" s="20" t="s">
        <v>65</v>
      </c>
      <c r="C199" s="20" t="s">
        <v>86</v>
      </c>
      <c r="D199" s="282" t="str">
        <f>D198</f>
        <v>7Т 0 04 95140 </v>
      </c>
      <c r="E199" s="263" t="str">
        <f>'пр.7 вед.стр.'!F99</f>
        <v>120</v>
      </c>
      <c r="F199" s="21">
        <f>F200</f>
        <v>40</v>
      </c>
    </row>
    <row r="200" spans="1:6" ht="27" customHeight="1">
      <c r="A200" s="16" t="str">
        <f>'пр.7 вед.стр.'!A100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00" s="20" t="s">
        <v>65</v>
      </c>
      <c r="C200" s="20" t="s">
        <v>86</v>
      </c>
      <c r="D200" s="282" t="str">
        <f>D199</f>
        <v>7Т 0 04 95140 </v>
      </c>
      <c r="E200" s="263" t="str">
        <f>'пр.7 вед.стр.'!F100</f>
        <v>123</v>
      </c>
      <c r="F200" s="21">
        <f>'пр.7 вед.стр.'!G100</f>
        <v>40</v>
      </c>
    </row>
    <row r="201" spans="1:6" ht="25.5">
      <c r="A201" s="234" t="str">
        <f>'пр.7 вед.стр.'!A101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201" s="230" t="s">
        <v>65</v>
      </c>
      <c r="C201" s="230" t="s">
        <v>86</v>
      </c>
      <c r="D201" s="280" t="str">
        <f>'пр.7 вед.стр.'!E101</f>
        <v>7R 0 00 00000</v>
      </c>
      <c r="E201" s="268"/>
      <c r="F201" s="232">
        <f>F202</f>
        <v>85</v>
      </c>
    </row>
    <row r="202" spans="1:6" ht="25.5">
      <c r="A202" s="16" t="str">
        <f>'пр.7 вед.стр.'!A102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202" s="20" t="s">
        <v>65</v>
      </c>
      <c r="C202" s="20" t="s">
        <v>86</v>
      </c>
      <c r="D202" s="282" t="str">
        <f>'пр.7 вед.стр.'!E102</f>
        <v>7R 0 01 00000</v>
      </c>
      <c r="E202" s="263"/>
      <c r="F202" s="21">
        <f>F203+F207+F211</f>
        <v>85</v>
      </c>
    </row>
    <row r="203" spans="1:6" ht="20.25" customHeight="1">
      <c r="A203" s="224" t="str">
        <f>'пр.7 вед.стр.'!A103</f>
        <v>Дополнительное профессиональное образование для лиц, замещающих муниципальные должности                         </v>
      </c>
      <c r="B203" s="225" t="s">
        <v>65</v>
      </c>
      <c r="C203" s="225" t="s">
        <v>86</v>
      </c>
      <c r="D203" s="285" t="str">
        <f>'пр.7 вед.стр.'!E103</f>
        <v>7R 0 01 73260</v>
      </c>
      <c r="E203" s="264"/>
      <c r="F203" s="226">
        <f>F204</f>
        <v>35</v>
      </c>
    </row>
    <row r="204" spans="1:6" ht="12.75">
      <c r="A204" s="224" t="str">
        <f>'пр.7 вед.стр.'!A104</f>
        <v>Закупка товаров, работ и услуг для обеспечения государственных (муниципальных) нужд</v>
      </c>
      <c r="B204" s="225" t="s">
        <v>65</v>
      </c>
      <c r="C204" s="225" t="s">
        <v>86</v>
      </c>
      <c r="D204" s="285" t="str">
        <f>'пр.7 вед.стр.'!E104</f>
        <v>7R 0 01 73260</v>
      </c>
      <c r="E204" s="264" t="str">
        <f>'пр.7 вед.стр.'!F104</f>
        <v>200</v>
      </c>
      <c r="F204" s="226">
        <f>F205</f>
        <v>35</v>
      </c>
    </row>
    <row r="205" spans="1:6" ht="15" customHeight="1">
      <c r="A205" s="224" t="str">
        <f>'пр.7 вед.стр.'!A105</f>
        <v>Иные закупки товаров, работ и услуг для обеспечения государственных и муниципальных нужд</v>
      </c>
      <c r="B205" s="225" t="s">
        <v>65</v>
      </c>
      <c r="C205" s="225" t="s">
        <v>86</v>
      </c>
      <c r="D205" s="285" t="str">
        <f>'пр.7 вед.стр.'!E105</f>
        <v>7R 0 01 73260</v>
      </c>
      <c r="E205" s="264" t="str">
        <f>'пр.7 вед.стр.'!F105</f>
        <v>240</v>
      </c>
      <c r="F205" s="226">
        <f>F206</f>
        <v>35</v>
      </c>
    </row>
    <row r="206" spans="1:6" ht="15" customHeight="1">
      <c r="A206" s="224" t="str">
        <f>'пр.7 вед.стр.'!A106</f>
        <v>Прочая закупка товаров, работ и услуг </v>
      </c>
      <c r="B206" s="225" t="s">
        <v>65</v>
      </c>
      <c r="C206" s="225" t="s">
        <v>86</v>
      </c>
      <c r="D206" s="285" t="str">
        <f>'пр.7 вед.стр.'!E106</f>
        <v>7R 0 01 73260</v>
      </c>
      <c r="E206" s="264" t="str">
        <f>'пр.7 вед.стр.'!F106</f>
        <v>244</v>
      </c>
      <c r="F206" s="226">
        <f>'пр.7 вед.стр.'!G106</f>
        <v>35</v>
      </c>
    </row>
    <row r="207" spans="1:6" ht="25.5">
      <c r="A207" s="16" t="str">
        <f>'пр.7 вед.стр.'!A107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207" s="20" t="s">
        <v>65</v>
      </c>
      <c r="C207" s="20" t="s">
        <v>86</v>
      </c>
      <c r="D207" s="282" t="str">
        <f>'пр.7 вед.стр.'!E107</f>
        <v>7R 0 01 S3260</v>
      </c>
      <c r="E207" s="263"/>
      <c r="F207" s="21">
        <f>F208</f>
        <v>10</v>
      </c>
    </row>
    <row r="208" spans="1:6" ht="17.25" customHeight="1">
      <c r="A208" s="236" t="str">
        <f>'пр.7 вед.стр.'!A108</f>
        <v>Закупка товаров, работ и услуг для обеспечения государственных (муниципальных) нужд</v>
      </c>
      <c r="B208" s="20" t="s">
        <v>65</v>
      </c>
      <c r="C208" s="20" t="s">
        <v>86</v>
      </c>
      <c r="D208" s="286" t="str">
        <f>'пр.7 вед.стр.'!E108</f>
        <v>7R 0 01 S3260</v>
      </c>
      <c r="E208" s="263" t="str">
        <f>'пр.7 вед.стр.'!F108</f>
        <v>200</v>
      </c>
      <c r="F208" s="21">
        <f>F209</f>
        <v>10</v>
      </c>
    </row>
    <row r="209" spans="1:6" ht="12.75">
      <c r="A209" s="236" t="str">
        <f>'пр.7 вед.стр.'!A109</f>
        <v>Иные закупки товаров, работ и услуг для обеспечения государственных и муниципальных нужд</v>
      </c>
      <c r="B209" s="20" t="s">
        <v>65</v>
      </c>
      <c r="C209" s="20" t="s">
        <v>86</v>
      </c>
      <c r="D209" s="286" t="str">
        <f>'пр.7 вед.стр.'!E109</f>
        <v>7R 0 01 S3260</v>
      </c>
      <c r="E209" s="263" t="str">
        <f>'пр.7 вед.стр.'!F109</f>
        <v>240</v>
      </c>
      <c r="F209" s="21">
        <f>F210</f>
        <v>10</v>
      </c>
    </row>
    <row r="210" spans="1:6" ht="12.75">
      <c r="A210" s="236" t="str">
        <f>'пр.7 вед.стр.'!A110</f>
        <v>Прочая закупка товаров, работ и услуг </v>
      </c>
      <c r="B210" s="20" t="s">
        <v>65</v>
      </c>
      <c r="C210" s="20" t="s">
        <v>86</v>
      </c>
      <c r="D210" s="286" t="str">
        <f>'пр.7 вед.стр.'!E110</f>
        <v>7R 0 01 S3260</v>
      </c>
      <c r="E210" s="263" t="str">
        <f>'пр.7 вед.стр.'!F110</f>
        <v>244</v>
      </c>
      <c r="F210" s="21">
        <f>'пр.7 вед.стр.'!G110</f>
        <v>10</v>
      </c>
    </row>
    <row r="211" spans="1:6" ht="12.75">
      <c r="A211" s="16" t="str">
        <f>'пр.7 вед.стр.'!A111</f>
        <v>Повышение профессионального уровня муниципальных служащих</v>
      </c>
      <c r="B211" s="20" t="s">
        <v>65</v>
      </c>
      <c r="C211" s="20" t="s">
        <v>86</v>
      </c>
      <c r="D211" s="282" t="str">
        <f>'пр.7 вед.стр.'!E111</f>
        <v>7R 0 01 98600</v>
      </c>
      <c r="E211" s="263"/>
      <c r="F211" s="21">
        <f>F212</f>
        <v>40</v>
      </c>
    </row>
    <row r="212" spans="1:6" ht="12.75">
      <c r="A212" s="16" t="str">
        <f>'пр.7 вед.стр.'!A112</f>
        <v>Закупка товаров, работ и услуг для обеспечения государственных (муниципальных) нужд</v>
      </c>
      <c r="B212" s="20" t="s">
        <v>65</v>
      </c>
      <c r="C212" s="20" t="s">
        <v>86</v>
      </c>
      <c r="D212" s="282" t="str">
        <f>'пр.7 вед.стр.'!E112</f>
        <v>7R 0 01 98600</v>
      </c>
      <c r="E212" s="263" t="str">
        <f>'пр.7 вед.стр.'!F112</f>
        <v>200</v>
      </c>
      <c r="F212" s="21">
        <f>F213</f>
        <v>40</v>
      </c>
    </row>
    <row r="213" spans="1:6" ht="12.75">
      <c r="A213" s="16" t="str">
        <f>'пр.7 вед.стр.'!A113</f>
        <v>Иные закупки товаров, работ и услуг для обеспечения государственных и муниципальных нужд</v>
      </c>
      <c r="B213" s="20" t="s">
        <v>65</v>
      </c>
      <c r="C213" s="20" t="s">
        <v>86</v>
      </c>
      <c r="D213" s="282" t="str">
        <f>'пр.7 вед.стр.'!E113</f>
        <v>7R 0 01 98600</v>
      </c>
      <c r="E213" s="263" t="str">
        <f>'пр.7 вед.стр.'!F113</f>
        <v>240</v>
      </c>
      <c r="F213" s="21">
        <f>F214</f>
        <v>40</v>
      </c>
    </row>
    <row r="214" spans="1:6" ht="12.75">
      <c r="A214" s="16" t="str">
        <f>'пр.7 вед.стр.'!A114</f>
        <v>Прочая закупка товаров, работ и услуг</v>
      </c>
      <c r="B214" s="20" t="s">
        <v>65</v>
      </c>
      <c r="C214" s="20" t="s">
        <v>86</v>
      </c>
      <c r="D214" s="282" t="str">
        <f>'пр.7 вед.стр.'!E114</f>
        <v>7R 0 01 98600</v>
      </c>
      <c r="E214" s="263" t="str">
        <f>'пр.7 вед.стр.'!F114</f>
        <v>244</v>
      </c>
      <c r="F214" s="21">
        <f>'пр.7 вед.стр.'!G114</f>
        <v>40</v>
      </c>
    </row>
    <row r="215" spans="1:14" ht="38.25">
      <c r="A215" s="234" t="str">
        <f>'пр.7 вед.стр.'!A115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15" s="230" t="s">
        <v>65</v>
      </c>
      <c r="C215" s="230" t="s">
        <v>86</v>
      </c>
      <c r="D215" s="261" t="str">
        <f>'пр.7 вед.стр.'!E115</f>
        <v>7L 0 00 00000</v>
      </c>
      <c r="E215" s="268"/>
      <c r="F215" s="232">
        <f>F216+F221</f>
        <v>74</v>
      </c>
      <c r="K215" s="126"/>
      <c r="L215" s="126"/>
      <c r="M215" s="126"/>
      <c r="N215" s="126"/>
    </row>
    <row r="216" spans="1:6" ht="12.75">
      <c r="A216" s="16" t="str">
        <f>'пр.7 вед.стр.'!A116</f>
        <v>Основное мероприятие "Содействие развитию институтов гражданского общества"</v>
      </c>
      <c r="B216" s="20" t="s">
        <v>65</v>
      </c>
      <c r="C216" s="20" t="s">
        <v>86</v>
      </c>
      <c r="D216" s="262" t="str">
        <f>'пр.7 вед.стр.'!E116</f>
        <v>7L 0 02 00000</v>
      </c>
      <c r="E216" s="263"/>
      <c r="F216" s="21">
        <f>F217</f>
        <v>50</v>
      </c>
    </row>
    <row r="217" spans="1:6" ht="12.75">
      <c r="A217" s="16" t="str">
        <f>'пр.7 вед.стр.'!A117</f>
        <v>Организация участия представителей общественности в мероприятиях областного уровня</v>
      </c>
      <c r="B217" s="20" t="s">
        <v>65</v>
      </c>
      <c r="C217" s="20" t="s">
        <v>86</v>
      </c>
      <c r="D217" s="262" t="str">
        <f>'пр.7 вед.стр.'!E117</f>
        <v>7L 0 02 91800</v>
      </c>
      <c r="E217" s="263"/>
      <c r="F217" s="21">
        <f>F218</f>
        <v>50</v>
      </c>
    </row>
    <row r="218" spans="1:6" ht="45" customHeight="1">
      <c r="A218" s="16" t="str">
        <f>'пр.7 вед.стр.'!A118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8" s="20" t="s">
        <v>65</v>
      </c>
      <c r="C218" s="20" t="s">
        <v>86</v>
      </c>
      <c r="D218" s="262" t="str">
        <f>'пр.7 вед.стр.'!E118</f>
        <v>7L 0 02 91800</v>
      </c>
      <c r="E218" s="263" t="str">
        <f>'пр.7 вед.стр.'!F118</f>
        <v>100</v>
      </c>
      <c r="F218" s="21">
        <f>F219</f>
        <v>50</v>
      </c>
    </row>
    <row r="219" spans="1:6" ht="12.75">
      <c r="A219" s="16" t="str">
        <f>'пр.7 вед.стр.'!A119</f>
        <v>Расходы на выплаты персоналу государственных (муниципальных) органов</v>
      </c>
      <c r="B219" s="20" t="s">
        <v>65</v>
      </c>
      <c r="C219" s="20" t="s">
        <v>86</v>
      </c>
      <c r="D219" s="262" t="str">
        <f>'пр.7 вед.стр.'!E119</f>
        <v>7L 0 02 91800</v>
      </c>
      <c r="E219" s="263" t="str">
        <f>'пр.7 вед.стр.'!F119</f>
        <v>120</v>
      </c>
      <c r="F219" s="21">
        <f>F220</f>
        <v>50</v>
      </c>
    </row>
    <row r="220" spans="1:6" ht="25.5">
      <c r="A220" s="16" t="str">
        <f>'пр.7 вед.стр.'!A120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20" s="20" t="s">
        <v>65</v>
      </c>
      <c r="C220" s="20" t="s">
        <v>86</v>
      </c>
      <c r="D220" s="262" t="str">
        <f>'пр.7 вед.стр.'!E120</f>
        <v>7L 0 02 91800</v>
      </c>
      <c r="E220" s="263" t="str">
        <f>'пр.7 вед.стр.'!F120</f>
        <v>123</v>
      </c>
      <c r="F220" s="21">
        <f>'пр.7 вед.стр.'!G120</f>
        <v>50</v>
      </c>
    </row>
    <row r="221" spans="1:6" ht="12.75">
      <c r="A221" s="16" t="str">
        <f>'пр.7 вед.стр.'!A121</f>
        <v>Основное мероприятие "Гармонизация межнациональных отношений"</v>
      </c>
      <c r="B221" s="20" t="s">
        <v>65</v>
      </c>
      <c r="C221" s="20" t="s">
        <v>86</v>
      </c>
      <c r="D221" s="262" t="str">
        <f>'пр.7 вед.стр.'!E121</f>
        <v>7L 0 03 00000</v>
      </c>
      <c r="E221" s="263"/>
      <c r="F221" s="21">
        <f>F222+F226</f>
        <v>24</v>
      </c>
    </row>
    <row r="222" spans="1:6" ht="25.5">
      <c r="A222" s="16" t="str">
        <f>'пр.7 вед.стр.'!A122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222" s="20" t="s">
        <v>65</v>
      </c>
      <c r="C222" s="20" t="s">
        <v>86</v>
      </c>
      <c r="D222" s="262" t="str">
        <f>'пр.7 вед.стр.'!E122</f>
        <v>7L 0 03 97100</v>
      </c>
      <c r="E222" s="263"/>
      <c r="F222" s="21">
        <f>F223</f>
        <v>14</v>
      </c>
    </row>
    <row r="223" spans="1:6" ht="45.75" customHeight="1">
      <c r="A223" s="16" t="str">
        <f>'пр.7 вед.стр.'!A123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3" s="20" t="s">
        <v>65</v>
      </c>
      <c r="C223" s="20" t="s">
        <v>86</v>
      </c>
      <c r="D223" s="262" t="str">
        <f>'пр.7 вед.стр.'!E123</f>
        <v>7L 0 03 97100</v>
      </c>
      <c r="E223" s="263" t="str">
        <f>'пр.7 вед.стр.'!F123</f>
        <v>100</v>
      </c>
      <c r="F223" s="21">
        <f>F224</f>
        <v>14</v>
      </c>
    </row>
    <row r="224" spans="1:6" ht="18" customHeight="1">
      <c r="A224" s="16" t="str">
        <f>'пр.7 вед.стр.'!A124</f>
        <v>Расходы на выплаты персоналу государственных (муниципальных) органов</v>
      </c>
      <c r="B224" s="20" t="s">
        <v>65</v>
      </c>
      <c r="C224" s="20" t="s">
        <v>86</v>
      </c>
      <c r="D224" s="262" t="str">
        <f>'пр.7 вед.стр.'!E124</f>
        <v>7L 0 03 97100</v>
      </c>
      <c r="E224" s="263" t="str">
        <f>'пр.7 вед.стр.'!F124</f>
        <v>120</v>
      </c>
      <c r="F224" s="21">
        <f>F225</f>
        <v>14</v>
      </c>
    </row>
    <row r="225" spans="1:6" ht="25.5">
      <c r="A225" s="16" t="str">
        <f>'пр.7 вед.стр.'!A125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25" s="20" t="s">
        <v>65</v>
      </c>
      <c r="C225" s="20" t="s">
        <v>86</v>
      </c>
      <c r="D225" s="262" t="str">
        <f>'пр.7 вед.стр.'!E125</f>
        <v>7L 0 03 97100</v>
      </c>
      <c r="E225" s="263" t="str">
        <f>'пр.7 вед.стр.'!F125</f>
        <v>123</v>
      </c>
      <c r="F225" s="21">
        <f>'пр.7 вед.стр.'!G125</f>
        <v>14</v>
      </c>
    </row>
    <row r="226" spans="1:6" ht="25.5">
      <c r="A226" s="16" t="str">
        <f>'пр.7 вед.стр.'!A126</f>
        <v>Организация мероприятий районного уровня с участием представителей коренных малочисленных народов Крайнего Севера </v>
      </c>
      <c r="B226" s="20" t="s">
        <v>65</v>
      </c>
      <c r="C226" s="20" t="s">
        <v>86</v>
      </c>
      <c r="D226" s="262" t="str">
        <f>'пр.7 вед.стр.'!E126</f>
        <v>7L 0 03 97200</v>
      </c>
      <c r="E226" s="263"/>
      <c r="F226" s="21">
        <f>F227</f>
        <v>10</v>
      </c>
    </row>
    <row r="227" spans="1:6" ht="18.75" customHeight="1">
      <c r="A227" s="16" t="str">
        <f>'пр.7 вед.стр.'!A127</f>
        <v>Закупка товаров, работ и услуг для обеспечения государственных (муниципальных) нужд</v>
      </c>
      <c r="B227" s="20" t="s">
        <v>65</v>
      </c>
      <c r="C227" s="20" t="s">
        <v>86</v>
      </c>
      <c r="D227" s="262" t="str">
        <f>'пр.7 вед.стр.'!E127</f>
        <v>7L 0 03 97200</v>
      </c>
      <c r="E227" s="262" t="str">
        <f>'пр.7 вед.стр.'!F127</f>
        <v>200</v>
      </c>
      <c r="F227" s="21">
        <f>F228</f>
        <v>10</v>
      </c>
    </row>
    <row r="228" spans="1:6" ht="15.75" customHeight="1">
      <c r="A228" s="16" t="str">
        <f>'пр.7 вед.стр.'!A128</f>
        <v>Иные закупки товаров, работ и услуг для обеспечения государственных и муниципальных нужд</v>
      </c>
      <c r="B228" s="20" t="s">
        <v>65</v>
      </c>
      <c r="C228" s="20" t="s">
        <v>86</v>
      </c>
      <c r="D228" s="262" t="str">
        <f>'пр.7 вед.стр.'!E128</f>
        <v>7L 0 03 97200</v>
      </c>
      <c r="E228" s="262" t="str">
        <f>'пр.7 вед.стр.'!F128</f>
        <v>240</v>
      </c>
      <c r="F228" s="21">
        <f>F229</f>
        <v>10</v>
      </c>
    </row>
    <row r="229" spans="1:6" ht="12" customHeight="1">
      <c r="A229" s="16" t="str">
        <f>'пр.7 вед.стр.'!A129</f>
        <v>Прочая закупка товаров, работ и услуг</v>
      </c>
      <c r="B229" s="20" t="s">
        <v>65</v>
      </c>
      <c r="C229" s="20" t="s">
        <v>86</v>
      </c>
      <c r="D229" s="262" t="str">
        <f>'пр.7 вед.стр.'!E129</f>
        <v>7L 0 03 97200</v>
      </c>
      <c r="E229" s="262" t="str">
        <f>'пр.7 вед.стр.'!F129</f>
        <v>244</v>
      </c>
      <c r="F229" s="21">
        <f>'пр.7 вед.стр.'!G129</f>
        <v>10</v>
      </c>
    </row>
    <row r="230" spans="1:6" ht="12.75">
      <c r="A230" s="15" t="s">
        <v>232</v>
      </c>
      <c r="B230" s="35" t="s">
        <v>66</v>
      </c>
      <c r="C230" s="35" t="s">
        <v>35</v>
      </c>
      <c r="D230" s="287"/>
      <c r="E230" s="270"/>
      <c r="F230" s="36">
        <f>F231</f>
        <v>406.7</v>
      </c>
    </row>
    <row r="231" spans="1:6" ht="12.75">
      <c r="A231" s="15" t="s">
        <v>231</v>
      </c>
      <c r="B231" s="35" t="s">
        <v>66</v>
      </c>
      <c r="C231" s="35" t="s">
        <v>69</v>
      </c>
      <c r="D231" s="287"/>
      <c r="E231" s="270"/>
      <c r="F231" s="36">
        <f>F232</f>
        <v>406.7</v>
      </c>
    </row>
    <row r="232" spans="1:6" ht="25.5">
      <c r="A232" s="302" t="str">
        <f>'пр.7 вед.стр.'!A132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232" s="225" t="s">
        <v>66</v>
      </c>
      <c r="C232" s="225" t="s">
        <v>69</v>
      </c>
      <c r="D232" s="267" t="s">
        <v>642</v>
      </c>
      <c r="E232" s="271"/>
      <c r="F232" s="226">
        <f>F233</f>
        <v>406.7</v>
      </c>
    </row>
    <row r="233" spans="1:15" s="80" customFormat="1" ht="25.5">
      <c r="A233" s="224" t="s">
        <v>659</v>
      </c>
      <c r="B233" s="225" t="s">
        <v>66</v>
      </c>
      <c r="C233" s="225" t="s">
        <v>69</v>
      </c>
      <c r="D233" s="267" t="str">
        <f>'пр.7 вед.стр.'!E133</f>
        <v>Р1 5 00 00000</v>
      </c>
      <c r="E233" s="271"/>
      <c r="F233" s="226">
        <f>F234</f>
        <v>406.7</v>
      </c>
      <c r="K233" s="308"/>
      <c r="L233" s="308"/>
      <c r="M233" s="308"/>
      <c r="N233" s="308"/>
      <c r="O233" s="308"/>
    </row>
    <row r="234" spans="1:6" ht="12.75">
      <c r="A234" s="224" t="s">
        <v>230</v>
      </c>
      <c r="B234" s="225" t="s">
        <v>66</v>
      </c>
      <c r="C234" s="225" t="s">
        <v>69</v>
      </c>
      <c r="D234" s="267" t="str">
        <f>'пр.7 вед.стр.'!E134</f>
        <v>Р1 5 00 51180</v>
      </c>
      <c r="E234" s="264"/>
      <c r="F234" s="226">
        <f>F236</f>
        <v>406.7</v>
      </c>
    </row>
    <row r="235" spans="1:6" ht="39" customHeight="1">
      <c r="A235" s="224" t="s">
        <v>100</v>
      </c>
      <c r="B235" s="225" t="s">
        <v>66</v>
      </c>
      <c r="C235" s="225" t="s">
        <v>69</v>
      </c>
      <c r="D235" s="267" t="str">
        <f>'пр.7 вед.стр.'!E135</f>
        <v>Р1 5 00 51180</v>
      </c>
      <c r="E235" s="264" t="s">
        <v>101</v>
      </c>
      <c r="F235" s="226">
        <f>F236</f>
        <v>406.7</v>
      </c>
    </row>
    <row r="236" spans="1:6" ht="12.75">
      <c r="A236" s="224" t="s">
        <v>92</v>
      </c>
      <c r="B236" s="225" t="s">
        <v>66</v>
      </c>
      <c r="C236" s="225" t="s">
        <v>69</v>
      </c>
      <c r="D236" s="267" t="str">
        <f>'пр.7 вед.стр.'!E136</f>
        <v>Р1 5 00 51180</v>
      </c>
      <c r="E236" s="267" t="s">
        <v>93</v>
      </c>
      <c r="F236" s="226">
        <f>F237+F238</f>
        <v>406.7</v>
      </c>
    </row>
    <row r="237" spans="1:6" ht="12.75">
      <c r="A237" s="224" t="s">
        <v>156</v>
      </c>
      <c r="B237" s="225" t="s">
        <v>66</v>
      </c>
      <c r="C237" s="225" t="s">
        <v>69</v>
      </c>
      <c r="D237" s="267" t="str">
        <f>'пр.7 вед.стр.'!E137</f>
        <v>Р1 5 00 51180</v>
      </c>
      <c r="E237" s="267" t="s">
        <v>94</v>
      </c>
      <c r="F237" s="226">
        <f>'пр.7 вед.стр.'!G137</f>
        <v>313</v>
      </c>
    </row>
    <row r="238" spans="1:6" ht="27" customHeight="1">
      <c r="A238" s="224" t="s">
        <v>158</v>
      </c>
      <c r="B238" s="225" t="s">
        <v>66</v>
      </c>
      <c r="C238" s="225" t="s">
        <v>69</v>
      </c>
      <c r="D238" s="267" t="str">
        <f>'пр.7 вед.стр.'!E138</f>
        <v>Р1 5 00 51180</v>
      </c>
      <c r="E238" s="267" t="s">
        <v>157</v>
      </c>
      <c r="F238" s="226">
        <f>'пр.7 вед.стр.'!G138</f>
        <v>93.7</v>
      </c>
    </row>
    <row r="239" spans="1:6" ht="18" customHeight="1">
      <c r="A239" s="15" t="s">
        <v>4</v>
      </c>
      <c r="B239" s="35" t="s">
        <v>69</v>
      </c>
      <c r="C239" s="35" t="s">
        <v>35</v>
      </c>
      <c r="D239" s="262"/>
      <c r="E239" s="262"/>
      <c r="F239" s="36">
        <f>F240</f>
        <v>5674.5</v>
      </c>
    </row>
    <row r="240" spans="1:6" ht="25.5">
      <c r="A240" s="15" t="s">
        <v>79</v>
      </c>
      <c r="B240" s="35" t="s">
        <v>69</v>
      </c>
      <c r="C240" s="35" t="s">
        <v>74</v>
      </c>
      <c r="D240" s="262"/>
      <c r="E240" s="262"/>
      <c r="F240" s="36">
        <f>F242+F248</f>
        <v>5674.5</v>
      </c>
    </row>
    <row r="241" spans="1:6" ht="12.75">
      <c r="A241" s="16" t="s">
        <v>657</v>
      </c>
      <c r="B241" s="45" t="s">
        <v>69</v>
      </c>
      <c r="C241" s="45" t="s">
        <v>74</v>
      </c>
      <c r="D241" s="282" t="s">
        <v>658</v>
      </c>
      <c r="E241" s="262"/>
      <c r="F241" s="21">
        <f aca="true" t="shared" si="0" ref="F241:F246">F242</f>
        <v>350</v>
      </c>
    </row>
    <row r="242" spans="1:6" ht="26.25" customHeight="1">
      <c r="A242" s="234" t="str">
        <f>'пр.7 вед.стр.'!A142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242" s="231" t="s">
        <v>69</v>
      </c>
      <c r="C242" s="231" t="s">
        <v>74</v>
      </c>
      <c r="D242" s="280" t="str">
        <f>'пр.7 вед.стр.'!E142</f>
        <v>7Ч 0 00 00000 </v>
      </c>
      <c r="E242" s="268"/>
      <c r="F242" s="232">
        <f t="shared" si="0"/>
        <v>350</v>
      </c>
    </row>
    <row r="243" spans="1:6" ht="30.75" customHeight="1">
      <c r="A243" s="236" t="str">
        <f>'пр.7 вед.стр.'!A143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243" s="20" t="s">
        <v>69</v>
      </c>
      <c r="C243" s="20" t="s">
        <v>74</v>
      </c>
      <c r="D243" s="282" t="str">
        <f>'пр.7 вед.стр.'!E143</f>
        <v>7Ч 0 01 00000 </v>
      </c>
      <c r="E243" s="263"/>
      <c r="F243" s="21">
        <f t="shared" si="0"/>
        <v>350</v>
      </c>
    </row>
    <row r="244" spans="1:6" ht="25.5">
      <c r="A244" s="16" t="str">
        <f>'пр.7 вед.стр.'!A144</f>
        <v>Приобретение технических средств и создание материального резерва в целях ликвидации чрезвычайных ситуаций </v>
      </c>
      <c r="B244" s="45" t="s">
        <v>69</v>
      </c>
      <c r="C244" s="45" t="s">
        <v>74</v>
      </c>
      <c r="D244" s="282" t="str">
        <f>'пр.7 вед.стр.'!E144</f>
        <v>7Ч 0 01 96400 </v>
      </c>
      <c r="E244" s="263"/>
      <c r="F244" s="21">
        <f t="shared" si="0"/>
        <v>350</v>
      </c>
    </row>
    <row r="245" spans="1:6" ht="18" customHeight="1">
      <c r="A245" s="16" t="str">
        <f>'пр.7 вед.стр.'!A145</f>
        <v>Закупка товаров, работ и услуг для обеспечения государственных (муниципальных) нужд</v>
      </c>
      <c r="B245" s="45" t="s">
        <v>69</v>
      </c>
      <c r="C245" s="45" t="s">
        <v>74</v>
      </c>
      <c r="D245" s="282" t="str">
        <f>'пр.7 вед.стр.'!E145</f>
        <v>7Ч 0 01 96400 </v>
      </c>
      <c r="E245" s="263" t="str">
        <f>'пр.7 вед.стр.'!F145</f>
        <v>200</v>
      </c>
      <c r="F245" s="21">
        <f t="shared" si="0"/>
        <v>350</v>
      </c>
    </row>
    <row r="246" spans="1:6" ht="15.75" customHeight="1">
      <c r="A246" s="16" t="str">
        <f>'пр.7 вед.стр.'!A146</f>
        <v>Иные закупки товаров, работ и услуг для обеспечения государственных и муниципальных нужд</v>
      </c>
      <c r="B246" s="45" t="s">
        <v>69</v>
      </c>
      <c r="C246" s="45" t="s">
        <v>74</v>
      </c>
      <c r="D246" s="282" t="str">
        <f>'пр.7 вед.стр.'!E146</f>
        <v>7Ч 0 01 96400 </v>
      </c>
      <c r="E246" s="263" t="str">
        <f>'пр.7 вед.стр.'!F146</f>
        <v>240</v>
      </c>
      <c r="F246" s="21">
        <f t="shared" si="0"/>
        <v>350</v>
      </c>
    </row>
    <row r="247" spans="1:6" ht="15.75" customHeight="1">
      <c r="A247" s="16" t="str">
        <f>'пр.7 вед.стр.'!A147</f>
        <v>Прочая закупка товаров, работ и услуг </v>
      </c>
      <c r="B247" s="45" t="s">
        <v>69</v>
      </c>
      <c r="C247" s="45" t="s">
        <v>74</v>
      </c>
      <c r="D247" s="282" t="str">
        <f>'пр.7 вед.стр.'!E147</f>
        <v>7Ч 0 01 96400 </v>
      </c>
      <c r="E247" s="263" t="str">
        <f>'пр.7 вед.стр.'!F147</f>
        <v>244</v>
      </c>
      <c r="F247" s="21">
        <f>'пр.7 вед.стр.'!G147</f>
        <v>350</v>
      </c>
    </row>
    <row r="248" spans="1:6" ht="25.5">
      <c r="A248" s="16" t="s">
        <v>335</v>
      </c>
      <c r="B248" s="20" t="s">
        <v>69</v>
      </c>
      <c r="C248" s="20" t="s">
        <v>74</v>
      </c>
      <c r="D248" s="282" t="s">
        <v>660</v>
      </c>
      <c r="E248" s="262"/>
      <c r="F248" s="21">
        <f>F249+F258</f>
        <v>5324.5</v>
      </c>
    </row>
    <row r="249" spans="1:6" ht="15" customHeight="1">
      <c r="A249" s="16" t="s">
        <v>311</v>
      </c>
      <c r="B249" s="20" t="s">
        <v>69</v>
      </c>
      <c r="C249" s="20" t="s">
        <v>74</v>
      </c>
      <c r="D249" s="282" t="s">
        <v>661</v>
      </c>
      <c r="E249" s="262"/>
      <c r="F249" s="21">
        <f>F250+F255</f>
        <v>5124.5</v>
      </c>
    </row>
    <row r="250" spans="1:6" ht="40.5" customHeight="1">
      <c r="A250" s="16" t="s">
        <v>100</v>
      </c>
      <c r="B250" s="20" t="s">
        <v>69</v>
      </c>
      <c r="C250" s="20" t="s">
        <v>74</v>
      </c>
      <c r="D250" s="282" t="s">
        <v>661</v>
      </c>
      <c r="E250" s="262" t="s">
        <v>101</v>
      </c>
      <c r="F250" s="21">
        <f>F251</f>
        <v>4954.2</v>
      </c>
    </row>
    <row r="251" spans="1:6" ht="12.75">
      <c r="A251" s="16" t="s">
        <v>245</v>
      </c>
      <c r="B251" s="20" t="s">
        <v>69</v>
      </c>
      <c r="C251" s="20" t="s">
        <v>74</v>
      </c>
      <c r="D251" s="282" t="s">
        <v>661</v>
      </c>
      <c r="E251" s="262" t="s">
        <v>247</v>
      </c>
      <c r="F251" s="21">
        <f>F252+F254+F253</f>
        <v>4954.2</v>
      </c>
    </row>
    <row r="252" spans="1:6" ht="12.75">
      <c r="A252" s="16" t="s">
        <v>336</v>
      </c>
      <c r="B252" s="20" t="s">
        <v>69</v>
      </c>
      <c r="C252" s="20" t="s">
        <v>74</v>
      </c>
      <c r="D252" s="282" t="s">
        <v>661</v>
      </c>
      <c r="E252" s="262" t="s">
        <v>248</v>
      </c>
      <c r="F252" s="21">
        <f>'пр.7 вед.стр.'!G152</f>
        <v>3831.2</v>
      </c>
    </row>
    <row r="253" spans="1:6" ht="12.75">
      <c r="A253" s="16" t="s">
        <v>346</v>
      </c>
      <c r="B253" s="20" t="s">
        <v>69</v>
      </c>
      <c r="C253" s="20" t="s">
        <v>74</v>
      </c>
      <c r="D253" s="282" t="s">
        <v>661</v>
      </c>
      <c r="E253" s="262" t="s">
        <v>246</v>
      </c>
      <c r="F253" s="21">
        <v>12</v>
      </c>
    </row>
    <row r="254" spans="1:6" ht="25.5">
      <c r="A254" s="16" t="s">
        <v>337</v>
      </c>
      <c r="B254" s="20" t="s">
        <v>69</v>
      </c>
      <c r="C254" s="20" t="s">
        <v>74</v>
      </c>
      <c r="D254" s="282" t="s">
        <v>661</v>
      </c>
      <c r="E254" s="262" t="s">
        <v>249</v>
      </c>
      <c r="F254" s="21">
        <f>'пр.7 вед.стр.'!G154</f>
        <v>1111</v>
      </c>
    </row>
    <row r="255" spans="1:6" ht="12.75">
      <c r="A255" s="16" t="s">
        <v>417</v>
      </c>
      <c r="B255" s="20" t="s">
        <v>69</v>
      </c>
      <c r="C255" s="20" t="s">
        <v>74</v>
      </c>
      <c r="D255" s="282" t="s">
        <v>661</v>
      </c>
      <c r="E255" s="262" t="s">
        <v>102</v>
      </c>
      <c r="F255" s="21">
        <f>F256</f>
        <v>170.3</v>
      </c>
    </row>
    <row r="256" spans="1:6" ht="12.75">
      <c r="A256" s="16" t="s">
        <v>97</v>
      </c>
      <c r="B256" s="20" t="s">
        <v>69</v>
      </c>
      <c r="C256" s="20" t="s">
        <v>74</v>
      </c>
      <c r="D256" s="282" t="s">
        <v>661</v>
      </c>
      <c r="E256" s="262" t="s">
        <v>98</v>
      </c>
      <c r="F256" s="21">
        <f>F257</f>
        <v>170.3</v>
      </c>
    </row>
    <row r="257" spans="1:6" ht="12.75">
      <c r="A257" s="16" t="s">
        <v>794</v>
      </c>
      <c r="B257" s="20" t="s">
        <v>69</v>
      </c>
      <c r="C257" s="20" t="s">
        <v>74</v>
      </c>
      <c r="D257" s="282" t="s">
        <v>661</v>
      </c>
      <c r="E257" s="262" t="s">
        <v>99</v>
      </c>
      <c r="F257" s="21">
        <f>'пр.7 вед.стр.'!G157</f>
        <v>170.3</v>
      </c>
    </row>
    <row r="258" spans="1:6" ht="38.25">
      <c r="A258" s="16" t="s">
        <v>333</v>
      </c>
      <c r="B258" s="20" t="s">
        <v>69</v>
      </c>
      <c r="C258" s="20" t="s">
        <v>74</v>
      </c>
      <c r="D258" s="282" t="s">
        <v>662</v>
      </c>
      <c r="E258" s="262"/>
      <c r="F258" s="21">
        <f>F259</f>
        <v>200</v>
      </c>
    </row>
    <row r="259" spans="1:6" ht="45" customHeight="1">
      <c r="A259" s="16" t="s">
        <v>100</v>
      </c>
      <c r="B259" s="20" t="s">
        <v>69</v>
      </c>
      <c r="C259" s="20" t="s">
        <v>74</v>
      </c>
      <c r="D259" s="282" t="s">
        <v>662</v>
      </c>
      <c r="E259" s="262" t="s">
        <v>101</v>
      </c>
      <c r="F259" s="21">
        <f>F260</f>
        <v>200</v>
      </c>
    </row>
    <row r="260" spans="1:6" ht="18.75" customHeight="1">
      <c r="A260" s="16" t="s">
        <v>245</v>
      </c>
      <c r="B260" s="20" t="s">
        <v>69</v>
      </c>
      <c r="C260" s="20" t="s">
        <v>74</v>
      </c>
      <c r="D260" s="282" t="s">
        <v>662</v>
      </c>
      <c r="E260" s="262" t="s">
        <v>247</v>
      </c>
      <c r="F260" s="21">
        <f>F261</f>
        <v>200</v>
      </c>
    </row>
    <row r="261" spans="1:6" ht="18" customHeight="1">
      <c r="A261" s="16" t="s">
        <v>334</v>
      </c>
      <c r="B261" s="20" t="s">
        <v>69</v>
      </c>
      <c r="C261" s="20" t="s">
        <v>74</v>
      </c>
      <c r="D261" s="282" t="s">
        <v>662</v>
      </c>
      <c r="E261" s="262" t="s">
        <v>246</v>
      </c>
      <c r="F261" s="21">
        <f>'пр.7 вед.стр.'!G161</f>
        <v>200</v>
      </c>
    </row>
    <row r="262" spans="1:6" ht="18.75" customHeight="1">
      <c r="A262" s="15" t="s">
        <v>5</v>
      </c>
      <c r="B262" s="41" t="s">
        <v>67</v>
      </c>
      <c r="C262" s="41" t="s">
        <v>35</v>
      </c>
      <c r="D262" s="266"/>
      <c r="E262" s="266"/>
      <c r="F262" s="36">
        <f>F263+F283+F289+F312</f>
        <v>14003.6</v>
      </c>
    </row>
    <row r="263" spans="1:6" ht="12.75">
      <c r="A263" s="15" t="s">
        <v>394</v>
      </c>
      <c r="B263" s="41" t="s">
        <v>67</v>
      </c>
      <c r="C263" s="41" t="s">
        <v>75</v>
      </c>
      <c r="D263" s="266"/>
      <c r="E263" s="266"/>
      <c r="F263" s="36">
        <f>F265+F275</f>
        <v>853.5</v>
      </c>
    </row>
    <row r="264" spans="1:6" ht="12.75">
      <c r="A264" s="16" t="s">
        <v>657</v>
      </c>
      <c r="B264" s="20" t="s">
        <v>67</v>
      </c>
      <c r="C264" s="20" t="s">
        <v>75</v>
      </c>
      <c r="D264" s="282" t="s">
        <v>733</v>
      </c>
      <c r="E264" s="262"/>
      <c r="F264" s="21">
        <f>F265</f>
        <v>853</v>
      </c>
    </row>
    <row r="265" spans="1:6" ht="25.5">
      <c r="A265" s="234" t="str">
        <f>'пр.7 вед.стр.'!A1098</f>
        <v>Муниципальная программа "Развитие водохозяйственного комплекса Сусуманского городского округа на 2018- 2019 годы"</v>
      </c>
      <c r="B265" s="230" t="s">
        <v>67</v>
      </c>
      <c r="C265" s="230" t="s">
        <v>75</v>
      </c>
      <c r="D265" s="280" t="str">
        <f>'пр.7 вед.стр.'!E1098</f>
        <v>7А 0 00 00000 </v>
      </c>
      <c r="E265" s="261"/>
      <c r="F265" s="232">
        <f>F266</f>
        <v>853</v>
      </c>
    </row>
    <row r="266" spans="1:6" ht="12.75">
      <c r="A266" s="16" t="str">
        <f>'пр.7 вед.стр.'!A1099</f>
        <v>Основное мероприятие "Разработка технической документации гидротехнических сооружений"</v>
      </c>
      <c r="B266" s="20" t="s">
        <v>67</v>
      </c>
      <c r="C266" s="20" t="s">
        <v>75</v>
      </c>
      <c r="D266" s="282" t="str">
        <f>'пр.7 вед.стр.'!E1099</f>
        <v>7А 0 01 00000 </v>
      </c>
      <c r="E266" s="262"/>
      <c r="F266" s="21">
        <f>F267+F271</f>
        <v>853</v>
      </c>
    </row>
    <row r="267" spans="1:6" ht="15.75" customHeight="1">
      <c r="A267" s="224" t="str">
        <f>'пр.7 вед.стр.'!A1100</f>
        <v>Разработка декларации безопасности (включая государственную экспертизу)</v>
      </c>
      <c r="B267" s="225" t="s">
        <v>67</v>
      </c>
      <c r="C267" s="225" t="s">
        <v>75</v>
      </c>
      <c r="D267" s="285" t="str">
        <f>'пр.7 вед.стр.'!E1100</f>
        <v>7А 0 01 73340</v>
      </c>
      <c r="E267" s="267"/>
      <c r="F267" s="226">
        <f>F268</f>
        <v>800</v>
      </c>
    </row>
    <row r="268" spans="1:6" ht="15.75" customHeight="1">
      <c r="A268" s="224" t="str">
        <f>'пр.7 вед.стр.'!A1101</f>
        <v>Закупка товаров, работ и услуг для обеспечения государственных (муниципальных) нужд</v>
      </c>
      <c r="B268" s="225" t="s">
        <v>67</v>
      </c>
      <c r="C268" s="225" t="s">
        <v>75</v>
      </c>
      <c r="D268" s="285" t="str">
        <f>'пр.7 вед.стр.'!E1101</f>
        <v>7А 0 01 73340</v>
      </c>
      <c r="E268" s="267" t="str">
        <f>'пр.7 вед.стр.'!F1101</f>
        <v>200</v>
      </c>
      <c r="F268" s="226">
        <f>F269</f>
        <v>800</v>
      </c>
    </row>
    <row r="269" spans="1:15" s="32" customFormat="1" ht="12.75">
      <c r="A269" s="224" t="str">
        <f>'пр.7 вед.стр.'!A1102</f>
        <v>Иные закупки товаров, работ и услуг для обеспечения государственных и муниципальных нужд</v>
      </c>
      <c r="B269" s="225" t="s">
        <v>67</v>
      </c>
      <c r="C269" s="225" t="s">
        <v>75</v>
      </c>
      <c r="D269" s="285" t="str">
        <f>'пр.7 вед.стр.'!E1102</f>
        <v>7А 0 01 73340</v>
      </c>
      <c r="E269" s="267" t="str">
        <f>'пр.7 вед.стр.'!F1102</f>
        <v>240</v>
      </c>
      <c r="F269" s="226">
        <f>F270</f>
        <v>800</v>
      </c>
      <c r="K269" s="122"/>
      <c r="L269" s="122"/>
      <c r="M269" s="122"/>
      <c r="N269" s="122"/>
      <c r="O269" s="125"/>
    </row>
    <row r="270" spans="1:6" ht="12.75">
      <c r="A270" s="224" t="str">
        <f>'пр.7 вед.стр.'!A1103</f>
        <v>Прочая закупка товаров, работ и услуг </v>
      </c>
      <c r="B270" s="225" t="s">
        <v>67</v>
      </c>
      <c r="C270" s="225" t="s">
        <v>75</v>
      </c>
      <c r="D270" s="285" t="str">
        <f>'пр.7 вед.стр.'!E1103</f>
        <v>7А 0 01 73340</v>
      </c>
      <c r="E270" s="267" t="str">
        <f>'пр.7 вед.стр.'!F1103</f>
        <v>244</v>
      </c>
      <c r="F270" s="226">
        <f>'пр.7 вед.стр.'!G1103</f>
        <v>800</v>
      </c>
    </row>
    <row r="271" spans="1:15" s="32" customFormat="1" ht="25.5">
      <c r="A271" s="16" t="str">
        <f>'пр.7 вед.стр.'!A1104</f>
        <v>Разработка декларации безопасности (включая государственную экспертизу) за счет средств местного бюджета</v>
      </c>
      <c r="B271" s="20" t="s">
        <v>67</v>
      </c>
      <c r="C271" s="20" t="s">
        <v>75</v>
      </c>
      <c r="D271" s="282" t="str">
        <f>'пр.7 вед.стр.'!E1104</f>
        <v>7А 0 01 S3340</v>
      </c>
      <c r="E271" s="262"/>
      <c r="F271" s="21">
        <f>F272</f>
        <v>53</v>
      </c>
      <c r="K271" s="122"/>
      <c r="L271" s="122"/>
      <c r="M271" s="122"/>
      <c r="N271" s="122"/>
      <c r="O271" s="125"/>
    </row>
    <row r="272" spans="1:15" s="32" customFormat="1" ht="17.25" customHeight="1">
      <c r="A272" s="16" t="str">
        <f>'пр.7 вед.стр.'!A1105</f>
        <v>Закупка товаров, работ и услуг для обеспечения государственных (муниципальных) нужд</v>
      </c>
      <c r="B272" s="20" t="s">
        <v>67</v>
      </c>
      <c r="C272" s="20" t="s">
        <v>75</v>
      </c>
      <c r="D272" s="282" t="str">
        <f>'пр.7 вед.стр.'!E1105</f>
        <v>7А 0 01 S3340</v>
      </c>
      <c r="E272" s="262" t="str">
        <f>'пр.7 вед.стр.'!F1105</f>
        <v>200</v>
      </c>
      <c r="F272" s="21">
        <f>F273</f>
        <v>53</v>
      </c>
      <c r="K272" s="122"/>
      <c r="L272" s="122"/>
      <c r="M272" s="122"/>
      <c r="N272" s="122"/>
      <c r="O272" s="125"/>
    </row>
    <row r="273" spans="1:15" s="32" customFormat="1" ht="16.5" customHeight="1">
      <c r="A273" s="16" t="str">
        <f>'пр.7 вед.стр.'!A1106</f>
        <v>Иные закупки товаров, работ и услуг для обеспечения государственных и муниципальных нужд</v>
      </c>
      <c r="B273" s="20" t="s">
        <v>67</v>
      </c>
      <c r="C273" s="20" t="s">
        <v>75</v>
      </c>
      <c r="D273" s="282" t="str">
        <f>'пр.7 вед.стр.'!E1106</f>
        <v>7А 0 01 S3340</v>
      </c>
      <c r="E273" s="262" t="str">
        <f>'пр.7 вед.стр.'!F1106</f>
        <v>240</v>
      </c>
      <c r="F273" s="21">
        <f>F274</f>
        <v>53</v>
      </c>
      <c r="K273" s="122"/>
      <c r="L273" s="122"/>
      <c r="M273" s="122"/>
      <c r="N273" s="122"/>
      <c r="O273" s="125"/>
    </row>
    <row r="274" spans="1:6" ht="14.25" customHeight="1">
      <c r="A274" s="16" t="str">
        <f>'пр.7 вед.стр.'!A1107</f>
        <v>Прочая закупка товаров, работ и услуг </v>
      </c>
      <c r="B274" s="20" t="s">
        <v>67</v>
      </c>
      <c r="C274" s="20" t="s">
        <v>75</v>
      </c>
      <c r="D274" s="282" t="str">
        <f>'пр.7 вед.стр.'!E1107</f>
        <v>7А 0 01 S3340</v>
      </c>
      <c r="E274" s="262" t="str">
        <f>'пр.7 вед.стр.'!F1107</f>
        <v>244</v>
      </c>
      <c r="F274" s="21">
        <f>'пр.7 вед.стр.'!G1107</f>
        <v>53</v>
      </c>
    </row>
    <row r="275" spans="1:6" ht="13.5" customHeight="1">
      <c r="A275" s="16" t="s">
        <v>734</v>
      </c>
      <c r="B275" s="20" t="s">
        <v>67</v>
      </c>
      <c r="C275" s="20" t="s">
        <v>75</v>
      </c>
      <c r="D275" s="262" t="s">
        <v>735</v>
      </c>
      <c r="E275" s="272"/>
      <c r="F275" s="21">
        <f>F276</f>
        <v>0.5</v>
      </c>
    </row>
    <row r="276" spans="1:6" ht="15" customHeight="1">
      <c r="A276" s="31" t="s">
        <v>736</v>
      </c>
      <c r="B276" s="68" t="s">
        <v>67</v>
      </c>
      <c r="C276" s="68" t="s">
        <v>75</v>
      </c>
      <c r="D276" s="274" t="s">
        <v>737</v>
      </c>
      <c r="E276" s="273"/>
      <c r="F276" s="67">
        <f>F277+F280</f>
        <v>0.5</v>
      </c>
    </row>
    <row r="277" spans="1:6" ht="12.75">
      <c r="A277" s="31" t="s">
        <v>417</v>
      </c>
      <c r="B277" s="68" t="s">
        <v>67</v>
      </c>
      <c r="C277" s="68" t="s">
        <v>75</v>
      </c>
      <c r="D277" s="274" t="s">
        <v>737</v>
      </c>
      <c r="E277" s="274" t="s">
        <v>102</v>
      </c>
      <c r="F277" s="67">
        <f>F278</f>
        <v>0.1</v>
      </c>
    </row>
    <row r="278" spans="1:6" ht="12.75">
      <c r="A278" s="31" t="s">
        <v>97</v>
      </c>
      <c r="B278" s="68" t="s">
        <v>67</v>
      </c>
      <c r="C278" s="68" t="s">
        <v>75</v>
      </c>
      <c r="D278" s="274" t="s">
        <v>737</v>
      </c>
      <c r="E278" s="274" t="s">
        <v>98</v>
      </c>
      <c r="F278" s="67">
        <f>F279</f>
        <v>0.1</v>
      </c>
    </row>
    <row r="279" spans="1:6" ht="12.75">
      <c r="A279" s="31" t="s">
        <v>794</v>
      </c>
      <c r="B279" s="68" t="s">
        <v>67</v>
      </c>
      <c r="C279" s="68" t="s">
        <v>75</v>
      </c>
      <c r="D279" s="274" t="s">
        <v>737</v>
      </c>
      <c r="E279" s="274" t="s">
        <v>99</v>
      </c>
      <c r="F279" s="67">
        <f>'пр.7 вед.стр.'!G1112</f>
        <v>0.1</v>
      </c>
    </row>
    <row r="280" spans="1:6" ht="12.75">
      <c r="A280" s="16" t="s">
        <v>126</v>
      </c>
      <c r="B280" s="68" t="s">
        <v>67</v>
      </c>
      <c r="C280" s="68" t="s">
        <v>75</v>
      </c>
      <c r="D280" s="274" t="s">
        <v>737</v>
      </c>
      <c r="E280" s="274" t="str">
        <f>'пр.7 вед.стр.'!F1113</f>
        <v>800</v>
      </c>
      <c r="F280" s="67">
        <f>F282</f>
        <v>0.4</v>
      </c>
    </row>
    <row r="281" spans="1:6" ht="12.75">
      <c r="A281" s="16" t="s">
        <v>129</v>
      </c>
      <c r="B281" s="68" t="s">
        <v>67</v>
      </c>
      <c r="C281" s="68" t="s">
        <v>75</v>
      </c>
      <c r="D281" s="274" t="s">
        <v>737</v>
      </c>
      <c r="E281" s="274" t="str">
        <f>'пр.7 вед.стр.'!F1114</f>
        <v>850</v>
      </c>
      <c r="F281" s="67">
        <f>F282</f>
        <v>0.4</v>
      </c>
    </row>
    <row r="282" spans="1:6" ht="12.75">
      <c r="A282" s="16" t="s">
        <v>160</v>
      </c>
      <c r="B282" s="68" t="s">
        <v>67</v>
      </c>
      <c r="C282" s="68" t="s">
        <v>75</v>
      </c>
      <c r="D282" s="274" t="s">
        <v>737</v>
      </c>
      <c r="E282" s="274" t="str">
        <f>'пр.7 вед.стр.'!F1115</f>
        <v>853</v>
      </c>
      <c r="F282" s="67">
        <f>'пр.7 вед.стр.'!G1115</f>
        <v>0.4</v>
      </c>
    </row>
    <row r="283" spans="1:15" s="32" customFormat="1" ht="12.75">
      <c r="A283" s="15" t="s">
        <v>6</v>
      </c>
      <c r="B283" s="35" t="s">
        <v>67</v>
      </c>
      <c r="C283" s="35" t="s">
        <v>72</v>
      </c>
      <c r="D283" s="266"/>
      <c r="E283" s="266"/>
      <c r="F283" s="36">
        <f>F284</f>
        <v>5800</v>
      </c>
      <c r="K283" s="122"/>
      <c r="L283" s="122"/>
      <c r="M283" s="122"/>
      <c r="N283" s="122"/>
      <c r="O283" s="125"/>
    </row>
    <row r="284" spans="1:15" s="32" customFormat="1" ht="12.75">
      <c r="A284" s="16" t="s">
        <v>36</v>
      </c>
      <c r="B284" s="20" t="s">
        <v>67</v>
      </c>
      <c r="C284" s="20" t="s">
        <v>72</v>
      </c>
      <c r="D284" s="262" t="s">
        <v>683</v>
      </c>
      <c r="E284" s="262"/>
      <c r="F284" s="21">
        <f>F285</f>
        <v>5800</v>
      </c>
      <c r="K284" s="122"/>
      <c r="L284" s="122"/>
      <c r="M284" s="122"/>
      <c r="N284" s="122"/>
      <c r="O284" s="125"/>
    </row>
    <row r="285" spans="1:15" s="32" customFormat="1" ht="12.75">
      <c r="A285" s="16" t="s">
        <v>436</v>
      </c>
      <c r="B285" s="20" t="s">
        <v>67</v>
      </c>
      <c r="C285" s="20" t="s">
        <v>72</v>
      </c>
      <c r="D285" s="262" t="s">
        <v>684</v>
      </c>
      <c r="E285" s="262"/>
      <c r="F285" s="21">
        <f>F286</f>
        <v>5800</v>
      </c>
      <c r="K285" s="122"/>
      <c r="L285" s="122"/>
      <c r="M285" s="122"/>
      <c r="N285" s="122"/>
      <c r="O285" s="125"/>
    </row>
    <row r="286" spans="1:15" s="32" customFormat="1" ht="12.75">
      <c r="A286" s="16" t="s">
        <v>417</v>
      </c>
      <c r="B286" s="20" t="s">
        <v>67</v>
      </c>
      <c r="C286" s="20" t="s">
        <v>72</v>
      </c>
      <c r="D286" s="262" t="s">
        <v>684</v>
      </c>
      <c r="E286" s="262" t="s">
        <v>102</v>
      </c>
      <c r="F286" s="21">
        <f>F287</f>
        <v>5800</v>
      </c>
      <c r="K286" s="122"/>
      <c r="L286" s="122"/>
      <c r="M286" s="122"/>
      <c r="N286" s="122"/>
      <c r="O286" s="125"/>
    </row>
    <row r="287" spans="1:15" s="32" customFormat="1" ht="12.75">
      <c r="A287" s="16" t="s">
        <v>97</v>
      </c>
      <c r="B287" s="20" t="s">
        <v>67</v>
      </c>
      <c r="C287" s="20" t="s">
        <v>72</v>
      </c>
      <c r="D287" s="262" t="s">
        <v>684</v>
      </c>
      <c r="E287" s="262" t="s">
        <v>98</v>
      </c>
      <c r="F287" s="21">
        <f>F288</f>
        <v>5800</v>
      </c>
      <c r="K287" s="122"/>
      <c r="L287" s="122"/>
      <c r="M287" s="122"/>
      <c r="N287" s="122"/>
      <c r="O287" s="125"/>
    </row>
    <row r="288" spans="1:15" s="32" customFormat="1" ht="12.75">
      <c r="A288" s="16" t="s">
        <v>794</v>
      </c>
      <c r="B288" s="20" t="s">
        <v>67</v>
      </c>
      <c r="C288" s="20" t="s">
        <v>72</v>
      </c>
      <c r="D288" s="262" t="s">
        <v>684</v>
      </c>
      <c r="E288" s="262" t="s">
        <v>99</v>
      </c>
      <c r="F288" s="21">
        <f>'пр.7 вед.стр.'!G385</f>
        <v>5800</v>
      </c>
      <c r="K288" s="122"/>
      <c r="L288" s="122"/>
      <c r="M288" s="122"/>
      <c r="N288" s="122"/>
      <c r="O288" s="125"/>
    </row>
    <row r="289" spans="1:6" ht="20.25" customHeight="1">
      <c r="A289" s="70" t="s">
        <v>81</v>
      </c>
      <c r="B289" s="71" t="s">
        <v>67</v>
      </c>
      <c r="C289" s="71" t="s">
        <v>74</v>
      </c>
      <c r="D289" s="275"/>
      <c r="E289" s="275"/>
      <c r="F289" s="72">
        <f>F291+F301+F307</f>
        <v>6215</v>
      </c>
    </row>
    <row r="290" spans="1:6" ht="12.75" customHeight="1">
      <c r="A290" s="16" t="s">
        <v>657</v>
      </c>
      <c r="B290" s="20" t="s">
        <v>67</v>
      </c>
      <c r="C290" s="20" t="s">
        <v>74</v>
      </c>
      <c r="D290" s="282" t="s">
        <v>733</v>
      </c>
      <c r="E290" s="274"/>
      <c r="F290" s="67">
        <f>F291+F301</f>
        <v>4816.6</v>
      </c>
    </row>
    <row r="291" spans="1:15" s="32" customFormat="1" ht="25.5" customHeight="1">
      <c r="A291" s="246" t="str">
        <f>'пр.7 вед.стр.'!A1118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291" s="230" t="s">
        <v>67</v>
      </c>
      <c r="C291" s="230" t="s">
        <v>74</v>
      </c>
      <c r="D291" s="280" t="str">
        <f>'пр.7 вед.стр.'!E1118</f>
        <v>7D 0 00 00000</v>
      </c>
      <c r="E291" s="261"/>
      <c r="F291" s="232">
        <f>F292</f>
        <v>500</v>
      </c>
      <c r="K291" s="122"/>
      <c r="L291" s="122"/>
      <c r="M291" s="122"/>
      <c r="N291" s="122"/>
      <c r="O291" s="125"/>
    </row>
    <row r="292" spans="1:15" s="32" customFormat="1" ht="15.75" customHeight="1">
      <c r="A292" s="30" t="str">
        <f>'пр.7 вед.стр.'!A1119</f>
        <v>Основное мероприятие "Обеспечение реализации программы"</v>
      </c>
      <c r="B292" s="20" t="s">
        <v>67</v>
      </c>
      <c r="C292" s="20" t="s">
        <v>74</v>
      </c>
      <c r="D292" s="282" t="str">
        <f>'пр.7 вед.стр.'!E1119</f>
        <v>7D 0 01 00000</v>
      </c>
      <c r="E292" s="262"/>
      <c r="F292" s="21">
        <f>F293+F297</f>
        <v>500</v>
      </c>
      <c r="K292" s="122"/>
      <c r="L292" s="122"/>
      <c r="M292" s="122"/>
      <c r="N292" s="122"/>
      <c r="O292" s="125"/>
    </row>
    <row r="293" spans="1:15" s="32" customFormat="1" ht="27.75" customHeight="1">
      <c r="A293" s="16" t="str">
        <f>'пр.7 вед.стр.'!A1120</f>
        <v>Разработка комплексных схем организации дорожного движения на территории Сусуманского городского округа </v>
      </c>
      <c r="B293" s="20" t="s">
        <v>67</v>
      </c>
      <c r="C293" s="20" t="s">
        <v>74</v>
      </c>
      <c r="D293" s="282" t="str">
        <f>'пр.7 вед.стр.'!E1120</f>
        <v>7D 0 01 95410</v>
      </c>
      <c r="E293" s="262"/>
      <c r="F293" s="21">
        <f>F294</f>
        <v>176.3</v>
      </c>
      <c r="K293" s="122"/>
      <c r="L293" s="122"/>
      <c r="M293" s="122"/>
      <c r="N293" s="122"/>
      <c r="O293" s="125"/>
    </row>
    <row r="294" spans="1:15" s="32" customFormat="1" ht="18.75" customHeight="1">
      <c r="A294" s="16" t="str">
        <f>'пр.7 вед.стр.'!A1121</f>
        <v>Закупка товаров, работ и услуг для обеспечения государственных (муниципальных) нужд</v>
      </c>
      <c r="B294" s="20" t="s">
        <v>67</v>
      </c>
      <c r="C294" s="20" t="s">
        <v>74</v>
      </c>
      <c r="D294" s="282" t="str">
        <f>'пр.7 вед.стр.'!E1121</f>
        <v>7D 0 01 95410</v>
      </c>
      <c r="E294" s="262" t="str">
        <f>'пр.7 вед.стр.'!F1121</f>
        <v>200</v>
      </c>
      <c r="F294" s="21">
        <f>F295</f>
        <v>176.3</v>
      </c>
      <c r="K294" s="122"/>
      <c r="L294" s="122"/>
      <c r="M294" s="122"/>
      <c r="N294" s="122"/>
      <c r="O294" s="125"/>
    </row>
    <row r="295" spans="1:15" s="32" customFormat="1" ht="18.75" customHeight="1">
      <c r="A295" s="16" t="str">
        <f>'пр.7 вед.стр.'!A1122</f>
        <v>Иные закупки товаров, работ и услуг для обеспечения государственных и муниципальных нужд</v>
      </c>
      <c r="B295" s="20" t="s">
        <v>67</v>
      </c>
      <c r="C295" s="20" t="s">
        <v>74</v>
      </c>
      <c r="D295" s="282" t="str">
        <f>'пр.7 вед.стр.'!E1122</f>
        <v>7D 0 01 95410</v>
      </c>
      <c r="E295" s="262" t="str">
        <f>'пр.7 вед.стр.'!F1122</f>
        <v>240</v>
      </c>
      <c r="F295" s="21">
        <f>F296</f>
        <v>176.3</v>
      </c>
      <c r="K295" s="122"/>
      <c r="L295" s="122"/>
      <c r="M295" s="122"/>
      <c r="N295" s="122"/>
      <c r="O295" s="125"/>
    </row>
    <row r="296" spans="1:15" s="32" customFormat="1" ht="15" customHeight="1">
      <c r="A296" s="16" t="str">
        <f>'пр.7 вед.стр.'!A1123</f>
        <v>Прочая закупка товаров, работ и услуг </v>
      </c>
      <c r="B296" s="20" t="s">
        <v>67</v>
      </c>
      <c r="C296" s="20" t="s">
        <v>74</v>
      </c>
      <c r="D296" s="282" t="str">
        <f>'пр.7 вед.стр.'!E1123</f>
        <v>7D 0 01 95410</v>
      </c>
      <c r="E296" s="262" t="str">
        <f>'пр.7 вед.стр.'!F1123</f>
        <v>244</v>
      </c>
      <c r="F296" s="21">
        <f>'пр.7 вед.стр.'!G1123</f>
        <v>176.3</v>
      </c>
      <c r="K296" s="122"/>
      <c r="L296" s="122"/>
      <c r="M296" s="122"/>
      <c r="N296" s="122"/>
      <c r="O296" s="125"/>
    </row>
    <row r="297" spans="1:6" ht="18" customHeight="1">
      <c r="A297" s="16" t="str">
        <f>'пр.7 вед.стр.'!A1124</f>
        <v>Приобретение пешеходных ограждений</v>
      </c>
      <c r="B297" s="20" t="s">
        <v>67</v>
      </c>
      <c r="C297" s="20" t="s">
        <v>74</v>
      </c>
      <c r="D297" s="282" t="str">
        <f>'пр.7 вед.стр.'!E1124</f>
        <v>7D 0 01 95420</v>
      </c>
      <c r="E297" s="262"/>
      <c r="F297" s="21">
        <f>F298</f>
        <v>323.7</v>
      </c>
    </row>
    <row r="298" spans="1:6" ht="18" customHeight="1">
      <c r="A298" s="16" t="str">
        <f>'пр.7 вед.стр.'!A1125</f>
        <v>Закупка товаров, работ и услуг для обеспечения государственных (муниципальных) нужд</v>
      </c>
      <c r="B298" s="20" t="s">
        <v>67</v>
      </c>
      <c r="C298" s="20" t="s">
        <v>74</v>
      </c>
      <c r="D298" s="282" t="str">
        <f>'пр.7 вед.стр.'!E1125</f>
        <v>7D 0 01 95420</v>
      </c>
      <c r="E298" s="262" t="str">
        <f>'пр.7 вед.стр.'!F1125</f>
        <v>200</v>
      </c>
      <c r="F298" s="21">
        <f>F299</f>
        <v>323.7</v>
      </c>
    </row>
    <row r="299" spans="1:6" ht="18.75" customHeight="1">
      <c r="A299" s="16" t="str">
        <f>'пр.7 вед.стр.'!A1126</f>
        <v>Иные закупки товаров, работ и услуг для обеспечения государственных и муниципальных нужд</v>
      </c>
      <c r="B299" s="20" t="s">
        <v>67</v>
      </c>
      <c r="C299" s="20" t="s">
        <v>74</v>
      </c>
      <c r="D299" s="282" t="str">
        <f>'пр.7 вед.стр.'!E1126</f>
        <v>7D 0 01 95420</v>
      </c>
      <c r="E299" s="262" t="str">
        <f>'пр.7 вед.стр.'!F1126</f>
        <v>240</v>
      </c>
      <c r="F299" s="21">
        <f>F300</f>
        <v>323.7</v>
      </c>
    </row>
    <row r="300" spans="1:6" ht="15.75" customHeight="1">
      <c r="A300" s="16" t="str">
        <f>'пр.7 вед.стр.'!A1127</f>
        <v>Прочая закупка товаров, работ и услуг </v>
      </c>
      <c r="B300" s="20" t="s">
        <v>67</v>
      </c>
      <c r="C300" s="20" t="s">
        <v>74</v>
      </c>
      <c r="D300" s="282" t="str">
        <f>'пр.7 вед.стр.'!E1127</f>
        <v>7D 0 01 95420</v>
      </c>
      <c r="E300" s="262" t="str">
        <f>'пр.7 вед.стр.'!F1127</f>
        <v>244</v>
      </c>
      <c r="F300" s="21">
        <f>'пр.7 вед.стр.'!G1127</f>
        <v>323.7</v>
      </c>
    </row>
    <row r="301" spans="1:15" s="32" customFormat="1" ht="25.5" customHeight="1">
      <c r="A301" s="229" t="str">
        <f>'пр.7 вед.стр.'!A1128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301" s="230" t="s">
        <v>67</v>
      </c>
      <c r="C301" s="230" t="s">
        <v>74</v>
      </c>
      <c r="D301" s="280" t="str">
        <f>'пр.7 вед.стр.'!E1128</f>
        <v>7S 0 00 00000 </v>
      </c>
      <c r="E301" s="261"/>
      <c r="F301" s="232">
        <f>F302</f>
        <v>4316.6</v>
      </c>
      <c r="K301" s="122"/>
      <c r="L301" s="122"/>
      <c r="M301" s="122"/>
      <c r="N301" s="122"/>
      <c r="O301" s="125"/>
    </row>
    <row r="302" spans="1:15" s="32" customFormat="1" ht="18" customHeight="1">
      <c r="A302" s="30" t="str">
        <f>'пр.7 вед.стр.'!A1129</f>
        <v>Основное мероприятие "Обеспечение реализации программы"</v>
      </c>
      <c r="B302" s="20" t="s">
        <v>67</v>
      </c>
      <c r="C302" s="20" t="s">
        <v>74</v>
      </c>
      <c r="D302" s="282" t="str">
        <f>'пр.7 вед.стр.'!E1129</f>
        <v>7S 0 01 00000 </v>
      </c>
      <c r="E302" s="262"/>
      <c r="F302" s="21">
        <f>F303</f>
        <v>4316.6</v>
      </c>
      <c r="K302" s="122"/>
      <c r="L302" s="122"/>
      <c r="M302" s="122"/>
      <c r="N302" s="122"/>
      <c r="O302" s="125"/>
    </row>
    <row r="303" spans="1:15" s="32" customFormat="1" ht="28.5" customHeight="1">
      <c r="A303" s="30" t="str">
        <f>'пр.7 вед.стр.'!A1130</f>
        <v>Содержание автомобильных дорог общего пользования местного значения Сусуманского городского округа</v>
      </c>
      <c r="B303" s="20" t="s">
        <v>67</v>
      </c>
      <c r="C303" s="20" t="s">
        <v>74</v>
      </c>
      <c r="D303" s="282" t="str">
        <f>'пр.7 вед.стр.'!E1130</f>
        <v>7S 0 01 95310 </v>
      </c>
      <c r="E303" s="262"/>
      <c r="F303" s="21">
        <f>F304</f>
        <v>4316.6</v>
      </c>
      <c r="K303" s="122"/>
      <c r="L303" s="122"/>
      <c r="M303" s="122"/>
      <c r="N303" s="122"/>
      <c r="O303" s="125"/>
    </row>
    <row r="304" spans="1:15" s="32" customFormat="1" ht="16.5" customHeight="1">
      <c r="A304" s="30" t="str">
        <f>'пр.7 вед.стр.'!A1131</f>
        <v>Закупка товаров, работ и услуг для обеспечения государственных (муниципальных) нужд</v>
      </c>
      <c r="B304" s="20" t="s">
        <v>67</v>
      </c>
      <c r="C304" s="20" t="s">
        <v>74</v>
      </c>
      <c r="D304" s="282" t="str">
        <f>'пр.7 вед.стр.'!E1131</f>
        <v>7S 0 01 95310 </v>
      </c>
      <c r="E304" s="262" t="str">
        <f>'пр.7 вед.стр.'!F1131</f>
        <v>200</v>
      </c>
      <c r="F304" s="21">
        <f>F305</f>
        <v>4316.6</v>
      </c>
      <c r="K304" s="122"/>
      <c r="L304" s="122"/>
      <c r="M304" s="122"/>
      <c r="N304" s="122"/>
      <c r="O304" s="125"/>
    </row>
    <row r="305" spans="1:15" s="32" customFormat="1" ht="15.75" customHeight="1">
      <c r="A305" s="30" t="str">
        <f>'пр.7 вед.стр.'!A1132</f>
        <v>Иные закупки товаров, работ и услуг для обеспечения государственных и муниципальных нужд</v>
      </c>
      <c r="B305" s="20" t="s">
        <v>67</v>
      </c>
      <c r="C305" s="20" t="s">
        <v>74</v>
      </c>
      <c r="D305" s="282" t="str">
        <f>'пр.7 вед.стр.'!E1132</f>
        <v>7S 0 01 95310 </v>
      </c>
      <c r="E305" s="262" t="str">
        <f>'пр.7 вед.стр.'!F1132</f>
        <v>240</v>
      </c>
      <c r="F305" s="21">
        <f>F306</f>
        <v>4316.6</v>
      </c>
      <c r="K305" s="122"/>
      <c r="L305" s="122"/>
      <c r="M305" s="122"/>
      <c r="N305" s="122"/>
      <c r="O305" s="125"/>
    </row>
    <row r="306" spans="1:15" s="32" customFormat="1" ht="15.75" customHeight="1">
      <c r="A306" s="30" t="str">
        <f>'пр.7 вед.стр.'!A1133</f>
        <v>Прочая закупка товаров, работ и услуг</v>
      </c>
      <c r="B306" s="20" t="s">
        <v>67</v>
      </c>
      <c r="C306" s="20" t="s">
        <v>74</v>
      </c>
      <c r="D306" s="282" t="str">
        <f>'пр.7 вед.стр.'!E1133</f>
        <v>7S 0 01 95310 </v>
      </c>
      <c r="E306" s="262" t="str">
        <f>'пр.7 вед.стр.'!F1133</f>
        <v>244</v>
      </c>
      <c r="F306" s="21">
        <f>'пр.7 вед.стр.'!G1133</f>
        <v>4316.6</v>
      </c>
      <c r="K306" s="122"/>
      <c r="L306" s="122"/>
      <c r="M306" s="122"/>
      <c r="N306" s="122"/>
      <c r="O306" s="125"/>
    </row>
    <row r="307" spans="1:6" ht="18" customHeight="1">
      <c r="A307" s="16" t="s">
        <v>312</v>
      </c>
      <c r="B307" s="19" t="s">
        <v>67</v>
      </c>
      <c r="C307" s="19" t="s">
        <v>74</v>
      </c>
      <c r="D307" s="262" t="s">
        <v>738</v>
      </c>
      <c r="E307" s="266"/>
      <c r="F307" s="21">
        <f>F308</f>
        <v>1398.4</v>
      </c>
    </row>
    <row r="308" spans="1:6" ht="20.25" customHeight="1">
      <c r="A308" s="16" t="s">
        <v>739</v>
      </c>
      <c r="B308" s="19" t="s">
        <v>67</v>
      </c>
      <c r="C308" s="19" t="s">
        <v>74</v>
      </c>
      <c r="D308" s="262" t="s">
        <v>740</v>
      </c>
      <c r="E308" s="266"/>
      <c r="F308" s="21">
        <f>F309</f>
        <v>1398.4</v>
      </c>
    </row>
    <row r="309" spans="1:15" s="32" customFormat="1" ht="15.75" customHeight="1">
      <c r="A309" s="16" t="s">
        <v>417</v>
      </c>
      <c r="B309" s="69" t="s">
        <v>67</v>
      </c>
      <c r="C309" s="69" t="s">
        <v>74</v>
      </c>
      <c r="D309" s="274" t="s">
        <v>740</v>
      </c>
      <c r="E309" s="274" t="s">
        <v>102</v>
      </c>
      <c r="F309" s="67">
        <f>F310</f>
        <v>1398.4</v>
      </c>
      <c r="K309" s="122"/>
      <c r="L309" s="122"/>
      <c r="M309" s="122"/>
      <c r="N309" s="122"/>
      <c r="O309" s="125"/>
    </row>
    <row r="310" spans="1:15" s="32" customFormat="1" ht="15" customHeight="1">
      <c r="A310" s="16" t="s">
        <v>97</v>
      </c>
      <c r="B310" s="69" t="s">
        <v>67</v>
      </c>
      <c r="C310" s="69" t="s">
        <v>74</v>
      </c>
      <c r="D310" s="274" t="s">
        <v>740</v>
      </c>
      <c r="E310" s="274" t="s">
        <v>98</v>
      </c>
      <c r="F310" s="67">
        <f>F311</f>
        <v>1398.4</v>
      </c>
      <c r="K310" s="122"/>
      <c r="L310" s="122"/>
      <c r="M310" s="122"/>
      <c r="N310" s="122"/>
      <c r="O310" s="125"/>
    </row>
    <row r="311" spans="1:15" s="32" customFormat="1" ht="16.5" customHeight="1">
      <c r="A311" s="16" t="s">
        <v>794</v>
      </c>
      <c r="B311" s="69" t="s">
        <v>67</v>
      </c>
      <c r="C311" s="69" t="s">
        <v>74</v>
      </c>
      <c r="D311" s="274" t="s">
        <v>740</v>
      </c>
      <c r="E311" s="274" t="s">
        <v>99</v>
      </c>
      <c r="F311" s="67">
        <f>'пр.7 вед.стр.'!G1138</f>
        <v>1398.4</v>
      </c>
      <c r="K311" s="122"/>
      <c r="L311" s="122"/>
      <c r="M311" s="122"/>
      <c r="N311" s="122"/>
      <c r="O311" s="125"/>
    </row>
    <row r="312" spans="1:6" ht="18.75" customHeight="1">
      <c r="A312" s="15" t="s">
        <v>7</v>
      </c>
      <c r="B312" s="35" t="s">
        <v>67</v>
      </c>
      <c r="C312" s="35" t="s">
        <v>77</v>
      </c>
      <c r="D312" s="288"/>
      <c r="E312" s="276"/>
      <c r="F312" s="36">
        <f>F313</f>
        <v>1135.1</v>
      </c>
    </row>
    <row r="313" spans="1:6" ht="18.75" customHeight="1">
      <c r="A313" s="16" t="s">
        <v>657</v>
      </c>
      <c r="B313" s="20" t="s">
        <v>67</v>
      </c>
      <c r="C313" s="20" t="s">
        <v>77</v>
      </c>
      <c r="D313" s="282" t="s">
        <v>658</v>
      </c>
      <c r="E313" s="276"/>
      <c r="F313" s="21">
        <f>F314+F320+F333</f>
        <v>1135.1</v>
      </c>
    </row>
    <row r="314" spans="1:6" ht="29.25" customHeight="1">
      <c r="A314" s="229" t="str">
        <f>'пр.7 вед.стр.'!A165</f>
        <v>Муниципальная программа  "Развитие малого и среднего предпринимательства в Сусуманском городском округе  на 2018- 2020 годы"</v>
      </c>
      <c r="B314" s="230" t="s">
        <v>67</v>
      </c>
      <c r="C314" s="230" t="s">
        <v>77</v>
      </c>
      <c r="D314" s="280" t="str">
        <f>'пр.7 вед.стр.'!E165</f>
        <v>7И 0 00 00000 </v>
      </c>
      <c r="E314" s="261"/>
      <c r="F314" s="232">
        <f>F315</f>
        <v>100</v>
      </c>
    </row>
    <row r="315" spans="1:6" ht="25.5">
      <c r="A315" s="30" t="str">
        <f>'пр.7 вед.стр.'!A166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315" s="20" t="s">
        <v>67</v>
      </c>
      <c r="C315" s="20" t="s">
        <v>77</v>
      </c>
      <c r="D315" s="282" t="str">
        <f>'пр.7 вед.стр.'!E166</f>
        <v>7И 0 01 00000 </v>
      </c>
      <c r="E315" s="262"/>
      <c r="F315" s="21">
        <f>F316</f>
        <v>100</v>
      </c>
    </row>
    <row r="316" spans="1:6" ht="25.5">
      <c r="A316" s="30" t="str">
        <f>'пр.7 вед.стр.'!A167</f>
        <v>Финансовая поддержка субъектов малого и среднего предпринимательства за счет средств местного бюджета</v>
      </c>
      <c r="B316" s="20" t="s">
        <v>67</v>
      </c>
      <c r="C316" s="20" t="s">
        <v>77</v>
      </c>
      <c r="D316" s="282" t="str">
        <f>'пр.7 вед.стр.'!E167</f>
        <v>7И 0 01 S3360 </v>
      </c>
      <c r="E316" s="262"/>
      <c r="F316" s="21">
        <f>F317</f>
        <v>100</v>
      </c>
    </row>
    <row r="317" spans="1:14" ht="17.25" customHeight="1">
      <c r="A317" s="30" t="str">
        <f>'пр.7 вед.стр.'!A168</f>
        <v>Иные бюджетные ассигнования</v>
      </c>
      <c r="B317" s="20" t="s">
        <v>67</v>
      </c>
      <c r="C317" s="20" t="s">
        <v>77</v>
      </c>
      <c r="D317" s="282" t="str">
        <f>'пр.7 вед.стр.'!E168</f>
        <v>7И 0 01 S3360 </v>
      </c>
      <c r="E317" s="262" t="str">
        <f>'пр.7 вед.стр.'!F168</f>
        <v>800</v>
      </c>
      <c r="F317" s="21">
        <f>F318</f>
        <v>100</v>
      </c>
      <c r="K317" s="125"/>
      <c r="L317" s="125"/>
      <c r="M317" s="125"/>
      <c r="N317" s="125"/>
    </row>
    <row r="318" spans="1:14" ht="25.5">
      <c r="A318" s="30" t="str">
        <f>'пр.7 вед.стр.'!A169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18" s="20" t="s">
        <v>67</v>
      </c>
      <c r="C318" s="20" t="s">
        <v>77</v>
      </c>
      <c r="D318" s="282" t="str">
        <f>'пр.7 вед.стр.'!E169</f>
        <v>7И 0 01 S3360 </v>
      </c>
      <c r="E318" s="262" t="str">
        <f>'пр.7 вед.стр.'!F169</f>
        <v>810</v>
      </c>
      <c r="F318" s="21">
        <f>F319</f>
        <v>100</v>
      </c>
      <c r="K318" s="125"/>
      <c r="L318" s="125"/>
      <c r="M318" s="125"/>
      <c r="N318" s="125"/>
    </row>
    <row r="319" spans="1:14" ht="30" customHeight="1">
      <c r="A319" s="30" t="str">
        <f>'пр.7 вед.стр.'!A170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19" s="20" t="s">
        <v>67</v>
      </c>
      <c r="C319" s="20" t="s">
        <v>77</v>
      </c>
      <c r="D319" s="282" t="str">
        <f>'пр.7 вед.стр.'!E170</f>
        <v>7И 0 01 S3360 </v>
      </c>
      <c r="E319" s="262" t="str">
        <f>'пр.7 вед.стр.'!F170</f>
        <v>814</v>
      </c>
      <c r="F319" s="21">
        <f>'пр.7 вед.стр.'!G170</f>
        <v>100</v>
      </c>
      <c r="K319" s="125"/>
      <c r="L319" s="125"/>
      <c r="M319" s="125"/>
      <c r="N319" s="125"/>
    </row>
    <row r="320" spans="1:15" s="32" customFormat="1" ht="35.25" customHeight="1">
      <c r="A320" s="234" t="str">
        <f>'пр.7 вед.стр.'!A171</f>
        <v>Муниципальная программа "Развитие торговли  на территории Сусуманского городского округа на 2018- 2020 годы"</v>
      </c>
      <c r="B320" s="230" t="s">
        <v>67</v>
      </c>
      <c r="C320" s="230" t="s">
        <v>77</v>
      </c>
      <c r="D320" s="280" t="str">
        <f>'пр.7 вед.стр.'!E171</f>
        <v>7Н 0 00 00000 </v>
      </c>
      <c r="E320" s="261"/>
      <c r="F320" s="232">
        <f>F321</f>
        <v>635.1</v>
      </c>
      <c r="K320" s="125"/>
      <c r="L320" s="125"/>
      <c r="M320" s="125"/>
      <c r="N320" s="125"/>
      <c r="O320" s="125"/>
    </row>
    <row r="321" spans="1:15" s="32" customFormat="1" ht="38.25">
      <c r="A321" s="16" t="str">
        <f>'пр.7 вед.стр.'!A172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321" s="20" t="s">
        <v>67</v>
      </c>
      <c r="C321" s="20" t="s">
        <v>77</v>
      </c>
      <c r="D321" s="282" t="str">
        <f>'пр.7 вед.стр.'!E172</f>
        <v>7Н 0 01 00000 </v>
      </c>
      <c r="E321" s="262"/>
      <c r="F321" s="21">
        <f>F326+F322</f>
        <v>635.1</v>
      </c>
      <c r="K321" s="125"/>
      <c r="L321" s="125"/>
      <c r="M321" s="125"/>
      <c r="N321" s="125"/>
      <c r="O321" s="125"/>
    </row>
    <row r="322" spans="1:15" s="32" customFormat="1" ht="12.75">
      <c r="A322" s="16" t="str">
        <f>'пр.7 вед.стр.'!A173</f>
        <v>Мероприятия по организации и проведению областных универсальных совместных ярмарок</v>
      </c>
      <c r="B322" s="20" t="s">
        <v>67</v>
      </c>
      <c r="C322" s="20" t="s">
        <v>77</v>
      </c>
      <c r="D322" s="282" t="str">
        <f>'пр.7 вед.стр.'!E173</f>
        <v>7Н 0 01 73900</v>
      </c>
      <c r="E322" s="262"/>
      <c r="F322" s="21">
        <f>F323</f>
        <v>537.5</v>
      </c>
      <c r="K322" s="125"/>
      <c r="L322" s="125"/>
      <c r="M322" s="125"/>
      <c r="N322" s="125"/>
      <c r="O322" s="125"/>
    </row>
    <row r="323" spans="1:15" s="32" customFormat="1" ht="12.75">
      <c r="A323" s="16" t="str">
        <f>'пр.7 вед.стр.'!A174</f>
        <v>Закупка товаров, работ и услуг для обеспечения государственных (муниципальных) нужд</v>
      </c>
      <c r="B323" s="20" t="s">
        <v>67</v>
      </c>
      <c r="C323" s="20" t="s">
        <v>77</v>
      </c>
      <c r="D323" s="282" t="str">
        <f>'пр.7 вед.стр.'!E174</f>
        <v>7Н 0 01 73900</v>
      </c>
      <c r="E323" s="262" t="str">
        <f>'пр.7 вед.стр.'!F174</f>
        <v>200</v>
      </c>
      <c r="F323" s="21">
        <f>F324</f>
        <v>537.5</v>
      </c>
      <c r="K323" s="125"/>
      <c r="L323" s="125"/>
      <c r="M323" s="125"/>
      <c r="N323" s="125"/>
      <c r="O323" s="125"/>
    </row>
    <row r="324" spans="1:15" s="32" customFormat="1" ht="12.75">
      <c r="A324" s="16" t="str">
        <f>'пр.7 вед.стр.'!A175</f>
        <v>Иные закупки товаров, работ и услуг для обеспечения государственных и муниципальных нужд</v>
      </c>
      <c r="B324" s="20" t="s">
        <v>67</v>
      </c>
      <c r="C324" s="20" t="s">
        <v>77</v>
      </c>
      <c r="D324" s="282" t="str">
        <f>'пр.7 вед.стр.'!E175</f>
        <v>7Н 0 01 73900</v>
      </c>
      <c r="E324" s="262" t="str">
        <f>'пр.7 вед.стр.'!F175</f>
        <v>240</v>
      </c>
      <c r="F324" s="21">
        <f>F325</f>
        <v>537.5</v>
      </c>
      <c r="K324" s="125"/>
      <c r="L324" s="125"/>
      <c r="M324" s="125"/>
      <c r="N324" s="125"/>
      <c r="O324" s="125"/>
    </row>
    <row r="325" spans="1:15" s="32" customFormat="1" ht="18" customHeight="1">
      <c r="A325" s="16" t="str">
        <f>'пр.7 вед.стр.'!A176</f>
        <v>Прочая закупка товаров, работ и услуг </v>
      </c>
      <c r="B325" s="20" t="s">
        <v>67</v>
      </c>
      <c r="C325" s="20" t="s">
        <v>77</v>
      </c>
      <c r="D325" s="282" t="str">
        <f>'пр.7 вед.стр.'!E176</f>
        <v>7Н 0 01 73900</v>
      </c>
      <c r="E325" s="262" t="str">
        <f>'пр.7 вед.стр.'!F176</f>
        <v>244</v>
      </c>
      <c r="F325" s="21">
        <f>'пр.7 вед.стр.'!G176</f>
        <v>537.5</v>
      </c>
      <c r="K325" s="125"/>
      <c r="L325" s="125"/>
      <c r="M325" s="125"/>
      <c r="N325" s="125"/>
      <c r="O325" s="125"/>
    </row>
    <row r="326" spans="1:15" s="32" customFormat="1" ht="33" customHeight="1">
      <c r="A326" s="16" t="str">
        <f>'пр.7 вед.стр.'!A177</f>
        <v>Мероприятия по организации и проведению областных универсальных совместных ярмарок за счет средств местного бюджета</v>
      </c>
      <c r="B326" s="20" t="s">
        <v>67</v>
      </c>
      <c r="C326" s="20" t="s">
        <v>77</v>
      </c>
      <c r="D326" s="282" t="str">
        <f>'пр.7 вед.стр.'!E177</f>
        <v>7Н 0 01 S3900 </v>
      </c>
      <c r="E326" s="262"/>
      <c r="F326" s="21">
        <f>F330+F327</f>
        <v>97.6</v>
      </c>
      <c r="K326" s="125"/>
      <c r="L326" s="125"/>
      <c r="M326" s="125"/>
      <c r="N326" s="125"/>
      <c r="O326" s="125"/>
    </row>
    <row r="327" spans="1:15" s="32" customFormat="1" ht="48" customHeight="1">
      <c r="A327" s="16" t="str">
        <f>'пр.7 вед.стр.'!A178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7" s="20" t="s">
        <v>67</v>
      </c>
      <c r="C327" s="20" t="s">
        <v>77</v>
      </c>
      <c r="D327" s="282" t="str">
        <f>'пр.7 вед.стр.'!E178</f>
        <v>7Н 0 01 S3900 </v>
      </c>
      <c r="E327" s="262" t="str">
        <f>'пр.7 вед.стр.'!F178</f>
        <v>100</v>
      </c>
      <c r="F327" s="21">
        <f>F328</f>
        <v>81.6</v>
      </c>
      <c r="K327" s="122"/>
      <c r="L327" s="122"/>
      <c r="M327" s="122"/>
      <c r="N327" s="122"/>
      <c r="O327" s="125"/>
    </row>
    <row r="328" spans="1:15" s="32" customFormat="1" ht="18" customHeight="1">
      <c r="A328" s="16" t="str">
        <f>'пр.7 вед.стр.'!A179</f>
        <v>Расходы на выплаты персоналу государственных (муниципальных) органов</v>
      </c>
      <c r="B328" s="20" t="s">
        <v>67</v>
      </c>
      <c r="C328" s="20" t="s">
        <v>77</v>
      </c>
      <c r="D328" s="282" t="str">
        <f>'пр.7 вед.стр.'!E179</f>
        <v>7Н 0 01 S3900 </v>
      </c>
      <c r="E328" s="262" t="str">
        <f>'пр.7 вед.стр.'!F179</f>
        <v>120</v>
      </c>
      <c r="F328" s="21">
        <f>F329</f>
        <v>81.6</v>
      </c>
      <c r="K328" s="122"/>
      <c r="L328" s="122"/>
      <c r="M328" s="122"/>
      <c r="N328" s="122"/>
      <c r="O328" s="125"/>
    </row>
    <row r="329" spans="1:15" s="32" customFormat="1" ht="30" customHeight="1">
      <c r="A329" s="16" t="str">
        <f>'пр.7 вед.стр.'!A180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329" s="20" t="s">
        <v>67</v>
      </c>
      <c r="C329" s="20" t="s">
        <v>77</v>
      </c>
      <c r="D329" s="282" t="str">
        <f>'пр.7 вед.стр.'!E180</f>
        <v>7Н 0 01 S3900 </v>
      </c>
      <c r="E329" s="262" t="str">
        <f>'пр.7 вед.стр.'!F180</f>
        <v>123</v>
      </c>
      <c r="F329" s="21">
        <f>'пр.7 вед.стр.'!G180</f>
        <v>81.6</v>
      </c>
      <c r="K329" s="122"/>
      <c r="L329" s="122"/>
      <c r="M329" s="122"/>
      <c r="N329" s="122"/>
      <c r="O329" s="125"/>
    </row>
    <row r="330" spans="1:15" s="32" customFormat="1" ht="18" customHeight="1">
      <c r="A330" s="16" t="str">
        <f>'пр.7 вед.стр.'!A181</f>
        <v>Закупка товаров, работ и услуг для обеспечения государственных (муниципальных) нужд</v>
      </c>
      <c r="B330" s="20" t="s">
        <v>67</v>
      </c>
      <c r="C330" s="20" t="s">
        <v>77</v>
      </c>
      <c r="D330" s="282" t="str">
        <f>'пр.7 вед.стр.'!E181</f>
        <v>7Н 0 01 S3900 </v>
      </c>
      <c r="E330" s="262" t="str">
        <f>'пр.7 вед.стр.'!F181</f>
        <v>200</v>
      </c>
      <c r="F330" s="21">
        <f>F331</f>
        <v>16</v>
      </c>
      <c r="K330" s="122"/>
      <c r="L330" s="122"/>
      <c r="M330" s="122"/>
      <c r="N330" s="122"/>
      <c r="O330" s="125"/>
    </row>
    <row r="331" spans="1:15" s="32" customFormat="1" ht="15.75" customHeight="1">
      <c r="A331" s="16" t="str">
        <f>'пр.7 вед.стр.'!A182</f>
        <v>Иные закупки товаров, работ и услуг для обеспечения государственных и муниципальных нужд</v>
      </c>
      <c r="B331" s="20" t="s">
        <v>67</v>
      </c>
      <c r="C331" s="20" t="s">
        <v>77</v>
      </c>
      <c r="D331" s="282" t="str">
        <f>'пр.7 вед.стр.'!E182</f>
        <v>7Н 0 01 S3900 </v>
      </c>
      <c r="E331" s="262" t="str">
        <f>'пр.7 вед.стр.'!F182</f>
        <v>240</v>
      </c>
      <c r="F331" s="21">
        <f>F332</f>
        <v>16</v>
      </c>
      <c r="K331" s="122"/>
      <c r="L331" s="122"/>
      <c r="M331" s="122"/>
      <c r="N331" s="122"/>
      <c r="O331" s="125"/>
    </row>
    <row r="332" spans="1:15" s="32" customFormat="1" ht="12.75">
      <c r="A332" s="16" t="str">
        <f>'пр.7 вед.стр.'!A183</f>
        <v>Прочая закупка товаров, работ и услуг</v>
      </c>
      <c r="B332" s="20" t="s">
        <v>67</v>
      </c>
      <c r="C332" s="20" t="s">
        <v>77</v>
      </c>
      <c r="D332" s="282" t="str">
        <f>'пр.7 вед.стр.'!E183</f>
        <v>7Н 0 01 S3900 </v>
      </c>
      <c r="E332" s="262" t="str">
        <f>'пр.7 вед.стр.'!F183</f>
        <v>244</v>
      </c>
      <c r="F332" s="21">
        <f>'пр.7 вед.стр.'!G183</f>
        <v>16</v>
      </c>
      <c r="K332" s="125"/>
      <c r="L332" s="125"/>
      <c r="M332" s="125"/>
      <c r="N332" s="125"/>
      <c r="O332" s="125"/>
    </row>
    <row r="333" spans="1:15" s="32" customFormat="1" ht="25.5">
      <c r="A333" s="229" t="str">
        <f>'пр.7 вед.стр.'!A388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33" s="230" t="s">
        <v>67</v>
      </c>
      <c r="C333" s="230" t="s">
        <v>77</v>
      </c>
      <c r="D333" s="280" t="str">
        <f>'пр.7 вед.стр.'!E388</f>
        <v>7Ц 0 00 00000 </v>
      </c>
      <c r="E333" s="261"/>
      <c r="F333" s="232">
        <f>F334</f>
        <v>400</v>
      </c>
      <c r="K333" s="122"/>
      <c r="L333" s="122"/>
      <c r="M333" s="122"/>
      <c r="N333" s="122"/>
      <c r="O333" s="125"/>
    </row>
    <row r="334" spans="1:15" s="32" customFormat="1" ht="25.5">
      <c r="A334" s="30" t="str">
        <f>'пр.7 вед.стр.'!A389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34" s="20" t="s">
        <v>67</v>
      </c>
      <c r="C334" s="20" t="s">
        <v>77</v>
      </c>
      <c r="D334" s="282" t="str">
        <f>'пр.7 вед.стр.'!E389</f>
        <v>7Ц 0 01 00000 </v>
      </c>
      <c r="E334" s="262"/>
      <c r="F334" s="21">
        <f>F335</f>
        <v>400</v>
      </c>
      <c r="K334" s="122"/>
      <c r="L334" s="122"/>
      <c r="M334" s="122"/>
      <c r="N334" s="122"/>
      <c r="O334" s="125"/>
    </row>
    <row r="335" spans="1:15" s="32" customFormat="1" ht="15" customHeight="1">
      <c r="A335" s="30" t="str">
        <f>'пр.7 вед.стр.'!A390</f>
        <v>Частичное возмещение транспортных расходов по доставке муки</v>
      </c>
      <c r="B335" s="20" t="s">
        <v>67</v>
      </c>
      <c r="C335" s="20" t="s">
        <v>77</v>
      </c>
      <c r="D335" s="282" t="str">
        <f>'пр.7 вед.стр.'!E390</f>
        <v>7Ц 0 01 91100 </v>
      </c>
      <c r="E335" s="262"/>
      <c r="F335" s="21">
        <f>F336</f>
        <v>400</v>
      </c>
      <c r="K335" s="122"/>
      <c r="L335" s="122"/>
      <c r="M335" s="122"/>
      <c r="N335" s="122"/>
      <c r="O335" s="125"/>
    </row>
    <row r="336" spans="1:15" s="32" customFormat="1" ht="18" customHeight="1">
      <c r="A336" s="30" t="str">
        <f>'пр.7 вед.стр.'!A391</f>
        <v>Иные бюджетные ассигнования</v>
      </c>
      <c r="B336" s="20" t="s">
        <v>67</v>
      </c>
      <c r="C336" s="20" t="s">
        <v>77</v>
      </c>
      <c r="D336" s="282" t="str">
        <f>'пр.7 вед.стр.'!E391</f>
        <v>7Ц 0 01 91100 </v>
      </c>
      <c r="E336" s="262" t="str">
        <f>'пр.7 вед.стр.'!F391</f>
        <v>800</v>
      </c>
      <c r="F336" s="21">
        <f>F337</f>
        <v>400</v>
      </c>
      <c r="K336" s="122"/>
      <c r="L336" s="122"/>
      <c r="M336" s="122"/>
      <c r="N336" s="122"/>
      <c r="O336" s="125"/>
    </row>
    <row r="337" spans="1:15" s="32" customFormat="1" ht="25.5">
      <c r="A337" s="30" t="str">
        <f>'пр.7 вед.стр.'!A392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37" s="20" t="s">
        <v>67</v>
      </c>
      <c r="C337" s="20" t="s">
        <v>77</v>
      </c>
      <c r="D337" s="282" t="str">
        <f>'пр.7 вед.стр.'!E392</f>
        <v>7Ц 0 01 91100 </v>
      </c>
      <c r="E337" s="262" t="str">
        <f>'пр.7 вед.стр.'!F392</f>
        <v>810</v>
      </c>
      <c r="F337" s="21">
        <f>F338</f>
        <v>400</v>
      </c>
      <c r="K337" s="122"/>
      <c r="L337" s="122"/>
      <c r="M337" s="122"/>
      <c r="N337" s="122"/>
      <c r="O337" s="125"/>
    </row>
    <row r="338" spans="1:15" s="32" customFormat="1" ht="25.5">
      <c r="A338" s="30" t="str">
        <f>'пр.7 вед.стр.'!A393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38" s="20" t="s">
        <v>67</v>
      </c>
      <c r="C338" s="20" t="s">
        <v>77</v>
      </c>
      <c r="D338" s="282" t="str">
        <f>'пр.7 вед.стр.'!E393</f>
        <v>7Ц 0 01 91100 </v>
      </c>
      <c r="E338" s="262" t="str">
        <f>'пр.7 вед.стр.'!F393</f>
        <v>814</v>
      </c>
      <c r="F338" s="21">
        <f>'пр.7 вед.стр.'!G393</f>
        <v>400</v>
      </c>
      <c r="K338" s="122"/>
      <c r="L338" s="122"/>
      <c r="M338" s="122"/>
      <c r="N338" s="122"/>
      <c r="O338" s="125"/>
    </row>
    <row r="339" spans="1:15" s="32" customFormat="1" ht="12.75">
      <c r="A339" s="14" t="s">
        <v>149</v>
      </c>
      <c r="B339" s="41" t="s">
        <v>71</v>
      </c>
      <c r="C339" s="41" t="s">
        <v>35</v>
      </c>
      <c r="D339" s="289"/>
      <c r="E339" s="266"/>
      <c r="F339" s="36">
        <f>F340+F360+F393</f>
        <v>31748.4</v>
      </c>
      <c r="K339" s="125"/>
      <c r="L339" s="125"/>
      <c r="M339" s="125"/>
      <c r="N339" s="125"/>
      <c r="O339" s="125"/>
    </row>
    <row r="340" spans="1:15" s="28" customFormat="1" ht="12.75">
      <c r="A340" s="9" t="s">
        <v>148</v>
      </c>
      <c r="B340" s="41" t="s">
        <v>71</v>
      </c>
      <c r="C340" s="41" t="s">
        <v>65</v>
      </c>
      <c r="D340" s="282"/>
      <c r="E340" s="262"/>
      <c r="F340" s="36">
        <f>F341+F348</f>
        <v>12629.3</v>
      </c>
      <c r="K340" s="122"/>
      <c r="L340" s="122"/>
      <c r="M340" s="122"/>
      <c r="N340" s="122"/>
      <c r="O340" s="122"/>
    </row>
    <row r="341" spans="1:15" s="32" customFormat="1" ht="14.25" customHeight="1">
      <c r="A341" s="16" t="s">
        <v>657</v>
      </c>
      <c r="B341" s="19" t="s">
        <v>71</v>
      </c>
      <c r="C341" s="19" t="s">
        <v>65</v>
      </c>
      <c r="D341" s="282" t="s">
        <v>658</v>
      </c>
      <c r="E341" s="262"/>
      <c r="F341" s="21">
        <f aca="true" t="shared" si="1" ref="F341:F346">F342</f>
        <v>1000</v>
      </c>
      <c r="K341" s="122"/>
      <c r="L341" s="122"/>
      <c r="M341" s="122"/>
      <c r="N341" s="122"/>
      <c r="O341" s="125"/>
    </row>
    <row r="342" spans="1:15" s="32" customFormat="1" ht="30.75" customHeight="1">
      <c r="A342" s="229" t="str">
        <f>'пр.7 вед.стр.'!A1142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342" s="235" t="s">
        <v>71</v>
      </c>
      <c r="C342" s="235" t="s">
        <v>65</v>
      </c>
      <c r="D342" s="280" t="str">
        <f>'пр.7 вед.стр.'!E1142</f>
        <v>7Г 0 00 00000 </v>
      </c>
      <c r="E342" s="261"/>
      <c r="F342" s="232">
        <f t="shared" si="1"/>
        <v>1000</v>
      </c>
      <c r="K342" s="122"/>
      <c r="L342" s="122"/>
      <c r="M342" s="122"/>
      <c r="N342" s="122"/>
      <c r="O342" s="125"/>
    </row>
    <row r="343" spans="1:15" s="32" customFormat="1" ht="18" customHeight="1">
      <c r="A343" s="30" t="str">
        <f>'пр.7 вед.стр.'!A1143</f>
        <v>Основное мероприятие "Оптимизация системы расселения в Сусуманском городском округе"</v>
      </c>
      <c r="B343" s="19" t="s">
        <v>71</v>
      </c>
      <c r="C343" s="19" t="s">
        <v>65</v>
      </c>
      <c r="D343" s="282" t="str">
        <f>'пр.7 вед.стр.'!E1143</f>
        <v>7Г 0 01 00000 </v>
      </c>
      <c r="E343" s="262"/>
      <c r="F343" s="21">
        <f t="shared" si="1"/>
        <v>1000</v>
      </c>
      <c r="K343" s="122"/>
      <c r="L343" s="122"/>
      <c r="M343" s="122"/>
      <c r="N343" s="122"/>
      <c r="O343" s="125"/>
    </row>
    <row r="344" spans="1:15" s="32" customFormat="1" ht="21" customHeight="1">
      <c r="A344" s="30" t="str">
        <f>'пр.7 вед.стр.'!A1144</f>
        <v>Оптимизация жилищного фонда в виде расселения </v>
      </c>
      <c r="B344" s="19" t="s">
        <v>71</v>
      </c>
      <c r="C344" s="19" t="s">
        <v>65</v>
      </c>
      <c r="D344" s="282" t="str">
        <f>'пр.7 вед.стр.'!E1144</f>
        <v>7Г 0 01 96610 </v>
      </c>
      <c r="E344" s="262"/>
      <c r="F344" s="73">
        <f t="shared" si="1"/>
        <v>1000</v>
      </c>
      <c r="K344" s="122"/>
      <c r="L344" s="122"/>
      <c r="M344" s="122"/>
      <c r="N344" s="122"/>
      <c r="O344" s="125"/>
    </row>
    <row r="345" spans="1:15" s="32" customFormat="1" ht="18" customHeight="1">
      <c r="A345" s="30" t="str">
        <f>'пр.7 вед.стр.'!A1145</f>
        <v>Закупка товаров, работ и услуг для обеспечения государственных (муниципальных) нужд</v>
      </c>
      <c r="B345" s="19" t="s">
        <v>71</v>
      </c>
      <c r="C345" s="19" t="s">
        <v>65</v>
      </c>
      <c r="D345" s="282" t="str">
        <f>'пр.7 вед.стр.'!E1145</f>
        <v>7Г 0 01 96610 </v>
      </c>
      <c r="E345" s="262" t="str">
        <f>'пр.7 вед.стр.'!F1145</f>
        <v>200</v>
      </c>
      <c r="F345" s="73">
        <f t="shared" si="1"/>
        <v>1000</v>
      </c>
      <c r="K345" s="122"/>
      <c r="L345" s="122"/>
      <c r="M345" s="122"/>
      <c r="N345" s="122"/>
      <c r="O345" s="125"/>
    </row>
    <row r="346" spans="1:15" s="32" customFormat="1" ht="18" customHeight="1">
      <c r="A346" s="30" t="str">
        <f>'пр.7 вед.стр.'!A1146</f>
        <v>Иные закупки товаров, работ и услуг для обеспечения государственных и муниципальных нужд</v>
      </c>
      <c r="B346" s="19" t="s">
        <v>71</v>
      </c>
      <c r="C346" s="19" t="s">
        <v>65</v>
      </c>
      <c r="D346" s="282" t="str">
        <f>'пр.7 вед.стр.'!E1146</f>
        <v>7Г 0 01 96610 </v>
      </c>
      <c r="E346" s="262" t="str">
        <f>'пр.7 вед.стр.'!F1146</f>
        <v>240</v>
      </c>
      <c r="F346" s="73">
        <f t="shared" si="1"/>
        <v>1000</v>
      </c>
      <c r="K346" s="122"/>
      <c r="L346" s="122"/>
      <c r="M346" s="122"/>
      <c r="N346" s="122"/>
      <c r="O346" s="125"/>
    </row>
    <row r="347" spans="1:15" s="32" customFormat="1" ht="18" customHeight="1">
      <c r="A347" s="30" t="str">
        <f>'пр.7 вед.стр.'!A1147</f>
        <v>Прочая закупка товаров, работ и услуг </v>
      </c>
      <c r="B347" s="19" t="s">
        <v>71</v>
      </c>
      <c r="C347" s="19" t="s">
        <v>65</v>
      </c>
      <c r="D347" s="282" t="str">
        <f>'пр.7 вед.стр.'!E1147</f>
        <v>7Г 0 01 96610 </v>
      </c>
      <c r="E347" s="262" t="str">
        <f>'пр.7 вед.стр.'!F1147</f>
        <v>244</v>
      </c>
      <c r="F347" s="73">
        <f>'пр.7 вед.стр.'!G1147</f>
        <v>1000</v>
      </c>
      <c r="K347" s="122"/>
      <c r="L347" s="122"/>
      <c r="M347" s="122"/>
      <c r="N347" s="122"/>
      <c r="O347" s="125"/>
    </row>
    <row r="348" spans="1:15" s="32" customFormat="1" ht="17.25" customHeight="1">
      <c r="A348" s="33" t="s">
        <v>200</v>
      </c>
      <c r="B348" s="19" t="s">
        <v>71</v>
      </c>
      <c r="C348" s="19" t="s">
        <v>65</v>
      </c>
      <c r="D348" s="262" t="s">
        <v>663</v>
      </c>
      <c r="E348" s="262"/>
      <c r="F348" s="21">
        <f>F349+F353</f>
        <v>11629.3</v>
      </c>
      <c r="K348" s="122"/>
      <c r="L348" s="122"/>
      <c r="M348" s="122"/>
      <c r="N348" s="122"/>
      <c r="O348" s="125"/>
    </row>
    <row r="349" spans="1:15" s="32" customFormat="1" ht="12" customHeight="1">
      <c r="A349" s="16" t="s">
        <v>237</v>
      </c>
      <c r="B349" s="40" t="s">
        <v>71</v>
      </c>
      <c r="C349" s="40" t="s">
        <v>65</v>
      </c>
      <c r="D349" s="262" t="s">
        <v>664</v>
      </c>
      <c r="E349" s="262"/>
      <c r="F349" s="21">
        <f>F350</f>
        <v>5913.2</v>
      </c>
      <c r="K349" s="122"/>
      <c r="L349" s="122"/>
      <c r="M349" s="122"/>
      <c r="N349" s="122"/>
      <c r="O349" s="125"/>
    </row>
    <row r="350" spans="1:15" s="32" customFormat="1" ht="17.25" customHeight="1">
      <c r="A350" s="16" t="s">
        <v>417</v>
      </c>
      <c r="B350" s="40" t="s">
        <v>71</v>
      </c>
      <c r="C350" s="40" t="s">
        <v>65</v>
      </c>
      <c r="D350" s="262" t="s">
        <v>664</v>
      </c>
      <c r="E350" s="262" t="s">
        <v>102</v>
      </c>
      <c r="F350" s="21">
        <f>F351</f>
        <v>5913.2</v>
      </c>
      <c r="K350" s="122"/>
      <c r="L350" s="122"/>
      <c r="M350" s="122"/>
      <c r="N350" s="122"/>
      <c r="O350" s="125"/>
    </row>
    <row r="351" spans="1:15" s="32" customFormat="1" ht="15" customHeight="1">
      <c r="A351" s="16" t="s">
        <v>97</v>
      </c>
      <c r="B351" s="40" t="s">
        <v>71</v>
      </c>
      <c r="C351" s="40" t="s">
        <v>65</v>
      </c>
      <c r="D351" s="262" t="s">
        <v>664</v>
      </c>
      <c r="E351" s="262" t="s">
        <v>98</v>
      </c>
      <c r="F351" s="21">
        <f>F352</f>
        <v>5913.2</v>
      </c>
      <c r="K351" s="122"/>
      <c r="L351" s="122"/>
      <c r="M351" s="122"/>
      <c r="N351" s="122"/>
      <c r="O351" s="125"/>
    </row>
    <row r="352" spans="1:15" s="32" customFormat="1" ht="16.5" customHeight="1">
      <c r="A352" s="16" t="s">
        <v>794</v>
      </c>
      <c r="B352" s="40" t="s">
        <v>71</v>
      </c>
      <c r="C352" s="40" t="s">
        <v>65</v>
      </c>
      <c r="D352" s="262" t="s">
        <v>664</v>
      </c>
      <c r="E352" s="262" t="s">
        <v>99</v>
      </c>
      <c r="F352" s="21">
        <f>'пр.7 вед.стр.'!G1152+'пр.7 вед.стр.'!G190+'пр.7 вед.стр.'!G400</f>
        <v>5913.2</v>
      </c>
      <c r="K352" s="122"/>
      <c r="L352" s="122"/>
      <c r="M352" s="122"/>
      <c r="N352" s="122"/>
      <c r="O352" s="125"/>
    </row>
    <row r="353" spans="1:15" s="32" customFormat="1" ht="16.5" customHeight="1">
      <c r="A353" s="16" t="s">
        <v>241</v>
      </c>
      <c r="B353" s="40" t="s">
        <v>71</v>
      </c>
      <c r="C353" s="40" t="s">
        <v>65</v>
      </c>
      <c r="D353" s="262" t="s">
        <v>741</v>
      </c>
      <c r="E353" s="262"/>
      <c r="F353" s="21">
        <f>F354+F357</f>
        <v>5716.1</v>
      </c>
      <c r="K353" s="122"/>
      <c r="L353" s="122"/>
      <c r="M353" s="122"/>
      <c r="N353" s="122"/>
      <c r="O353" s="125"/>
    </row>
    <row r="354" spans="1:15" s="32" customFormat="1" ht="21" customHeight="1">
      <c r="A354" s="16" t="s">
        <v>417</v>
      </c>
      <c r="B354" s="40" t="s">
        <v>71</v>
      </c>
      <c r="C354" s="40" t="s">
        <v>65</v>
      </c>
      <c r="D354" s="262" t="s">
        <v>741</v>
      </c>
      <c r="E354" s="262" t="s">
        <v>102</v>
      </c>
      <c r="F354" s="21">
        <f>F355</f>
        <v>1678</v>
      </c>
      <c r="K354" s="122"/>
      <c r="L354" s="122"/>
      <c r="M354" s="122"/>
      <c r="N354" s="122"/>
      <c r="O354" s="125"/>
    </row>
    <row r="355" spans="1:15" s="32" customFormat="1" ht="16.5" customHeight="1">
      <c r="A355" s="16" t="s">
        <v>97</v>
      </c>
      <c r="B355" s="40" t="s">
        <v>71</v>
      </c>
      <c r="C355" s="40" t="s">
        <v>65</v>
      </c>
      <c r="D355" s="262" t="s">
        <v>741</v>
      </c>
      <c r="E355" s="262" t="s">
        <v>98</v>
      </c>
      <c r="F355" s="21">
        <f>F356</f>
        <v>1678</v>
      </c>
      <c r="K355" s="122"/>
      <c r="L355" s="122"/>
      <c r="M355" s="122"/>
      <c r="N355" s="122"/>
      <c r="O355" s="125"/>
    </row>
    <row r="356" spans="1:15" s="32" customFormat="1" ht="15.75" customHeight="1">
      <c r="A356" s="16" t="s">
        <v>794</v>
      </c>
      <c r="B356" s="40" t="s">
        <v>71</v>
      </c>
      <c r="C356" s="40" t="s">
        <v>65</v>
      </c>
      <c r="D356" s="262" t="s">
        <v>741</v>
      </c>
      <c r="E356" s="262" t="s">
        <v>99</v>
      </c>
      <c r="F356" s="21">
        <f>'пр.7 вед.стр.'!G1156</f>
        <v>1678</v>
      </c>
      <c r="K356" s="122"/>
      <c r="L356" s="122"/>
      <c r="M356" s="122"/>
      <c r="N356" s="122"/>
      <c r="O356" s="125"/>
    </row>
    <row r="357" spans="1:15" s="32" customFormat="1" ht="18" customHeight="1">
      <c r="A357" s="16" t="s">
        <v>126</v>
      </c>
      <c r="B357" s="40" t="s">
        <v>71</v>
      </c>
      <c r="C357" s="40" t="s">
        <v>65</v>
      </c>
      <c r="D357" s="262" t="s">
        <v>741</v>
      </c>
      <c r="E357" s="262" t="s">
        <v>127</v>
      </c>
      <c r="F357" s="21">
        <f>F358</f>
        <v>4038.1</v>
      </c>
      <c r="K357" s="122"/>
      <c r="L357" s="122"/>
      <c r="M357" s="122"/>
      <c r="N357" s="122"/>
      <c r="O357" s="125"/>
    </row>
    <row r="358" spans="1:15" s="32" customFormat="1" ht="18" customHeight="1">
      <c r="A358" s="16" t="s">
        <v>129</v>
      </c>
      <c r="B358" s="40" t="s">
        <v>71</v>
      </c>
      <c r="C358" s="40" t="s">
        <v>65</v>
      </c>
      <c r="D358" s="262" t="s">
        <v>741</v>
      </c>
      <c r="E358" s="262" t="s">
        <v>130</v>
      </c>
      <c r="F358" s="21">
        <f>F359</f>
        <v>4038.1</v>
      </c>
      <c r="K358" s="122"/>
      <c r="L358" s="122"/>
      <c r="M358" s="122"/>
      <c r="N358" s="122"/>
      <c r="O358" s="125"/>
    </row>
    <row r="359" spans="1:15" s="32" customFormat="1" ht="16.5" customHeight="1">
      <c r="A359" s="16" t="s">
        <v>131</v>
      </c>
      <c r="B359" s="40" t="s">
        <v>71</v>
      </c>
      <c r="C359" s="40" t="s">
        <v>65</v>
      </c>
      <c r="D359" s="262" t="s">
        <v>741</v>
      </c>
      <c r="E359" s="262" t="s">
        <v>132</v>
      </c>
      <c r="F359" s="21">
        <f>'пр.7 вед.стр.'!G1159</f>
        <v>4038.1</v>
      </c>
      <c r="K359" s="122"/>
      <c r="L359" s="122"/>
      <c r="M359" s="122"/>
      <c r="N359" s="122"/>
      <c r="O359" s="125"/>
    </row>
    <row r="360" spans="1:15" s="32" customFormat="1" ht="17.25" customHeight="1">
      <c r="A360" s="15" t="s">
        <v>202</v>
      </c>
      <c r="B360" s="41" t="s">
        <v>71</v>
      </c>
      <c r="C360" s="41" t="s">
        <v>66</v>
      </c>
      <c r="D360" s="287"/>
      <c r="E360" s="266"/>
      <c r="F360" s="36">
        <f>F361+F384+F378</f>
        <v>8628.5</v>
      </c>
      <c r="K360" s="122"/>
      <c r="L360" s="122"/>
      <c r="M360" s="122"/>
      <c r="N360" s="122"/>
      <c r="O360" s="125"/>
    </row>
    <row r="361" spans="1:15" s="32" customFormat="1" ht="18" customHeight="1">
      <c r="A361" s="16" t="s">
        <v>657</v>
      </c>
      <c r="B361" s="19" t="s">
        <v>71</v>
      </c>
      <c r="C361" s="19" t="s">
        <v>66</v>
      </c>
      <c r="D361" s="282" t="s">
        <v>733</v>
      </c>
      <c r="E361" s="262"/>
      <c r="F361" s="21">
        <f>F362+F372</f>
        <v>3000</v>
      </c>
      <c r="K361" s="122"/>
      <c r="L361" s="122"/>
      <c r="M361" s="122"/>
      <c r="N361" s="122"/>
      <c r="O361" s="125"/>
    </row>
    <row r="362" spans="1:15" s="32" customFormat="1" ht="27" customHeight="1">
      <c r="A362" s="234" t="str">
        <f>'пр.7 вед.стр.'!A1162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362" s="235" t="s">
        <v>71</v>
      </c>
      <c r="C362" s="235" t="s">
        <v>66</v>
      </c>
      <c r="D362" s="280" t="str">
        <f>'пр.7 вед.стр.'!E1162</f>
        <v>7Я 0 00 00000</v>
      </c>
      <c r="E362" s="261"/>
      <c r="F362" s="232">
        <f>F363</f>
        <v>2700</v>
      </c>
      <c r="K362" s="122"/>
      <c r="L362" s="122"/>
      <c r="M362" s="122"/>
      <c r="N362" s="122"/>
      <c r="O362" s="125"/>
    </row>
    <row r="363" spans="1:6" ht="34.5" customHeight="1">
      <c r="A363" s="33" t="str">
        <f>'пр.7 вед.стр.'!A1163</f>
        <v>Основное мероприятие "Организация бесперебойной работы в сфере предоставления услуг жилищно- коммунального хозяйства в отопительный период"</v>
      </c>
      <c r="B363" s="19" t="s">
        <v>71</v>
      </c>
      <c r="C363" s="19" t="s">
        <v>66</v>
      </c>
      <c r="D363" s="282" t="str">
        <f>'пр.7 вед.стр.'!E1163</f>
        <v>7Я 0 01 00000</v>
      </c>
      <c r="E363" s="262"/>
      <c r="F363" s="21">
        <f>F364+F368</f>
        <v>2700</v>
      </c>
    </row>
    <row r="364" spans="1:6" ht="27.75" customHeight="1">
      <c r="A364" s="16" t="str">
        <f>'пр.7 вед.стр.'!A1164</f>
        <v>Организация бесперебойной работы в сфере предоставления услуг жилищно- коммунального хозяйства в отопительный период</v>
      </c>
      <c r="B364" s="19" t="s">
        <v>71</v>
      </c>
      <c r="C364" s="19" t="s">
        <v>66</v>
      </c>
      <c r="D364" s="282" t="str">
        <f>'пр.7 вед.стр.'!E1164</f>
        <v>7Я 0 01 98700</v>
      </c>
      <c r="E364" s="262"/>
      <c r="F364" s="21">
        <f>F365</f>
        <v>1700</v>
      </c>
    </row>
    <row r="365" spans="1:15" s="32" customFormat="1" ht="18" customHeight="1">
      <c r="A365" s="16" t="str">
        <f>'пр.7 вед.стр.'!A1165</f>
        <v>Иные бюджетные ассигнования</v>
      </c>
      <c r="B365" s="19" t="s">
        <v>71</v>
      </c>
      <c r="C365" s="19" t="s">
        <v>66</v>
      </c>
      <c r="D365" s="282" t="str">
        <f>'пр.7 вед.стр.'!E1165</f>
        <v>7Я 0 01 98700</v>
      </c>
      <c r="E365" s="262" t="str">
        <f>'пр.7 вед.стр.'!F1165</f>
        <v>800</v>
      </c>
      <c r="F365" s="21">
        <f>F366</f>
        <v>1700</v>
      </c>
      <c r="K365" s="122"/>
      <c r="L365" s="122"/>
      <c r="M365" s="122"/>
      <c r="N365" s="122"/>
      <c r="O365" s="125"/>
    </row>
    <row r="366" spans="1:15" s="32" customFormat="1" ht="27" customHeight="1">
      <c r="A366" s="16" t="str">
        <f>'пр.7 вед.стр.'!A1166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66" s="19" t="s">
        <v>71</v>
      </c>
      <c r="C366" s="19" t="s">
        <v>66</v>
      </c>
      <c r="D366" s="282" t="str">
        <f>'пр.7 вед.стр.'!E1166</f>
        <v>7Я 0 01 98700</v>
      </c>
      <c r="E366" s="262" t="str">
        <f>'пр.7 вед.стр.'!F1166</f>
        <v>810</v>
      </c>
      <c r="F366" s="21">
        <f>F367</f>
        <v>1700</v>
      </c>
      <c r="K366" s="122"/>
      <c r="L366" s="122"/>
      <c r="M366" s="122"/>
      <c r="N366" s="122"/>
      <c r="O366" s="125"/>
    </row>
    <row r="367" spans="1:15" s="32" customFormat="1" ht="30" customHeight="1">
      <c r="A367" s="16" t="str">
        <f>'пр.7 вед.стр.'!A1167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67" s="19" t="s">
        <v>71</v>
      </c>
      <c r="C367" s="19" t="s">
        <v>66</v>
      </c>
      <c r="D367" s="282" t="str">
        <f>'пр.7 вед.стр.'!E1167</f>
        <v>7Я 0 01 98700</v>
      </c>
      <c r="E367" s="262" t="str">
        <f>'пр.7 вед.стр.'!F1167</f>
        <v>814</v>
      </c>
      <c r="F367" s="21">
        <f>'пр.7 вед.стр.'!G1167</f>
        <v>1700</v>
      </c>
      <c r="K367" s="122"/>
      <c r="L367" s="122"/>
      <c r="M367" s="122"/>
      <c r="N367" s="122"/>
      <c r="O367" s="125"/>
    </row>
    <row r="368" spans="1:6" ht="15" customHeight="1">
      <c r="A368" s="16" t="str">
        <f>'пр.7 вед.стр.'!A1168</f>
        <v>Частичное возмещение недополученных доходов по оказанию жилищно- коммунальных услуг населению</v>
      </c>
      <c r="B368" s="19" t="s">
        <v>71</v>
      </c>
      <c r="C368" s="19" t="s">
        <v>66</v>
      </c>
      <c r="D368" s="282" t="str">
        <f>'пр.7 вед.стр.'!E1168</f>
        <v>7Я 0 01 98710</v>
      </c>
      <c r="E368" s="262"/>
      <c r="F368" s="21">
        <f>F369</f>
        <v>1000</v>
      </c>
    </row>
    <row r="369" spans="1:15" s="32" customFormat="1" ht="18" customHeight="1">
      <c r="A369" s="16" t="str">
        <f>'пр.7 вед.стр.'!A1169</f>
        <v>Иные бюджетные ассигнования</v>
      </c>
      <c r="B369" s="243" t="s">
        <v>71</v>
      </c>
      <c r="C369" s="243" t="s">
        <v>66</v>
      </c>
      <c r="D369" s="282" t="str">
        <f>'пр.7 вед.стр.'!E1169</f>
        <v>7Я 0 01 98710</v>
      </c>
      <c r="E369" s="262" t="str">
        <f>'пр.7 вед.стр.'!F1169</f>
        <v>800</v>
      </c>
      <c r="F369" s="244">
        <f>F370</f>
        <v>1000</v>
      </c>
      <c r="K369" s="122"/>
      <c r="L369" s="122"/>
      <c r="M369" s="122"/>
      <c r="N369" s="122"/>
      <c r="O369" s="125"/>
    </row>
    <row r="370" spans="1:15" s="32" customFormat="1" ht="30.75" customHeight="1">
      <c r="A370" s="16" t="str">
        <f>'пр.7 вед.стр.'!A1170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70" s="243" t="s">
        <v>71</v>
      </c>
      <c r="C370" s="243" t="s">
        <v>66</v>
      </c>
      <c r="D370" s="282" t="str">
        <f>'пр.7 вед.стр.'!E1170</f>
        <v>7Я 0 01 98710</v>
      </c>
      <c r="E370" s="262" t="str">
        <f>'пр.7 вед.стр.'!F1170</f>
        <v>810</v>
      </c>
      <c r="F370" s="244">
        <f>F371</f>
        <v>1000</v>
      </c>
      <c r="K370" s="126"/>
      <c r="L370" s="126"/>
      <c r="M370" s="126"/>
      <c r="N370" s="126"/>
      <c r="O370" s="125"/>
    </row>
    <row r="371" spans="1:15" s="32" customFormat="1" ht="30" customHeight="1">
      <c r="A371" s="16" t="str">
        <f>'пр.7 вед.стр.'!A1171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71" s="243" t="s">
        <v>71</v>
      </c>
      <c r="C371" s="243" t="s">
        <v>66</v>
      </c>
      <c r="D371" s="282" t="str">
        <f>'пр.7 вед.стр.'!E1171</f>
        <v>7Я 0 01 98710</v>
      </c>
      <c r="E371" s="262" t="str">
        <f>'пр.7 вед.стр.'!F1171</f>
        <v>814</v>
      </c>
      <c r="F371" s="244">
        <f>'пр.7 вед.стр.'!G1171</f>
        <v>1000</v>
      </c>
      <c r="K371" s="122"/>
      <c r="L371" s="122"/>
      <c r="M371" s="122"/>
      <c r="N371" s="122"/>
      <c r="O371" s="125"/>
    </row>
    <row r="372" spans="1:6" ht="27" customHeight="1">
      <c r="A372" s="234" t="str">
        <f>'пр.7 вед.стр.'!A1172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372" s="235" t="s">
        <v>71</v>
      </c>
      <c r="C372" s="235" t="s">
        <v>66</v>
      </c>
      <c r="D372" s="280" t="str">
        <f>'пр.7 вед.стр.'!E1172</f>
        <v>7N 0 00 00000</v>
      </c>
      <c r="E372" s="261"/>
      <c r="F372" s="247">
        <f>F373</f>
        <v>300</v>
      </c>
    </row>
    <row r="373" spans="1:6" ht="27.75" customHeight="1">
      <c r="A373" s="16" t="str">
        <f>'пр.7 вед.стр.'!A1173</f>
        <v>Основное мероприятие "Проведение реконструкции, ремонта или замены оборудования на объектах коммунальной инфраструктуры"</v>
      </c>
      <c r="B373" s="19" t="s">
        <v>71</v>
      </c>
      <c r="C373" s="19" t="s">
        <v>66</v>
      </c>
      <c r="D373" s="282" t="str">
        <f>'пр.7 вед.стр.'!E1173</f>
        <v>7N 0 01 00000</v>
      </c>
      <c r="E373" s="262"/>
      <c r="F373" s="248">
        <f>F374</f>
        <v>300</v>
      </c>
    </row>
    <row r="374" spans="1:6" ht="30.75" customHeight="1">
      <c r="A374" s="16" t="str">
        <f>'пр.7 вед.стр.'!A1174</f>
        <v>Подготовка коммунальной инфраструктуры населенных пунктов к отопительным периодам за счет средств местного бюджета</v>
      </c>
      <c r="B374" s="19" t="s">
        <v>71</v>
      </c>
      <c r="C374" s="19" t="s">
        <v>66</v>
      </c>
      <c r="D374" s="282" t="str">
        <f>'пр.7 вед.стр.'!E1174</f>
        <v>7N 0 01  S2110</v>
      </c>
      <c r="E374" s="262"/>
      <c r="F374" s="248">
        <f>F375</f>
        <v>300</v>
      </c>
    </row>
    <row r="375" spans="1:6" ht="16.5" customHeight="1">
      <c r="A375" s="16" t="str">
        <f>'пр.7 вед.стр.'!A1175</f>
        <v>Закупка товаров, работ и услуг для обеспечения государственных (муниципальных) нужд</v>
      </c>
      <c r="B375" s="19" t="s">
        <v>71</v>
      </c>
      <c r="C375" s="19" t="s">
        <v>66</v>
      </c>
      <c r="D375" s="282" t="str">
        <f>'пр.7 вед.стр.'!E1175</f>
        <v>7N 0 01  S2110</v>
      </c>
      <c r="E375" s="262" t="str">
        <f>'пр.7 вед.стр.'!F1175</f>
        <v>200</v>
      </c>
      <c r="F375" s="248">
        <f>F376</f>
        <v>300</v>
      </c>
    </row>
    <row r="376" spans="1:6" ht="21.75" customHeight="1">
      <c r="A376" s="16" t="str">
        <f>'пр.7 вед.стр.'!A1176</f>
        <v>Иные закупки товаров, работ и услуг для обеспечения государственных и муниципальных нужд</v>
      </c>
      <c r="B376" s="19" t="s">
        <v>71</v>
      </c>
      <c r="C376" s="19" t="s">
        <v>66</v>
      </c>
      <c r="D376" s="282" t="str">
        <f>'пр.7 вед.стр.'!E1176</f>
        <v>7N 0 01  S2110</v>
      </c>
      <c r="E376" s="262" t="str">
        <f>'пр.7 вед.стр.'!F1176</f>
        <v>240</v>
      </c>
      <c r="F376" s="21">
        <f>F377</f>
        <v>300</v>
      </c>
    </row>
    <row r="377" spans="1:6" ht="15" customHeight="1">
      <c r="A377" s="16" t="str">
        <f>'пр.7 вед.стр.'!A1177</f>
        <v>Прочая закупка товаров, работ и услуг</v>
      </c>
      <c r="B377" s="19" t="s">
        <v>71</v>
      </c>
      <c r="C377" s="19" t="s">
        <v>66</v>
      </c>
      <c r="D377" s="282" t="str">
        <f>'пр.7 вед.стр.'!E1177</f>
        <v>7N 0 01  S2110</v>
      </c>
      <c r="E377" s="262" t="str">
        <f>'пр.7 вед.стр.'!F1177</f>
        <v>244</v>
      </c>
      <c r="F377" s="21">
        <f>'пр.7 вед.стр.'!G1177</f>
        <v>300</v>
      </c>
    </row>
    <row r="378" spans="1:6" ht="28.5" customHeight="1">
      <c r="A378" s="234" t="str">
        <f>'пр.7 вед.стр.'!A1178</f>
        <v>Муниципальная программа "Энергосбережение и повышение энергетической эффективности в Сусуманском городском округе на 2018- 2020 годы"</v>
      </c>
      <c r="B378" s="235" t="s">
        <v>71</v>
      </c>
      <c r="C378" s="235" t="s">
        <v>66</v>
      </c>
      <c r="D378" s="280" t="str">
        <f>'пр.7 вед.стр.'!E1178</f>
        <v>7U 0 00 00000</v>
      </c>
      <c r="E378" s="261"/>
      <c r="F378" s="232">
        <f>F379</f>
        <v>8.3</v>
      </c>
    </row>
    <row r="379" spans="1:6" ht="15" customHeight="1">
      <c r="A379" s="16" t="str">
        <f>'пр.7 вед.стр.'!A1179</f>
        <v>Основное мероприятие "Установка общедомовых приборов учета энергетических ресурсов "</v>
      </c>
      <c r="B379" s="19" t="s">
        <v>71</v>
      </c>
      <c r="C379" s="19" t="s">
        <v>66</v>
      </c>
      <c r="D379" s="282" t="str">
        <f>'пр.7 вед.стр.'!E1179</f>
        <v>7U 0 01 00000</v>
      </c>
      <c r="E379" s="262"/>
      <c r="F379" s="21">
        <f>F380</f>
        <v>8.3</v>
      </c>
    </row>
    <row r="380" spans="1:6" ht="28.5" customHeight="1">
      <c r="A380" s="16" t="str">
        <f>'пр.7 вед.стр.'!A1180</f>
        <v>Приобретение и монтаж общедомовых приборов учета  энергетических ресурсов за счет средств местного бюджета</v>
      </c>
      <c r="B380" s="19" t="s">
        <v>71</v>
      </c>
      <c r="C380" s="19" t="s">
        <v>66</v>
      </c>
      <c r="D380" s="282" t="str">
        <f>'пр.7 вед.стр.'!E1180</f>
        <v>7U 0 01 S3880</v>
      </c>
      <c r="E380" s="262"/>
      <c r="F380" s="21">
        <f>F381</f>
        <v>8.3</v>
      </c>
    </row>
    <row r="381" spans="1:6" ht="15" customHeight="1">
      <c r="A381" s="16" t="str">
        <f>'пр.7 вед.стр.'!A1181</f>
        <v>Закупка товаров, работ и услуг для обеспечения государственных (муниципальных) нужд</v>
      </c>
      <c r="B381" s="19" t="s">
        <v>71</v>
      </c>
      <c r="C381" s="19" t="s">
        <v>66</v>
      </c>
      <c r="D381" s="282" t="str">
        <f>'пр.7 вед.стр.'!E1181</f>
        <v>7U 0 01 S3880</v>
      </c>
      <c r="E381" s="262" t="str">
        <f>'пр.7 вед.стр.'!F1181</f>
        <v>200</v>
      </c>
      <c r="F381" s="21">
        <f>F382</f>
        <v>8.3</v>
      </c>
    </row>
    <row r="382" spans="1:6" ht="15" customHeight="1">
      <c r="A382" s="16" t="str">
        <f>'пр.7 вед.стр.'!A1182</f>
        <v>Иные закупки товаров, работ и услуг для обеспечения государственных и муниципальных нужд</v>
      </c>
      <c r="B382" s="19" t="s">
        <v>71</v>
      </c>
      <c r="C382" s="19" t="s">
        <v>66</v>
      </c>
      <c r="D382" s="282" t="str">
        <f>'пр.7 вед.стр.'!E1182</f>
        <v>7U 0 01 S3880</v>
      </c>
      <c r="E382" s="262" t="str">
        <f>'пр.7 вед.стр.'!F1182</f>
        <v>240</v>
      </c>
      <c r="F382" s="21">
        <f>F383</f>
        <v>8.3</v>
      </c>
    </row>
    <row r="383" spans="1:6" ht="15" customHeight="1">
      <c r="A383" s="16" t="str">
        <f>'пр.7 вед.стр.'!A1183</f>
        <v>Прочая закупка товаров, работ и услуг </v>
      </c>
      <c r="B383" s="19" t="s">
        <v>71</v>
      </c>
      <c r="C383" s="19" t="s">
        <v>66</v>
      </c>
      <c r="D383" s="282" t="str">
        <f>'пр.7 вед.стр.'!E1183</f>
        <v>7U 0 01 S3880</v>
      </c>
      <c r="E383" s="262" t="str">
        <f>'пр.7 вед.стр.'!F1183</f>
        <v>244</v>
      </c>
      <c r="F383" s="21">
        <f>'пр.7 вед.стр.'!G1183</f>
        <v>8.3</v>
      </c>
    </row>
    <row r="384" spans="1:6" ht="16.5" customHeight="1">
      <c r="A384" s="16" t="str">
        <f>'пр.7 вед.стр.'!A1184</f>
        <v>Поддержка коммунального хозяйства</v>
      </c>
      <c r="B384" s="19" t="s">
        <v>71</v>
      </c>
      <c r="C384" s="19" t="s">
        <v>66</v>
      </c>
      <c r="D384" s="262" t="s">
        <v>743</v>
      </c>
      <c r="E384" s="262"/>
      <c r="F384" s="21">
        <f>F385+F389</f>
        <v>5620.2</v>
      </c>
    </row>
    <row r="385" spans="1:6" ht="30.75" customHeight="1">
      <c r="A385" s="16" t="str">
        <f>'пр.7 вед.стр.'!A1185</f>
        <v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385" s="40" t="s">
        <v>71</v>
      </c>
      <c r="C385" s="40" t="s">
        <v>66</v>
      </c>
      <c r="D385" s="262" t="s">
        <v>744</v>
      </c>
      <c r="E385" s="262"/>
      <c r="F385" s="21">
        <f>F386</f>
        <v>2620.2</v>
      </c>
    </row>
    <row r="386" spans="1:15" s="32" customFormat="1" ht="15" customHeight="1">
      <c r="A386" s="16" t="s">
        <v>126</v>
      </c>
      <c r="B386" s="40" t="s">
        <v>71</v>
      </c>
      <c r="C386" s="40" t="s">
        <v>66</v>
      </c>
      <c r="D386" s="262" t="s">
        <v>744</v>
      </c>
      <c r="E386" s="262" t="s">
        <v>127</v>
      </c>
      <c r="F386" s="21">
        <f>F387</f>
        <v>2620.2</v>
      </c>
      <c r="K386" s="122"/>
      <c r="L386" s="122"/>
      <c r="M386" s="122"/>
      <c r="N386" s="122"/>
      <c r="O386" s="125"/>
    </row>
    <row r="387" spans="1:15" s="32" customFormat="1" ht="30" customHeight="1">
      <c r="A387" s="16" t="s">
        <v>162</v>
      </c>
      <c r="B387" s="40" t="s">
        <v>71</v>
      </c>
      <c r="C387" s="40" t="s">
        <v>66</v>
      </c>
      <c r="D387" s="262" t="s">
        <v>744</v>
      </c>
      <c r="E387" s="262" t="s">
        <v>128</v>
      </c>
      <c r="F387" s="21">
        <f>F388</f>
        <v>2620.2</v>
      </c>
      <c r="K387" s="122"/>
      <c r="L387" s="122"/>
      <c r="M387" s="122"/>
      <c r="N387" s="122"/>
      <c r="O387" s="125"/>
    </row>
    <row r="388" spans="1:15" s="32" customFormat="1" ht="30.75" customHeight="1">
      <c r="A388" s="16" t="s">
        <v>416</v>
      </c>
      <c r="B388" s="40" t="s">
        <v>71</v>
      </c>
      <c r="C388" s="40" t="s">
        <v>66</v>
      </c>
      <c r="D388" s="262" t="s">
        <v>744</v>
      </c>
      <c r="E388" s="262" t="s">
        <v>415</v>
      </c>
      <c r="F388" s="21">
        <f>'пр.7 вед.стр.'!G1188</f>
        <v>2620.2</v>
      </c>
      <c r="K388" s="122"/>
      <c r="L388" s="122"/>
      <c r="M388" s="122"/>
      <c r="N388" s="122"/>
      <c r="O388" s="125"/>
    </row>
    <row r="389" spans="1:15" s="32" customFormat="1" ht="18" customHeight="1">
      <c r="A389" s="16" t="s">
        <v>242</v>
      </c>
      <c r="B389" s="40" t="s">
        <v>71</v>
      </c>
      <c r="C389" s="40" t="s">
        <v>66</v>
      </c>
      <c r="D389" s="262" t="s">
        <v>745</v>
      </c>
      <c r="E389" s="262"/>
      <c r="F389" s="21">
        <f>F390</f>
        <v>3000</v>
      </c>
      <c r="K389" s="122"/>
      <c r="L389" s="122"/>
      <c r="M389" s="122"/>
      <c r="N389" s="122"/>
      <c r="O389" s="125"/>
    </row>
    <row r="390" spans="1:15" s="32" customFormat="1" ht="15" customHeight="1">
      <c r="A390" s="16" t="s">
        <v>417</v>
      </c>
      <c r="B390" s="40" t="s">
        <v>71</v>
      </c>
      <c r="C390" s="40" t="s">
        <v>66</v>
      </c>
      <c r="D390" s="262" t="s">
        <v>745</v>
      </c>
      <c r="E390" s="262" t="s">
        <v>102</v>
      </c>
      <c r="F390" s="21">
        <f>F391</f>
        <v>3000</v>
      </c>
      <c r="K390" s="122"/>
      <c r="L390" s="122"/>
      <c r="M390" s="122"/>
      <c r="N390" s="122"/>
      <c r="O390" s="125"/>
    </row>
    <row r="391" spans="1:15" s="32" customFormat="1" ht="20.25" customHeight="1">
      <c r="A391" s="16" t="s">
        <v>97</v>
      </c>
      <c r="B391" s="40" t="s">
        <v>71</v>
      </c>
      <c r="C391" s="40" t="s">
        <v>66</v>
      </c>
      <c r="D391" s="262" t="s">
        <v>745</v>
      </c>
      <c r="E391" s="262" t="s">
        <v>98</v>
      </c>
      <c r="F391" s="21">
        <f>F392</f>
        <v>3000</v>
      </c>
      <c r="K391" s="122"/>
      <c r="L391" s="122"/>
      <c r="M391" s="122"/>
      <c r="N391" s="122"/>
      <c r="O391" s="125"/>
    </row>
    <row r="392" spans="1:15" s="32" customFormat="1" ht="19.5" customHeight="1">
      <c r="A392" s="16" t="s">
        <v>794</v>
      </c>
      <c r="B392" s="40" t="s">
        <v>71</v>
      </c>
      <c r="C392" s="40" t="s">
        <v>66</v>
      </c>
      <c r="D392" s="262" t="s">
        <v>745</v>
      </c>
      <c r="E392" s="262" t="s">
        <v>99</v>
      </c>
      <c r="F392" s="21">
        <f>'пр.7 вед.стр.'!G1192</f>
        <v>3000</v>
      </c>
      <c r="K392" s="122"/>
      <c r="L392" s="122"/>
      <c r="M392" s="122"/>
      <c r="N392" s="122"/>
      <c r="O392" s="125"/>
    </row>
    <row r="393" spans="1:15" s="32" customFormat="1" ht="15" customHeight="1">
      <c r="A393" s="15" t="s">
        <v>204</v>
      </c>
      <c r="B393" s="41" t="s">
        <v>71</v>
      </c>
      <c r="C393" s="41" t="s">
        <v>69</v>
      </c>
      <c r="D393" s="266"/>
      <c r="E393" s="266"/>
      <c r="F393" s="36">
        <f>F394+F419+F428+F437</f>
        <v>10490.6</v>
      </c>
      <c r="K393" s="122"/>
      <c r="L393" s="122"/>
      <c r="M393" s="122"/>
      <c r="N393" s="122"/>
      <c r="O393" s="125"/>
    </row>
    <row r="394" spans="1:15" s="32" customFormat="1" ht="16.5" customHeight="1">
      <c r="A394" s="16" t="s">
        <v>657</v>
      </c>
      <c r="B394" s="19" t="s">
        <v>71</v>
      </c>
      <c r="C394" s="19" t="s">
        <v>69</v>
      </c>
      <c r="D394" s="282" t="s">
        <v>733</v>
      </c>
      <c r="E394" s="262"/>
      <c r="F394" s="21">
        <f>F395+F405</f>
        <v>6567.2</v>
      </c>
      <c r="K394" s="122"/>
      <c r="L394" s="122"/>
      <c r="M394" s="122"/>
      <c r="N394" s="122"/>
      <c r="O394" s="125"/>
    </row>
    <row r="395" spans="1:15" s="32" customFormat="1" ht="31.5" customHeight="1">
      <c r="A395" s="234" t="str">
        <f>'пр.7 вед.стр.'!A1195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395" s="235" t="s">
        <v>71</v>
      </c>
      <c r="C395" s="235" t="s">
        <v>69</v>
      </c>
      <c r="D395" s="280" t="str">
        <f>'пр.7 вед.стр.'!E1195</f>
        <v>7К 0 00 00000 </v>
      </c>
      <c r="E395" s="261"/>
      <c r="F395" s="232">
        <f>F396</f>
        <v>2273.5</v>
      </c>
      <c r="K395" s="122"/>
      <c r="L395" s="122"/>
      <c r="M395" s="122"/>
      <c r="N395" s="122"/>
      <c r="O395" s="125"/>
    </row>
    <row r="396" spans="1:15" s="32" customFormat="1" ht="30.75" customHeight="1">
      <c r="A396" s="33" t="str">
        <f>'пр.7 вед.стр.'!A1196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396" s="19" t="s">
        <v>71</v>
      </c>
      <c r="C396" s="19" t="s">
        <v>69</v>
      </c>
      <c r="D396" s="282" t="str">
        <f>'пр.7 вед.стр.'!E1196</f>
        <v>7К 0 01 00000 </v>
      </c>
      <c r="E396" s="262"/>
      <c r="F396" s="21">
        <f>F401+F397</f>
        <v>2273.5</v>
      </c>
      <c r="K396" s="122"/>
      <c r="L396" s="122"/>
      <c r="M396" s="122"/>
      <c r="N396" s="122"/>
      <c r="O396" s="125"/>
    </row>
    <row r="397" spans="1:15" s="32" customFormat="1" ht="30.75" customHeight="1">
      <c r="A397" s="33" t="str">
        <f>'пр.7 вед.стр.'!A1197</f>
        <v>Формирование современной городской среды при реализации проектов благоустройства территорий муниципальных образований  </v>
      </c>
      <c r="B397" s="19" t="s">
        <v>71</v>
      </c>
      <c r="C397" s="19" t="s">
        <v>69</v>
      </c>
      <c r="D397" s="282" t="str">
        <f>'пр.7 вед.стр.'!E1197</f>
        <v>7К 0 01 R5550</v>
      </c>
      <c r="E397" s="262"/>
      <c r="F397" s="21">
        <f>F398</f>
        <v>2218.5</v>
      </c>
      <c r="K397" s="122"/>
      <c r="L397" s="122"/>
      <c r="M397" s="122"/>
      <c r="N397" s="122"/>
      <c r="O397" s="125"/>
    </row>
    <row r="398" spans="1:15" s="32" customFormat="1" ht="18.75" customHeight="1">
      <c r="A398" s="33" t="str">
        <f>'пр.7 вед.стр.'!A1198</f>
        <v>Закупка товаров, работ и услуг для обеспечения государственных (муниципальных) нужд</v>
      </c>
      <c r="B398" s="19" t="s">
        <v>71</v>
      </c>
      <c r="C398" s="19" t="s">
        <v>69</v>
      </c>
      <c r="D398" s="282" t="str">
        <f>'пр.7 вед.стр.'!E1198</f>
        <v>7К 0 01 R5550</v>
      </c>
      <c r="E398" s="262" t="str">
        <f>'пр.7 вед.стр.'!F1198</f>
        <v>200</v>
      </c>
      <c r="F398" s="21">
        <f>F399</f>
        <v>2218.5</v>
      </c>
      <c r="K398" s="122"/>
      <c r="L398" s="122"/>
      <c r="M398" s="122"/>
      <c r="N398" s="122"/>
      <c r="O398" s="125"/>
    </row>
    <row r="399" spans="1:15" s="32" customFormat="1" ht="21" customHeight="1">
      <c r="A399" s="33" t="str">
        <f>'пр.7 вед.стр.'!A1199</f>
        <v>Иные закупки товаров, работ и услуг для обеспечения государственных и муниципальных нужд</v>
      </c>
      <c r="B399" s="19" t="s">
        <v>71</v>
      </c>
      <c r="C399" s="19" t="s">
        <v>69</v>
      </c>
      <c r="D399" s="282" t="str">
        <f>'пр.7 вед.стр.'!E1199</f>
        <v>7К 0 01 R5550</v>
      </c>
      <c r="E399" s="262" t="str">
        <f>'пр.7 вед.стр.'!F1199</f>
        <v>240</v>
      </c>
      <c r="F399" s="21">
        <f>F400</f>
        <v>2218.5</v>
      </c>
      <c r="K399" s="122"/>
      <c r="L399" s="122"/>
      <c r="M399" s="122"/>
      <c r="N399" s="122"/>
      <c r="O399" s="125"/>
    </row>
    <row r="400" spans="1:15" s="32" customFormat="1" ht="17.25" customHeight="1">
      <c r="A400" s="33" t="str">
        <f>'пр.7 вед.стр.'!A1200</f>
        <v>Прочая закупка товаров, работ и услуг</v>
      </c>
      <c r="B400" s="19"/>
      <c r="C400" s="19"/>
      <c r="D400" s="282" t="str">
        <f>'пр.7 вед.стр.'!E1200</f>
        <v>7К 0 01 R5550</v>
      </c>
      <c r="E400" s="262" t="str">
        <f>'пр.7 вед.стр.'!F1200</f>
        <v>244</v>
      </c>
      <c r="F400" s="21">
        <f>'пр.7 вед.стр.'!G1200</f>
        <v>2218.5</v>
      </c>
      <c r="K400" s="122"/>
      <c r="L400" s="122"/>
      <c r="M400" s="122"/>
      <c r="N400" s="122"/>
      <c r="O400" s="125"/>
    </row>
    <row r="401" spans="1:15" s="32" customFormat="1" ht="29.25" customHeight="1">
      <c r="A401" s="33" t="str">
        <f>'пр.7 вед.стр.'!A1201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401" s="19" t="s">
        <v>71</v>
      </c>
      <c r="C401" s="19" t="s">
        <v>69</v>
      </c>
      <c r="D401" s="282" t="str">
        <f>'пр.7 вед.стр.'!E1201</f>
        <v>7К 0 01 L5550</v>
      </c>
      <c r="E401" s="262"/>
      <c r="F401" s="21">
        <f>F402</f>
        <v>55</v>
      </c>
      <c r="K401" s="122"/>
      <c r="L401" s="122"/>
      <c r="M401" s="122"/>
      <c r="N401" s="122"/>
      <c r="O401" s="125"/>
    </row>
    <row r="402" spans="1:15" s="32" customFormat="1" ht="18" customHeight="1">
      <c r="A402" s="33" t="str">
        <f>'пр.7 вед.стр.'!A1202</f>
        <v>Закупка товаров, работ и услуг для обеспечения государственных (муниципальных) нужд</v>
      </c>
      <c r="B402" s="19" t="s">
        <v>71</v>
      </c>
      <c r="C402" s="19" t="s">
        <v>69</v>
      </c>
      <c r="D402" s="282" t="str">
        <f>'пр.7 вед.стр.'!E1202</f>
        <v>7К 0 01 L5550</v>
      </c>
      <c r="E402" s="262" t="str">
        <f>'пр.7 вед.стр.'!F1202</f>
        <v>200</v>
      </c>
      <c r="F402" s="21">
        <f>F403</f>
        <v>55</v>
      </c>
      <c r="K402" s="122"/>
      <c r="L402" s="122"/>
      <c r="M402" s="122"/>
      <c r="N402" s="122"/>
      <c r="O402" s="125"/>
    </row>
    <row r="403" spans="1:15" s="32" customFormat="1" ht="19.5" customHeight="1">
      <c r="A403" s="33" t="str">
        <f>'пр.7 вед.стр.'!A1203</f>
        <v>Иные закупки товаров, работ и услуг для обеспечения государственных и муниципальных нужд</v>
      </c>
      <c r="B403" s="19" t="s">
        <v>71</v>
      </c>
      <c r="C403" s="19" t="s">
        <v>69</v>
      </c>
      <c r="D403" s="282" t="str">
        <f>'пр.7 вед.стр.'!E1203</f>
        <v>7К 0 01 L5550</v>
      </c>
      <c r="E403" s="262" t="str">
        <f>'пр.7 вед.стр.'!F1203</f>
        <v>240</v>
      </c>
      <c r="F403" s="21">
        <f>F404</f>
        <v>55</v>
      </c>
      <c r="K403" s="122"/>
      <c r="L403" s="122"/>
      <c r="M403" s="122"/>
      <c r="N403" s="122"/>
      <c r="O403" s="125"/>
    </row>
    <row r="404" spans="1:15" s="32" customFormat="1" ht="21.75" customHeight="1">
      <c r="A404" s="33" t="str">
        <f>'пр.7 вед.стр.'!A1204</f>
        <v>Прочая закупка товаров, работ и услуг </v>
      </c>
      <c r="B404" s="19" t="s">
        <v>71</v>
      </c>
      <c r="C404" s="19" t="s">
        <v>69</v>
      </c>
      <c r="D404" s="282" t="str">
        <f>'пр.7 вед.стр.'!E1204</f>
        <v>7К 0 01 L5550</v>
      </c>
      <c r="E404" s="262" t="str">
        <f>'пр.7 вед.стр.'!F1204</f>
        <v>244</v>
      </c>
      <c r="F404" s="21">
        <f>'пр.7 вед.стр.'!G1204</f>
        <v>55</v>
      </c>
      <c r="K404" s="122"/>
      <c r="L404" s="122"/>
      <c r="M404" s="122"/>
      <c r="N404" s="122"/>
      <c r="O404" s="125"/>
    </row>
    <row r="405" spans="1:15" s="32" customFormat="1" ht="12.75">
      <c r="A405" s="234" t="str">
        <f>'пр.7 вед.стр.'!A1205</f>
        <v>Муниципальная программа "Благоустройство Сусуманского городского округа на 2018- 2020 годы"</v>
      </c>
      <c r="B405" s="235" t="s">
        <v>71</v>
      </c>
      <c r="C405" s="235" t="s">
        <v>69</v>
      </c>
      <c r="D405" s="280" t="str">
        <f>'пр.7 вед.стр.'!E1205</f>
        <v>7Z 0 00 00000</v>
      </c>
      <c r="E405" s="261"/>
      <c r="F405" s="232">
        <f>F406</f>
        <v>4293.7</v>
      </c>
      <c r="K405" s="122"/>
      <c r="L405" s="122"/>
      <c r="M405" s="122"/>
      <c r="N405" s="122"/>
      <c r="O405" s="125"/>
    </row>
    <row r="406" spans="1:15" s="32" customFormat="1" ht="12.75">
      <c r="A406" s="33" t="str">
        <f>'пр.7 вед.стр.'!A1206</f>
        <v>Основное мероприятие "Обеспечение реализации программы"</v>
      </c>
      <c r="B406" s="19" t="s">
        <v>71</v>
      </c>
      <c r="C406" s="19" t="s">
        <v>69</v>
      </c>
      <c r="D406" s="282" t="str">
        <f>'пр.7 вед.стр.'!E1206</f>
        <v>7Z 0 01 00000</v>
      </c>
      <c r="E406" s="262"/>
      <c r="F406" s="21">
        <f>F415+F407+F411</f>
        <v>4293.7</v>
      </c>
      <c r="K406" s="122"/>
      <c r="L406" s="122"/>
      <c r="M406" s="122"/>
      <c r="N406" s="122"/>
      <c r="O406" s="125"/>
    </row>
    <row r="407" spans="1:15" s="32" customFormat="1" ht="12.75">
      <c r="A407" s="33" t="str">
        <f>'пр.7 вед.стр.'!A1207</f>
        <v>Мероприятия по благоустройству территории Сусуманского городского округа</v>
      </c>
      <c r="B407" s="19" t="s">
        <v>71</v>
      </c>
      <c r="C407" s="19" t="s">
        <v>69</v>
      </c>
      <c r="D407" s="282" t="str">
        <f>'пр.7 вед.стр.'!E1207</f>
        <v>7Z 0 01 62010</v>
      </c>
      <c r="E407" s="262"/>
      <c r="F407" s="21">
        <f>F408</f>
        <v>2851.7</v>
      </c>
      <c r="K407" s="122"/>
      <c r="L407" s="122"/>
      <c r="M407" s="122"/>
      <c r="N407" s="122"/>
      <c r="O407" s="125"/>
    </row>
    <row r="408" spans="1:15" s="32" customFormat="1" ht="12.75">
      <c r="A408" s="33" t="str">
        <f>'пр.7 вед.стр.'!A1208</f>
        <v>Закупка товаров, работ и услуг для обеспечения государственных (муниципальных) нужд</v>
      </c>
      <c r="B408" s="19" t="s">
        <v>71</v>
      </c>
      <c r="C408" s="19" t="s">
        <v>69</v>
      </c>
      <c r="D408" s="282" t="str">
        <f>'пр.7 вед.стр.'!E1208</f>
        <v>7Z 0 01 62010</v>
      </c>
      <c r="E408" s="262" t="str">
        <f>'пр.7 вед.стр.'!F1208</f>
        <v>200</v>
      </c>
      <c r="F408" s="21">
        <f>F409</f>
        <v>2851.7</v>
      </c>
      <c r="K408" s="122"/>
      <c r="L408" s="122"/>
      <c r="M408" s="122"/>
      <c r="N408" s="122"/>
      <c r="O408" s="125"/>
    </row>
    <row r="409" spans="1:15" s="32" customFormat="1" ht="12.75">
      <c r="A409" s="33" t="str">
        <f>'пр.7 вед.стр.'!A1209</f>
        <v>Иные закупки товаров, работ и услуг для обеспечения государственных и муниципальных нужд</v>
      </c>
      <c r="B409" s="19" t="s">
        <v>71</v>
      </c>
      <c r="C409" s="19" t="s">
        <v>69</v>
      </c>
      <c r="D409" s="282" t="str">
        <f>'пр.7 вед.стр.'!E1209</f>
        <v>7Z 0 01 62010</v>
      </c>
      <c r="E409" s="262" t="str">
        <f>'пр.7 вед.стр.'!F1209</f>
        <v>240</v>
      </c>
      <c r="F409" s="21">
        <f>F410</f>
        <v>2851.7</v>
      </c>
      <c r="K409" s="122"/>
      <c r="L409" s="122"/>
      <c r="M409" s="122"/>
      <c r="N409" s="122"/>
      <c r="O409" s="125"/>
    </row>
    <row r="410" spans="1:15" s="32" customFormat="1" ht="12.75">
      <c r="A410" s="33" t="str">
        <f>'пр.7 вед.стр.'!A1210</f>
        <v>Прочая закупка товаров, работ и услуг </v>
      </c>
      <c r="B410" s="19" t="s">
        <v>71</v>
      </c>
      <c r="C410" s="19" t="s">
        <v>69</v>
      </c>
      <c r="D410" s="282" t="str">
        <f>'пр.7 вед.стр.'!E1210</f>
        <v>7Z 0 01 62010</v>
      </c>
      <c r="E410" s="262" t="str">
        <f>'пр.7 вед.стр.'!F1210</f>
        <v>244</v>
      </c>
      <c r="F410" s="21">
        <f>'пр.7 вед.стр.'!G1210</f>
        <v>2851.7</v>
      </c>
      <c r="K410" s="122"/>
      <c r="L410" s="122"/>
      <c r="M410" s="122"/>
      <c r="N410" s="122"/>
      <c r="O410" s="125"/>
    </row>
    <row r="411" spans="1:15" s="32" customFormat="1" ht="25.5">
      <c r="A411" s="33" t="str">
        <f>'пр.7 вед.стр.'!A1211</f>
        <v>Мероприятия по благоустройству территории Сусуманского городского округа за счет средств местного бюджета</v>
      </c>
      <c r="B411" s="19" t="s">
        <v>71</v>
      </c>
      <c r="C411" s="19" t="s">
        <v>69</v>
      </c>
      <c r="D411" s="282" t="str">
        <f>'пр.7 вед.стр.'!E1211</f>
        <v>7Z 0 01 S2010</v>
      </c>
      <c r="E411" s="262"/>
      <c r="F411" s="21">
        <f>F412</f>
        <v>142</v>
      </c>
      <c r="K411" s="122"/>
      <c r="L411" s="122"/>
      <c r="M411" s="122"/>
      <c r="N411" s="122"/>
      <c r="O411" s="125"/>
    </row>
    <row r="412" spans="1:15" s="32" customFormat="1" ht="12.75">
      <c r="A412" s="33" t="str">
        <f>'пр.7 вед.стр.'!A1212</f>
        <v>Закупка товаров, работ и услуг для обеспечения государственных (муниципальных) нужд</v>
      </c>
      <c r="B412" s="19" t="s">
        <v>71</v>
      </c>
      <c r="C412" s="19" t="s">
        <v>69</v>
      </c>
      <c r="D412" s="282" t="str">
        <f>'пр.7 вед.стр.'!E1212</f>
        <v>7Z 0 01 S2010</v>
      </c>
      <c r="E412" s="262" t="str">
        <f>'пр.7 вед.стр.'!F1212</f>
        <v>200</v>
      </c>
      <c r="F412" s="21">
        <f>F413</f>
        <v>142</v>
      </c>
      <c r="K412" s="122"/>
      <c r="L412" s="122"/>
      <c r="M412" s="122"/>
      <c r="N412" s="122"/>
      <c r="O412" s="125"/>
    </row>
    <row r="413" spans="1:15" s="32" customFormat="1" ht="12.75">
      <c r="A413" s="33" t="str">
        <f>'пр.7 вед.стр.'!A1213</f>
        <v>Иные закупки товаров, работ и услуг для обеспечения государственных и муниципальных нужд</v>
      </c>
      <c r="B413" s="19" t="s">
        <v>71</v>
      </c>
      <c r="C413" s="19" t="s">
        <v>69</v>
      </c>
      <c r="D413" s="282" t="str">
        <f>'пр.7 вед.стр.'!E1213</f>
        <v>7Z 0 01 S2010</v>
      </c>
      <c r="E413" s="262" t="str">
        <f>'пр.7 вед.стр.'!F1213</f>
        <v>240</v>
      </c>
      <c r="F413" s="21">
        <f>F414</f>
        <v>142</v>
      </c>
      <c r="K413" s="122"/>
      <c r="L413" s="122"/>
      <c r="M413" s="122"/>
      <c r="N413" s="122"/>
      <c r="O413" s="125"/>
    </row>
    <row r="414" spans="1:15" s="32" customFormat="1" ht="12.75">
      <c r="A414" s="33" t="str">
        <f>'пр.7 вед.стр.'!A1214</f>
        <v>Прочая закупка товаров, работ и услуг </v>
      </c>
      <c r="B414" s="19" t="s">
        <v>71</v>
      </c>
      <c r="C414" s="19" t="s">
        <v>69</v>
      </c>
      <c r="D414" s="282" t="str">
        <f>'пр.7 вед.стр.'!E1214</f>
        <v>7Z 0 01 S2010</v>
      </c>
      <c r="E414" s="262" t="str">
        <f>'пр.7 вед.стр.'!F1214</f>
        <v>244</v>
      </c>
      <c r="F414" s="21">
        <f>'пр.7 вед.стр.'!G1214</f>
        <v>142</v>
      </c>
      <c r="K414" s="122"/>
      <c r="L414" s="122"/>
      <c r="M414" s="122"/>
      <c r="N414" s="122"/>
      <c r="O414" s="125"/>
    </row>
    <row r="415" spans="1:15" s="32" customFormat="1" ht="12.75">
      <c r="A415" s="33" t="str">
        <f>'пр.7 вед.стр.'!A1215</f>
        <v>Ремонт и обслуживание линий электропередач уличного освещения </v>
      </c>
      <c r="B415" s="19" t="s">
        <v>71</v>
      </c>
      <c r="C415" s="19" t="s">
        <v>69</v>
      </c>
      <c r="D415" s="282" t="str">
        <f>'пр.7 вед.стр.'!E1215</f>
        <v>7Z 0 01 98310</v>
      </c>
      <c r="E415" s="272"/>
      <c r="F415" s="21">
        <f>F417</f>
        <v>1300</v>
      </c>
      <c r="K415" s="125"/>
      <c r="L415" s="125"/>
      <c r="M415" s="125"/>
      <c r="N415" s="125"/>
      <c r="O415" s="125"/>
    </row>
    <row r="416" spans="1:15" s="32" customFormat="1" ht="12.75">
      <c r="A416" s="33" t="str">
        <f>'пр.7 вед.стр.'!A1216</f>
        <v>Закупка товаров, работ и услуг для обеспечения государственных (муниципальных) нужд</v>
      </c>
      <c r="B416" s="19" t="s">
        <v>71</v>
      </c>
      <c r="C416" s="19" t="s">
        <v>69</v>
      </c>
      <c r="D416" s="282" t="str">
        <f>'пр.7 вед.стр.'!E1216</f>
        <v>7Z 0 01 98310</v>
      </c>
      <c r="E416" s="262" t="str">
        <f>'пр.7 вед.стр.'!F1216</f>
        <v>200</v>
      </c>
      <c r="F416" s="21">
        <f>F417</f>
        <v>1300</v>
      </c>
      <c r="K416" s="125"/>
      <c r="L416" s="125"/>
      <c r="M416" s="125"/>
      <c r="N416" s="125"/>
      <c r="O416" s="125"/>
    </row>
    <row r="417" spans="1:6" ht="12.75">
      <c r="A417" s="33" t="str">
        <f>'пр.7 вед.стр.'!A1217</f>
        <v>Иные закупки товаров, работ и услуг для обеспечения государственных и муниципальных нужд</v>
      </c>
      <c r="B417" s="19" t="s">
        <v>71</v>
      </c>
      <c r="C417" s="19" t="s">
        <v>69</v>
      </c>
      <c r="D417" s="282" t="str">
        <f>'пр.7 вед.стр.'!E1217</f>
        <v>7Z 0 01 98310</v>
      </c>
      <c r="E417" s="262" t="str">
        <f>'пр.7 вед.стр.'!F1217</f>
        <v>240</v>
      </c>
      <c r="F417" s="21">
        <f>F418</f>
        <v>1300</v>
      </c>
    </row>
    <row r="418" spans="1:6" ht="12.75">
      <c r="A418" s="33" t="str">
        <f>'пр.7 вед.стр.'!A1218</f>
        <v>Прочая закупка товаров, работ и услуг </v>
      </c>
      <c r="B418" s="19" t="s">
        <v>71</v>
      </c>
      <c r="C418" s="19" t="s">
        <v>69</v>
      </c>
      <c r="D418" s="282" t="str">
        <f>'пр.7 вед.стр.'!E1218</f>
        <v>7Z 0 01 98310</v>
      </c>
      <c r="E418" s="262" t="str">
        <f>'пр.7 вед.стр.'!F1218</f>
        <v>244</v>
      </c>
      <c r="F418" s="21">
        <f>'пр.7 вед.стр.'!G1218</f>
        <v>1300</v>
      </c>
    </row>
    <row r="419" spans="1:6" ht="12.75">
      <c r="A419" s="33" t="s">
        <v>750</v>
      </c>
      <c r="B419" s="19" t="s">
        <v>71</v>
      </c>
      <c r="C419" s="19" t="s">
        <v>69</v>
      </c>
      <c r="D419" s="262" t="s">
        <v>751</v>
      </c>
      <c r="E419" s="262"/>
      <c r="F419" s="244">
        <f>F420</f>
        <v>1847.4</v>
      </c>
    </row>
    <row r="420" spans="1:6" ht="12.75">
      <c r="A420" s="16" t="str">
        <f>'пр.7 вед.стр.'!A1220</f>
        <v> Уличное освещение</v>
      </c>
      <c r="B420" s="19" t="s">
        <v>71</v>
      </c>
      <c r="C420" s="19" t="s">
        <v>69</v>
      </c>
      <c r="D420" s="262" t="s">
        <v>761</v>
      </c>
      <c r="E420" s="262"/>
      <c r="F420" s="21">
        <f>F421+F424</f>
        <v>1847.4</v>
      </c>
    </row>
    <row r="421" spans="1:6" ht="12.75">
      <c r="A421" s="16" t="s">
        <v>417</v>
      </c>
      <c r="B421" s="19" t="s">
        <v>71</v>
      </c>
      <c r="C421" s="19" t="s">
        <v>69</v>
      </c>
      <c r="D421" s="262" t="s">
        <v>761</v>
      </c>
      <c r="E421" s="262" t="s">
        <v>102</v>
      </c>
      <c r="F421" s="21">
        <f>F422</f>
        <v>1697.4</v>
      </c>
    </row>
    <row r="422" spans="1:6" ht="12.75">
      <c r="A422" s="16" t="s">
        <v>97</v>
      </c>
      <c r="B422" s="19" t="s">
        <v>71</v>
      </c>
      <c r="C422" s="19" t="s">
        <v>69</v>
      </c>
      <c r="D422" s="262" t="s">
        <v>761</v>
      </c>
      <c r="E422" s="262" t="s">
        <v>98</v>
      </c>
      <c r="F422" s="21">
        <f>F423</f>
        <v>1697.4</v>
      </c>
    </row>
    <row r="423" spans="1:6" ht="12.75">
      <c r="A423" s="16" t="s">
        <v>794</v>
      </c>
      <c r="B423" s="19" t="s">
        <v>71</v>
      </c>
      <c r="C423" s="19" t="s">
        <v>69</v>
      </c>
      <c r="D423" s="262" t="s">
        <v>761</v>
      </c>
      <c r="E423" s="262" t="s">
        <v>99</v>
      </c>
      <c r="F423" s="21">
        <f>'пр.7 вед.стр.'!G1223</f>
        <v>1697.4</v>
      </c>
    </row>
    <row r="424" spans="1:6" ht="12.75">
      <c r="A424" s="16" t="s">
        <v>785</v>
      </c>
      <c r="B424" s="19" t="s">
        <v>71</v>
      </c>
      <c r="C424" s="19" t="s">
        <v>69</v>
      </c>
      <c r="D424" s="262" t="s">
        <v>784</v>
      </c>
      <c r="E424" s="262"/>
      <c r="F424" s="21">
        <f>F425</f>
        <v>150</v>
      </c>
    </row>
    <row r="425" spans="1:6" ht="12.75">
      <c r="A425" s="16" t="s">
        <v>417</v>
      </c>
      <c r="B425" s="19" t="s">
        <v>71</v>
      </c>
      <c r="C425" s="19" t="s">
        <v>69</v>
      </c>
      <c r="D425" s="262" t="s">
        <v>784</v>
      </c>
      <c r="E425" s="262" t="s">
        <v>102</v>
      </c>
      <c r="F425" s="21">
        <f>F426</f>
        <v>150</v>
      </c>
    </row>
    <row r="426" spans="1:6" ht="12.75">
      <c r="A426" s="16" t="s">
        <v>97</v>
      </c>
      <c r="B426" s="19" t="s">
        <v>71</v>
      </c>
      <c r="C426" s="19" t="s">
        <v>69</v>
      </c>
      <c r="D426" s="262" t="s">
        <v>784</v>
      </c>
      <c r="E426" s="262" t="s">
        <v>98</v>
      </c>
      <c r="F426" s="21">
        <f>F427</f>
        <v>150</v>
      </c>
    </row>
    <row r="427" spans="1:6" ht="12.75">
      <c r="A427" s="16" t="s">
        <v>794</v>
      </c>
      <c r="B427" s="19" t="s">
        <v>71</v>
      </c>
      <c r="C427" s="19" t="s">
        <v>69</v>
      </c>
      <c r="D427" s="262" t="s">
        <v>784</v>
      </c>
      <c r="E427" s="262" t="s">
        <v>99</v>
      </c>
      <c r="F427" s="21">
        <v>150</v>
      </c>
    </row>
    <row r="428" spans="1:6" ht="12.75">
      <c r="A428" s="249" t="s">
        <v>752</v>
      </c>
      <c r="B428" s="19" t="s">
        <v>71</v>
      </c>
      <c r="C428" s="19" t="s">
        <v>69</v>
      </c>
      <c r="D428" s="262" t="s">
        <v>753</v>
      </c>
      <c r="E428" s="272"/>
      <c r="F428" s="21">
        <f>F429+F433</f>
        <v>1100</v>
      </c>
    </row>
    <row r="429" spans="1:6" ht="12.75">
      <c r="A429" s="33" t="s">
        <v>239</v>
      </c>
      <c r="B429" s="40" t="s">
        <v>71</v>
      </c>
      <c r="C429" s="40" t="s">
        <v>69</v>
      </c>
      <c r="D429" s="262" t="s">
        <v>754</v>
      </c>
      <c r="E429" s="262"/>
      <c r="F429" s="244">
        <f>F430</f>
        <v>596</v>
      </c>
    </row>
    <row r="430" spans="1:6" ht="12.75">
      <c r="A430" s="16" t="s">
        <v>417</v>
      </c>
      <c r="B430" s="19" t="s">
        <v>71</v>
      </c>
      <c r="C430" s="19" t="s">
        <v>69</v>
      </c>
      <c r="D430" s="262" t="s">
        <v>754</v>
      </c>
      <c r="E430" s="262" t="s">
        <v>102</v>
      </c>
      <c r="F430" s="21">
        <f>F431</f>
        <v>596</v>
      </c>
    </row>
    <row r="431" spans="1:6" ht="12.75">
      <c r="A431" s="16" t="s">
        <v>97</v>
      </c>
      <c r="B431" s="19" t="s">
        <v>71</v>
      </c>
      <c r="C431" s="19" t="s">
        <v>69</v>
      </c>
      <c r="D431" s="262" t="s">
        <v>754</v>
      </c>
      <c r="E431" s="262" t="s">
        <v>98</v>
      </c>
      <c r="F431" s="21">
        <f>F432</f>
        <v>596</v>
      </c>
    </row>
    <row r="432" spans="1:6" ht="12.75">
      <c r="A432" s="16" t="s">
        <v>794</v>
      </c>
      <c r="B432" s="19" t="s">
        <v>71</v>
      </c>
      <c r="C432" s="19" t="s">
        <v>69</v>
      </c>
      <c r="D432" s="262" t="s">
        <v>754</v>
      </c>
      <c r="E432" s="262" t="s">
        <v>99</v>
      </c>
      <c r="F432" s="21">
        <f>'пр.7 вед.стр.'!G1232</f>
        <v>596</v>
      </c>
    </row>
    <row r="433" spans="1:6" ht="25.5">
      <c r="A433" s="16" t="s">
        <v>519</v>
      </c>
      <c r="B433" s="19" t="s">
        <v>71</v>
      </c>
      <c r="C433" s="19" t="s">
        <v>69</v>
      </c>
      <c r="D433" s="262" t="s">
        <v>755</v>
      </c>
      <c r="E433" s="262"/>
      <c r="F433" s="21">
        <f>F434</f>
        <v>504</v>
      </c>
    </row>
    <row r="434" spans="1:6" ht="12.75">
      <c r="A434" s="16" t="s">
        <v>126</v>
      </c>
      <c r="B434" s="19" t="s">
        <v>71</v>
      </c>
      <c r="C434" s="19" t="s">
        <v>69</v>
      </c>
      <c r="D434" s="262" t="s">
        <v>755</v>
      </c>
      <c r="E434" s="262" t="s">
        <v>127</v>
      </c>
      <c r="F434" s="21">
        <f>F435</f>
        <v>504</v>
      </c>
    </row>
    <row r="435" spans="1:6" ht="25.5">
      <c r="A435" s="16" t="s">
        <v>162</v>
      </c>
      <c r="B435" s="19" t="s">
        <v>71</v>
      </c>
      <c r="C435" s="19" t="s">
        <v>69</v>
      </c>
      <c r="D435" s="262" t="s">
        <v>755</v>
      </c>
      <c r="E435" s="262" t="s">
        <v>128</v>
      </c>
      <c r="F435" s="21">
        <f>F436</f>
        <v>504</v>
      </c>
    </row>
    <row r="436" spans="1:6" ht="25.5">
      <c r="A436" s="16" t="s">
        <v>416</v>
      </c>
      <c r="B436" s="19" t="s">
        <v>71</v>
      </c>
      <c r="C436" s="19" t="s">
        <v>69</v>
      </c>
      <c r="D436" s="262" t="s">
        <v>755</v>
      </c>
      <c r="E436" s="262" t="s">
        <v>415</v>
      </c>
      <c r="F436" s="21">
        <f>'пр.7 вед.стр.'!G1236</f>
        <v>504</v>
      </c>
    </row>
    <row r="437" spans="1:6" ht="35.25" customHeight="1">
      <c r="A437" s="16" t="str">
        <f>'пр.7 вед.стр.'!A1237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437" s="19" t="s">
        <v>71</v>
      </c>
      <c r="C437" s="19" t="s">
        <v>69</v>
      </c>
      <c r="D437" s="262" t="str">
        <f>'пр.7 вед.стр.'!E1237</f>
        <v>Р1 0 00 00000</v>
      </c>
      <c r="E437" s="262"/>
      <c r="F437" s="21" t="str">
        <f>F438</f>
        <v>976,0</v>
      </c>
    </row>
    <row r="438" spans="1:6" ht="16.5" customHeight="1">
      <c r="A438" s="16" t="str">
        <f>'пр.7 вед.стр.'!A1238</f>
        <v>Обеспечение государственных полномочий по отлову и содержанию безнадзорных животных </v>
      </c>
      <c r="B438" s="19" t="s">
        <v>71</v>
      </c>
      <c r="C438" s="19" t="s">
        <v>69</v>
      </c>
      <c r="D438" s="262" t="str">
        <f>'пр.7 вед.стр.'!E1238</f>
        <v>Р1 7 00 00000</v>
      </c>
      <c r="E438" s="262"/>
      <c r="F438" s="21" t="str">
        <f>F439</f>
        <v>976,0</v>
      </c>
    </row>
    <row r="439" spans="1:6" ht="21" customHeight="1">
      <c r="A439" s="16" t="str">
        <f>'пр.7 вед.стр.'!A1239</f>
        <v>Осуществление государственных полномочий по отлову и содержанию безнадзорных животных </v>
      </c>
      <c r="B439" s="19" t="s">
        <v>71</v>
      </c>
      <c r="C439" s="19" t="s">
        <v>69</v>
      </c>
      <c r="D439" s="262" t="str">
        <f>'пр.7 вед.стр.'!E1239</f>
        <v>Р1 7 00 74170</v>
      </c>
      <c r="E439" s="262"/>
      <c r="F439" s="21" t="str">
        <f>F440</f>
        <v>976,0</v>
      </c>
    </row>
    <row r="440" spans="1:6" ht="18.75" customHeight="1">
      <c r="A440" s="16" t="str">
        <f>'пр.7 вед.стр.'!A1240</f>
        <v>Закупка товаров, работ и услуг для обеспечения государственных (муниципальных) нужд</v>
      </c>
      <c r="B440" s="19" t="s">
        <v>71</v>
      </c>
      <c r="C440" s="19" t="s">
        <v>69</v>
      </c>
      <c r="D440" s="262" t="str">
        <f>'пр.7 вед.стр.'!E1240</f>
        <v>Р1 7 00 74170</v>
      </c>
      <c r="E440" s="262" t="str">
        <f>'пр.7 вед.стр.'!F1240</f>
        <v>200</v>
      </c>
      <c r="F440" s="21" t="str">
        <f>F441</f>
        <v>976,0</v>
      </c>
    </row>
    <row r="441" spans="1:6" ht="15.75" customHeight="1">
      <c r="A441" s="16" t="str">
        <f>'пр.7 вед.стр.'!A1241</f>
        <v>Иные закупки товаров, работ и услуг для обеспечения государственных и муниципальных нужд</v>
      </c>
      <c r="B441" s="19" t="s">
        <v>71</v>
      </c>
      <c r="C441" s="19" t="s">
        <v>69</v>
      </c>
      <c r="D441" s="262" t="str">
        <f>'пр.7 вед.стр.'!E1241</f>
        <v>Р1 7 00 74170</v>
      </c>
      <c r="E441" s="262" t="str">
        <f>'пр.7 вед.стр.'!F1241</f>
        <v>240</v>
      </c>
      <c r="F441" s="21" t="str">
        <f>F442</f>
        <v>976,0</v>
      </c>
    </row>
    <row r="442" spans="1:6" ht="17.25" customHeight="1">
      <c r="A442" s="16" t="str">
        <f>'пр.7 вед.стр.'!A1242</f>
        <v>Прочая закупка товаров, работ и услуг </v>
      </c>
      <c r="B442" s="19" t="s">
        <v>71</v>
      </c>
      <c r="C442" s="19" t="s">
        <v>69</v>
      </c>
      <c r="D442" s="262" t="str">
        <f>'пр.7 вед.стр.'!E1242</f>
        <v>Р1 7 00 74170</v>
      </c>
      <c r="E442" s="262" t="str">
        <f>'пр.7 вед.стр.'!F1242</f>
        <v>244</v>
      </c>
      <c r="F442" s="21" t="str">
        <f>'пр.7 вед.стр.'!G1242</f>
        <v>976,0</v>
      </c>
    </row>
    <row r="443" spans="1:6" ht="12.75">
      <c r="A443" s="15" t="s">
        <v>446</v>
      </c>
      <c r="B443" s="42" t="s">
        <v>75</v>
      </c>
      <c r="C443" s="42" t="s">
        <v>35</v>
      </c>
      <c r="D443" s="266"/>
      <c r="E443" s="266"/>
      <c r="F443" s="36">
        <f>F444</f>
        <v>1216</v>
      </c>
    </row>
    <row r="444" spans="1:6" ht="12.75">
      <c r="A444" s="15" t="s">
        <v>351</v>
      </c>
      <c r="B444" s="42" t="s">
        <v>75</v>
      </c>
      <c r="C444" s="42" t="s">
        <v>71</v>
      </c>
      <c r="D444" s="266"/>
      <c r="E444" s="266"/>
      <c r="F444" s="36">
        <f>F456+F446</f>
        <v>1216</v>
      </c>
    </row>
    <row r="445" spans="1:6" ht="12.75">
      <c r="A445" s="16" t="s">
        <v>657</v>
      </c>
      <c r="B445" s="69" t="s">
        <v>75</v>
      </c>
      <c r="C445" s="69" t="s">
        <v>71</v>
      </c>
      <c r="D445" s="290" t="s">
        <v>733</v>
      </c>
      <c r="E445" s="266"/>
      <c r="F445" s="21">
        <f>F446+F456</f>
        <v>1216</v>
      </c>
    </row>
    <row r="446" spans="1:6" ht="25.5">
      <c r="A446" s="234" t="str">
        <f>'пр.7 вед.стр.'!A1246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446" s="235" t="s">
        <v>75</v>
      </c>
      <c r="C446" s="235" t="s">
        <v>71</v>
      </c>
      <c r="D446" s="280" t="str">
        <f>'пр.7 вед.стр.'!E1246</f>
        <v>7F 0 00 00000</v>
      </c>
      <c r="E446" s="261"/>
      <c r="F446" s="250">
        <f>F447</f>
        <v>1200</v>
      </c>
    </row>
    <row r="447" spans="1:6" ht="25.5">
      <c r="A447" s="251" t="str">
        <f>'пр.7 вед.стр.'!A1247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447" s="69" t="s">
        <v>75</v>
      </c>
      <c r="C447" s="69" t="s">
        <v>71</v>
      </c>
      <c r="D447" s="290" t="str">
        <f>'пр.7 вед.стр.'!E1247</f>
        <v>7F 0 01 00000</v>
      </c>
      <c r="E447" s="274"/>
      <c r="F447" s="67">
        <f>F448+F452</f>
        <v>1200</v>
      </c>
    </row>
    <row r="448" spans="1:15" s="80" customFormat="1" ht="25.5">
      <c r="A448" s="252" t="str">
        <f>'пр.7 вед.стр.'!A1248</f>
        <v> 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448" s="253" t="s">
        <v>75</v>
      </c>
      <c r="C448" s="253" t="s">
        <v>71</v>
      </c>
      <c r="D448" s="291" t="str">
        <f>'пр.7 вед.стр.'!E1248</f>
        <v>7F 0 01 73710</v>
      </c>
      <c r="E448" s="277"/>
      <c r="F448" s="309">
        <f>F449</f>
        <v>1140</v>
      </c>
      <c r="K448" s="308"/>
      <c r="L448" s="308"/>
      <c r="M448" s="308"/>
      <c r="N448" s="308"/>
      <c r="O448" s="308"/>
    </row>
    <row r="449" spans="1:6" ht="15" customHeight="1">
      <c r="A449" s="252" t="str">
        <f>'пр.7 вед.стр.'!A1249</f>
        <v>Закупка товаров, работ и услуг для обеспечения государственных (муниципальных) нужд</v>
      </c>
      <c r="B449" s="253" t="s">
        <v>75</v>
      </c>
      <c r="C449" s="253" t="s">
        <v>71</v>
      </c>
      <c r="D449" s="291" t="str">
        <f>'пр.7 вед.стр.'!E1249</f>
        <v>7F 0 01 73710</v>
      </c>
      <c r="E449" s="277" t="str">
        <f>'пр.7 вед.стр.'!F1249</f>
        <v>200</v>
      </c>
      <c r="F449" s="254">
        <f>F450</f>
        <v>1140</v>
      </c>
    </row>
    <row r="450" spans="1:6" ht="16.5" customHeight="1">
      <c r="A450" s="252" t="str">
        <f>'пр.7 вед.стр.'!A1250</f>
        <v>Иные закупки товаров, работ и услуг для обеспечения государственных и муниципальных нужд</v>
      </c>
      <c r="B450" s="253" t="s">
        <v>75</v>
      </c>
      <c r="C450" s="253" t="s">
        <v>71</v>
      </c>
      <c r="D450" s="291" t="str">
        <f>'пр.7 вед.стр.'!E1250</f>
        <v>7F 0 01 73710</v>
      </c>
      <c r="E450" s="277" t="str">
        <f>'пр.7 вед.стр.'!F1250</f>
        <v>240</v>
      </c>
      <c r="F450" s="254">
        <f>F451</f>
        <v>1140</v>
      </c>
    </row>
    <row r="451" spans="1:6" ht="16.5" customHeight="1">
      <c r="A451" s="252" t="str">
        <f>'пр.7 вед.стр.'!A1251</f>
        <v>Прочая закупка товаров, работ и услуг </v>
      </c>
      <c r="B451" s="253" t="s">
        <v>75</v>
      </c>
      <c r="C451" s="253" t="s">
        <v>71</v>
      </c>
      <c r="D451" s="291" t="str">
        <f>'пр.7 вед.стр.'!E1251</f>
        <v>7F 0 01 73710</v>
      </c>
      <c r="E451" s="277" t="str">
        <f>'пр.7 вед.стр.'!F1251</f>
        <v>244</v>
      </c>
      <c r="F451" s="254">
        <f>'пр.7 вед.стр.'!G1251</f>
        <v>1140</v>
      </c>
    </row>
    <row r="452" spans="1:6" ht="25.5">
      <c r="A452" s="31" t="str">
        <f>'пр.7 вед.стр.'!A1252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452" s="69" t="s">
        <v>75</v>
      </c>
      <c r="C452" s="69" t="s">
        <v>71</v>
      </c>
      <c r="D452" s="290" t="str">
        <f>'пр.7 вед.стр.'!E1252</f>
        <v>7F 0 01 S3710</v>
      </c>
      <c r="E452" s="274"/>
      <c r="F452" s="72">
        <f>F453</f>
        <v>60</v>
      </c>
    </row>
    <row r="453" spans="1:6" ht="12.75">
      <c r="A453" s="31" t="str">
        <f>'пр.7 вед.стр.'!A1253</f>
        <v>Закупка товаров, работ и услуг для обеспечения государственных (муниципальных) нужд</v>
      </c>
      <c r="B453" s="69" t="s">
        <v>75</v>
      </c>
      <c r="C453" s="69" t="s">
        <v>71</v>
      </c>
      <c r="D453" s="290" t="str">
        <f>'пр.7 вед.стр.'!E1253</f>
        <v>7F 0 01 S3710</v>
      </c>
      <c r="E453" s="274" t="str">
        <f>'пр.7 вед.стр.'!F1253</f>
        <v>200</v>
      </c>
      <c r="F453" s="67">
        <f>F454</f>
        <v>60</v>
      </c>
    </row>
    <row r="454" spans="1:14" ht="12.75">
      <c r="A454" s="31" t="str">
        <f>'пр.7 вед.стр.'!A1254</f>
        <v>Иные закупки товаров, работ и услуг для обеспечения государственных и муниципальных нужд</v>
      </c>
      <c r="B454" s="69" t="s">
        <v>75</v>
      </c>
      <c r="C454" s="69" t="s">
        <v>71</v>
      </c>
      <c r="D454" s="290" t="str">
        <f>'пр.7 вед.стр.'!E1254</f>
        <v>7F 0 01 S3710</v>
      </c>
      <c r="E454" s="274" t="str">
        <f>'пр.7 вед.стр.'!F1254</f>
        <v>240</v>
      </c>
      <c r="F454" s="67">
        <f>F455</f>
        <v>60</v>
      </c>
      <c r="K454" s="125"/>
      <c r="L454" s="125"/>
      <c r="M454" s="125"/>
      <c r="N454" s="125"/>
    </row>
    <row r="455" spans="1:14" ht="12.75">
      <c r="A455" s="31" t="str">
        <f>'пр.7 вед.стр.'!A1255</f>
        <v>Прочая закупка товаров, работ и услуг </v>
      </c>
      <c r="B455" s="69" t="s">
        <v>75</v>
      </c>
      <c r="C455" s="69" t="s">
        <v>71</v>
      </c>
      <c r="D455" s="290" t="str">
        <f>'пр.7 вед.стр.'!E1255</f>
        <v>7F 0 01 S3710</v>
      </c>
      <c r="E455" s="274" t="str">
        <f>'пр.7 вед.стр.'!F1255</f>
        <v>244</v>
      </c>
      <c r="F455" s="67">
        <v>60</v>
      </c>
      <c r="K455" s="125"/>
      <c r="L455" s="125"/>
      <c r="M455" s="125"/>
      <c r="N455" s="125"/>
    </row>
    <row r="456" spans="1:6" ht="25.5">
      <c r="A456" s="234" t="str">
        <f>'пр.7 вед.стр.'!A1256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456" s="235" t="s">
        <v>75</v>
      </c>
      <c r="C456" s="235" t="s">
        <v>71</v>
      </c>
      <c r="D456" s="261" t="str">
        <f>'пр.7 вед.стр.'!E1256</f>
        <v>7W 0 00 00000</v>
      </c>
      <c r="E456" s="261"/>
      <c r="F456" s="232">
        <f>F457</f>
        <v>16</v>
      </c>
    </row>
    <row r="457" spans="1:6" ht="25.5">
      <c r="A457" s="33" t="str">
        <f>'пр.7 вед.стр.'!A1257</f>
        <v>Основное мероприятие "Снос ветхого, заброшенного жилья на территории Сусуманского городского округа"</v>
      </c>
      <c r="B457" s="19" t="s">
        <v>75</v>
      </c>
      <c r="C457" s="19" t="s">
        <v>71</v>
      </c>
      <c r="D457" s="262" t="str">
        <f>'пр.7 вед.стр.'!E1257</f>
        <v>7W 0 01 00000</v>
      </c>
      <c r="E457" s="262"/>
      <c r="F457" s="21">
        <f>F458</f>
        <v>16</v>
      </c>
    </row>
    <row r="458" spans="1:6" ht="30" customHeight="1">
      <c r="A458" s="33" t="str">
        <f>'пр.7 вед.стр.'!A1258</f>
        <v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v>
      </c>
      <c r="B458" s="19" t="s">
        <v>75</v>
      </c>
      <c r="C458" s="19" t="s">
        <v>71</v>
      </c>
      <c r="D458" s="262" t="str">
        <f>'пр.7 вед.стр.'!E1258</f>
        <v>7W 0 01 S3520</v>
      </c>
      <c r="E458" s="262"/>
      <c r="F458" s="21">
        <f>F459</f>
        <v>16</v>
      </c>
    </row>
    <row r="459" spans="1:14" ht="12.75">
      <c r="A459" s="33" t="str">
        <f>'пр.7 вед.стр.'!A1259</f>
        <v>Закупка товаров, работ и услуг для обеспечения государственных (муниципальных) нужд</v>
      </c>
      <c r="B459" s="19" t="s">
        <v>75</v>
      </c>
      <c r="C459" s="19" t="s">
        <v>71</v>
      </c>
      <c r="D459" s="262" t="str">
        <f>'пр.7 вед.стр.'!E1259</f>
        <v>7W 0 01 S3520</v>
      </c>
      <c r="E459" s="262" t="str">
        <f>'пр.7 вед.стр.'!F1259</f>
        <v>200</v>
      </c>
      <c r="F459" s="21">
        <f>F460</f>
        <v>16</v>
      </c>
      <c r="K459" s="125"/>
      <c r="L459" s="125"/>
      <c r="M459" s="125"/>
      <c r="N459" s="125"/>
    </row>
    <row r="460" spans="1:14" ht="12.75">
      <c r="A460" s="33" t="str">
        <f>'пр.7 вед.стр.'!A1260</f>
        <v>Иные закупки товаров, работ и услуг для обеспечения государственных и муниципальных нужд</v>
      </c>
      <c r="B460" s="19" t="s">
        <v>75</v>
      </c>
      <c r="C460" s="19" t="s">
        <v>71</v>
      </c>
      <c r="D460" s="262" t="str">
        <f>'пр.7 вед.стр.'!E1260</f>
        <v>7W 0 01 S3520</v>
      </c>
      <c r="E460" s="262" t="str">
        <f>'пр.7 вед.стр.'!F1260</f>
        <v>240</v>
      </c>
      <c r="F460" s="21">
        <f>F461</f>
        <v>16</v>
      </c>
      <c r="K460" s="125"/>
      <c r="L460" s="125"/>
      <c r="M460" s="125"/>
      <c r="N460" s="125"/>
    </row>
    <row r="461" spans="1:14" ht="12.75">
      <c r="A461" s="33" t="str">
        <f>'пр.7 вед.стр.'!A1261</f>
        <v>Прочая закупка товаров, работ и услуг </v>
      </c>
      <c r="B461" s="19" t="s">
        <v>75</v>
      </c>
      <c r="C461" s="19" t="s">
        <v>71</v>
      </c>
      <c r="D461" s="262" t="str">
        <f>'пр.7 вед.стр.'!E1261</f>
        <v>7W 0 01 S3520</v>
      </c>
      <c r="E461" s="262" t="str">
        <f>'пр.7 вед.стр.'!F1261</f>
        <v>244</v>
      </c>
      <c r="F461" s="21">
        <f>'пр.7 вед.стр.'!G1261</f>
        <v>16</v>
      </c>
      <c r="K461" s="125"/>
      <c r="L461" s="125"/>
      <c r="M461" s="125"/>
      <c r="N461" s="125"/>
    </row>
    <row r="462" spans="1:6" ht="20.25" customHeight="1">
      <c r="A462" s="15" t="s">
        <v>8</v>
      </c>
      <c r="B462" s="47" t="s">
        <v>68</v>
      </c>
      <c r="C462" s="47" t="s">
        <v>35</v>
      </c>
      <c r="D462" s="287"/>
      <c r="E462" s="270"/>
      <c r="F462" s="36">
        <f>F463+F527+F632+F791+F706</f>
        <v>350685.80000000005</v>
      </c>
    </row>
    <row r="463" spans="1:15" s="32" customFormat="1" ht="12.75">
      <c r="A463" s="15" t="s">
        <v>9</v>
      </c>
      <c r="B463" s="35" t="s">
        <v>68</v>
      </c>
      <c r="C463" s="35" t="s">
        <v>65</v>
      </c>
      <c r="D463" s="266"/>
      <c r="E463" s="266"/>
      <c r="F463" s="36">
        <f>F465+F471+F489+F507+F513</f>
        <v>78744.2</v>
      </c>
      <c r="K463" s="122"/>
      <c r="L463" s="122"/>
      <c r="M463" s="122"/>
      <c r="N463" s="122"/>
      <c r="O463" s="125"/>
    </row>
    <row r="464" spans="1:15" s="32" customFormat="1" ht="12.75">
      <c r="A464" s="16" t="s">
        <v>657</v>
      </c>
      <c r="B464" s="20" t="s">
        <v>68</v>
      </c>
      <c r="C464" s="20" t="s">
        <v>65</v>
      </c>
      <c r="D464" s="282" t="s">
        <v>658</v>
      </c>
      <c r="E464" s="262"/>
      <c r="F464" s="21">
        <f>F465+F471+F489+F507</f>
        <v>64702.2</v>
      </c>
      <c r="K464" s="122"/>
      <c r="L464" s="122"/>
      <c r="M464" s="122"/>
      <c r="N464" s="122"/>
      <c r="O464" s="125"/>
    </row>
    <row r="465" spans="1:15" s="32" customFormat="1" ht="25.5">
      <c r="A465" s="229" t="str">
        <f>'пр.7 вед.стр.'!A412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65" s="230" t="s">
        <v>68</v>
      </c>
      <c r="C465" s="230" t="s">
        <v>65</v>
      </c>
      <c r="D465" s="280" t="str">
        <f>'пр.7 вед.стр.'!E412</f>
        <v>7Б 0 00 00000 </v>
      </c>
      <c r="E465" s="261"/>
      <c r="F465" s="232">
        <f>F466</f>
        <v>166.8</v>
      </c>
      <c r="K465" s="122"/>
      <c r="L465" s="122"/>
      <c r="M465" s="122"/>
      <c r="N465" s="122"/>
      <c r="O465" s="125"/>
    </row>
    <row r="466" spans="1:15" s="32" customFormat="1" ht="25.5">
      <c r="A466" s="30" t="str">
        <f>'пр.7 вед.стр.'!A413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66" s="20" t="s">
        <v>68</v>
      </c>
      <c r="C466" s="20" t="s">
        <v>65</v>
      </c>
      <c r="D466" s="282" t="str">
        <f>'пр.7 вед.стр.'!E413</f>
        <v>7Б 0 01 00000 </v>
      </c>
      <c r="E466" s="262"/>
      <c r="F466" s="21">
        <f>F467</f>
        <v>166.8</v>
      </c>
      <c r="K466" s="122"/>
      <c r="L466" s="122"/>
      <c r="M466" s="122"/>
      <c r="N466" s="122"/>
      <c r="O466" s="125"/>
    </row>
    <row r="467" spans="1:15" s="32" customFormat="1" ht="12.75">
      <c r="A467" s="30" t="str">
        <f>'пр.7 вед.стр.'!A414</f>
        <v>Обслуживание систем видеонаблюдения, охранной сигнализации</v>
      </c>
      <c r="B467" s="20" t="s">
        <v>68</v>
      </c>
      <c r="C467" s="20" t="s">
        <v>65</v>
      </c>
      <c r="D467" s="282" t="str">
        <f>'пр.7 вед.стр.'!E414</f>
        <v>7Б 0 01 91600 </v>
      </c>
      <c r="E467" s="262"/>
      <c r="F467" s="21">
        <f>F468</f>
        <v>166.8</v>
      </c>
      <c r="K467" s="122"/>
      <c r="L467" s="122"/>
      <c r="M467" s="122"/>
      <c r="N467" s="122"/>
      <c r="O467" s="125"/>
    </row>
    <row r="468" spans="1:15" s="32" customFormat="1" ht="18" customHeight="1">
      <c r="A468" s="30" t="str">
        <f>'пр.7 вед.стр.'!A415</f>
        <v>Предоставление субсидий бюджетным, автономным учреждениям и иным некоммерческим организациям</v>
      </c>
      <c r="B468" s="20" t="s">
        <v>68</v>
      </c>
      <c r="C468" s="20" t="s">
        <v>65</v>
      </c>
      <c r="D468" s="282" t="str">
        <f>'пр.7 вед.стр.'!E415</f>
        <v>7Б 0 01 91600 </v>
      </c>
      <c r="E468" s="262" t="str">
        <f>'пр.7 вед.стр.'!F415</f>
        <v>600</v>
      </c>
      <c r="F468" s="21">
        <f>F469</f>
        <v>166.8</v>
      </c>
      <c r="K468" s="122"/>
      <c r="L468" s="122"/>
      <c r="M468" s="122"/>
      <c r="N468" s="122"/>
      <c r="O468" s="125"/>
    </row>
    <row r="469" spans="1:15" s="32" customFormat="1" ht="12.75">
      <c r="A469" s="30" t="str">
        <f>'пр.7 вед.стр.'!A416</f>
        <v>Субсидии бюджетным учреждениям</v>
      </c>
      <c r="B469" s="20" t="s">
        <v>68</v>
      </c>
      <c r="C469" s="20" t="s">
        <v>65</v>
      </c>
      <c r="D469" s="282" t="str">
        <f>'пр.7 вед.стр.'!E416</f>
        <v>7Б 0 01 91600 </v>
      </c>
      <c r="E469" s="262" t="str">
        <f>'пр.7 вед.стр.'!F416</f>
        <v>610</v>
      </c>
      <c r="F469" s="21">
        <f>F470</f>
        <v>166.8</v>
      </c>
      <c r="K469" s="122"/>
      <c r="L469" s="122"/>
      <c r="M469" s="122"/>
      <c r="N469" s="122"/>
      <c r="O469" s="125"/>
    </row>
    <row r="470" spans="1:15" s="32" customFormat="1" ht="12.75">
      <c r="A470" s="30" t="str">
        <f>'пр.7 вед.стр.'!A417</f>
        <v>Субсидии  бюджетным учреждениям на иные цели</v>
      </c>
      <c r="B470" s="20" t="s">
        <v>68</v>
      </c>
      <c r="C470" s="20" t="s">
        <v>65</v>
      </c>
      <c r="D470" s="282" t="str">
        <f>'пр.7 вед.стр.'!E417</f>
        <v>7Б 0 01 91600 </v>
      </c>
      <c r="E470" s="262" t="str">
        <f>'пр.7 вед.стр.'!F417</f>
        <v>612</v>
      </c>
      <c r="F470" s="21">
        <f>'пр.7 вед.стр.'!G417</f>
        <v>166.8</v>
      </c>
      <c r="K470" s="122"/>
      <c r="L470" s="122"/>
      <c r="M470" s="122"/>
      <c r="N470" s="122"/>
      <c r="O470" s="125"/>
    </row>
    <row r="471" spans="1:15" s="32" customFormat="1" ht="21" customHeight="1">
      <c r="A471" s="229" t="str">
        <f>'пр.7 вед.стр.'!A418</f>
        <v>Муниципальная программа  "Пожарная безопасность в Сусуманском городском округе на 2018- 2020 годы"</v>
      </c>
      <c r="B471" s="230" t="s">
        <v>68</v>
      </c>
      <c r="C471" s="230" t="s">
        <v>65</v>
      </c>
      <c r="D471" s="280" t="str">
        <f>'пр.7 вед.стр.'!E418</f>
        <v>7П 0 00 00000 </v>
      </c>
      <c r="E471" s="261"/>
      <c r="F471" s="232">
        <f>F472</f>
        <v>436.90000000000003</v>
      </c>
      <c r="K471" s="122"/>
      <c r="L471" s="122"/>
      <c r="M471" s="122"/>
      <c r="N471" s="122"/>
      <c r="O471" s="125"/>
    </row>
    <row r="472" spans="1:15" s="32" customFormat="1" ht="30" customHeight="1">
      <c r="A472" s="30" t="str">
        <f>'пр.7 вед.стр.'!A419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72" s="20" t="s">
        <v>68</v>
      </c>
      <c r="C472" s="20" t="s">
        <v>65</v>
      </c>
      <c r="D472" s="282" t="str">
        <f>'пр.7 вед.стр.'!E419</f>
        <v>7П 0 01 00000 </v>
      </c>
      <c r="E472" s="262"/>
      <c r="F472" s="21">
        <f>F473+F477+F481+F485</f>
        <v>436.90000000000003</v>
      </c>
      <c r="K472" s="122"/>
      <c r="L472" s="122"/>
      <c r="M472" s="122"/>
      <c r="N472" s="122"/>
      <c r="O472" s="125"/>
    </row>
    <row r="473" spans="1:15" s="32" customFormat="1" ht="28.5" customHeight="1">
      <c r="A473" s="30" t="str">
        <f>'пр.7 вед.стр.'!A420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73" s="20" t="s">
        <v>68</v>
      </c>
      <c r="C473" s="20" t="s">
        <v>65</v>
      </c>
      <c r="D473" s="282" t="str">
        <f>'пр.7 вед.стр.'!E420</f>
        <v>7П 0 01 94100 </v>
      </c>
      <c r="E473" s="262"/>
      <c r="F473" s="21">
        <f>F474</f>
        <v>281.3</v>
      </c>
      <c r="K473" s="122"/>
      <c r="L473" s="122"/>
      <c r="M473" s="122"/>
      <c r="N473" s="122"/>
      <c r="O473" s="125"/>
    </row>
    <row r="474" spans="1:15" s="32" customFormat="1" ht="17.25" customHeight="1">
      <c r="A474" s="30" t="str">
        <f>'пр.7 вед.стр.'!A421</f>
        <v>Предоставление субсидий бюджетным, автономным учреждениям и иным некоммерческим организациям</v>
      </c>
      <c r="B474" s="20" t="s">
        <v>68</v>
      </c>
      <c r="C474" s="20" t="s">
        <v>65</v>
      </c>
      <c r="D474" s="282" t="str">
        <f>'пр.7 вед.стр.'!E421</f>
        <v>7П 0 01 94100 </v>
      </c>
      <c r="E474" s="262" t="str">
        <f>'пр.7 вед.стр.'!F421</f>
        <v>600</v>
      </c>
      <c r="F474" s="21">
        <f>F475</f>
        <v>281.3</v>
      </c>
      <c r="K474" s="122"/>
      <c r="L474" s="122"/>
      <c r="M474" s="122"/>
      <c r="N474" s="122"/>
      <c r="O474" s="125"/>
    </row>
    <row r="475" spans="1:15" s="32" customFormat="1" ht="16.5" customHeight="1">
      <c r="A475" s="30" t="str">
        <f>'пр.7 вед.стр.'!A422</f>
        <v>Субсидии бюджетным учреждениям</v>
      </c>
      <c r="B475" s="20" t="s">
        <v>68</v>
      </c>
      <c r="C475" s="20" t="s">
        <v>65</v>
      </c>
      <c r="D475" s="282" t="str">
        <f>'пр.7 вед.стр.'!E422</f>
        <v>7П 0 01 94100 </v>
      </c>
      <c r="E475" s="262" t="str">
        <f>'пр.7 вед.стр.'!F422</f>
        <v>610</v>
      </c>
      <c r="F475" s="21">
        <f>F476</f>
        <v>281.3</v>
      </c>
      <c r="K475" s="122"/>
      <c r="L475" s="122"/>
      <c r="M475" s="122"/>
      <c r="N475" s="122"/>
      <c r="O475" s="125"/>
    </row>
    <row r="476" spans="1:15" s="32" customFormat="1" ht="16.5" customHeight="1">
      <c r="A476" s="30" t="str">
        <f>'пр.7 вед.стр.'!A423</f>
        <v>Субсидии  бюджетным учреждениям на иные цели</v>
      </c>
      <c r="B476" s="20" t="s">
        <v>68</v>
      </c>
      <c r="C476" s="20" t="s">
        <v>65</v>
      </c>
      <c r="D476" s="282" t="str">
        <f>'пр.7 вед.стр.'!E423</f>
        <v>7П 0 01 94100 </v>
      </c>
      <c r="E476" s="262" t="str">
        <f>'пр.7 вед.стр.'!F423</f>
        <v>612</v>
      </c>
      <c r="F476" s="21">
        <f>'пр.7 вед.стр.'!G423</f>
        <v>281.3</v>
      </c>
      <c r="K476" s="122"/>
      <c r="L476" s="122"/>
      <c r="M476" s="122"/>
      <c r="N476" s="122"/>
      <c r="O476" s="125"/>
    </row>
    <row r="477" spans="1:15" s="32" customFormat="1" ht="18.75" customHeight="1">
      <c r="A477" s="30" t="str">
        <f>'пр.7 вед.стр.'!A424</f>
        <v>Проведение замеров сопротивления изоляции электросетей и электрооборудования</v>
      </c>
      <c r="B477" s="20" t="s">
        <v>68</v>
      </c>
      <c r="C477" s="20" t="s">
        <v>65</v>
      </c>
      <c r="D477" s="282" t="str">
        <f>'пр.7 вед.стр.'!E424</f>
        <v>7П 0 01 94400 </v>
      </c>
      <c r="E477" s="262"/>
      <c r="F477" s="21">
        <f>F478</f>
        <v>124.5</v>
      </c>
      <c r="K477" s="122"/>
      <c r="L477" s="122"/>
      <c r="M477" s="122"/>
      <c r="N477" s="122"/>
      <c r="O477" s="125"/>
    </row>
    <row r="478" spans="1:15" s="32" customFormat="1" ht="15" customHeight="1">
      <c r="A478" s="30" t="str">
        <f>'пр.7 вед.стр.'!A425</f>
        <v>Предоставление субсидий бюджетным, автономным учреждениям и иным некоммерческим организациям</v>
      </c>
      <c r="B478" s="20" t="s">
        <v>68</v>
      </c>
      <c r="C478" s="20" t="s">
        <v>65</v>
      </c>
      <c r="D478" s="282" t="str">
        <f>'пр.7 вед.стр.'!E425</f>
        <v>7П 0 01 94400 </v>
      </c>
      <c r="E478" s="262" t="str">
        <f>'пр.7 вед.стр.'!F425</f>
        <v>600</v>
      </c>
      <c r="F478" s="21">
        <f>F479</f>
        <v>124.5</v>
      </c>
      <c r="K478" s="122"/>
      <c r="L478" s="122"/>
      <c r="M478" s="122"/>
      <c r="N478" s="122"/>
      <c r="O478" s="125"/>
    </row>
    <row r="479" spans="1:15" s="32" customFormat="1" ht="16.5" customHeight="1">
      <c r="A479" s="30" t="str">
        <f>'пр.7 вед.стр.'!A426</f>
        <v>Субсидии бюджетным учреждениям</v>
      </c>
      <c r="B479" s="20" t="s">
        <v>68</v>
      </c>
      <c r="C479" s="20" t="s">
        <v>65</v>
      </c>
      <c r="D479" s="282" t="str">
        <f>'пр.7 вед.стр.'!E426</f>
        <v>7П 0 01 94400 </v>
      </c>
      <c r="E479" s="262" t="str">
        <f>'пр.7 вед.стр.'!F426</f>
        <v>610</v>
      </c>
      <c r="F479" s="21">
        <f>F480</f>
        <v>124.5</v>
      </c>
      <c r="K479" s="122"/>
      <c r="L479" s="122"/>
      <c r="M479" s="122"/>
      <c r="N479" s="122"/>
      <c r="O479" s="125"/>
    </row>
    <row r="480" spans="1:15" s="32" customFormat="1" ht="15" customHeight="1">
      <c r="A480" s="30" t="str">
        <f>'пр.7 вед.стр.'!A427</f>
        <v>Субсидии  бюджетным учреждениям на иные цели</v>
      </c>
      <c r="B480" s="20" t="s">
        <v>68</v>
      </c>
      <c r="C480" s="20" t="s">
        <v>65</v>
      </c>
      <c r="D480" s="282" t="str">
        <f>'пр.7 вед.стр.'!E427</f>
        <v>7П 0 01 94400 </v>
      </c>
      <c r="E480" s="262" t="str">
        <f>'пр.7 вед.стр.'!F427</f>
        <v>612</v>
      </c>
      <c r="F480" s="21">
        <f>'пр.7 вед.стр.'!G427</f>
        <v>124.5</v>
      </c>
      <c r="K480" s="122"/>
      <c r="L480" s="122"/>
      <c r="M480" s="122"/>
      <c r="N480" s="122"/>
      <c r="O480" s="125"/>
    </row>
    <row r="481" spans="1:15" s="32" customFormat="1" ht="27" customHeight="1">
      <c r="A481" s="30" t="str">
        <f>'пр.7 вед.стр.'!A428</f>
        <v>Проведение проверок исправности и ремонт систем противопожарного водоснабжения, приобретение и обслуживание гидрантов</v>
      </c>
      <c r="B481" s="20" t="s">
        <v>68</v>
      </c>
      <c r="C481" s="20" t="s">
        <v>65</v>
      </c>
      <c r="D481" s="282" t="str">
        <f>'пр.7 вед.стр.'!E428</f>
        <v>7П 0 01 94500 </v>
      </c>
      <c r="E481" s="262"/>
      <c r="F481" s="21">
        <f>F482</f>
        <v>21.1</v>
      </c>
      <c r="K481" s="122"/>
      <c r="L481" s="122"/>
      <c r="M481" s="122"/>
      <c r="N481" s="122"/>
      <c r="O481" s="125"/>
    </row>
    <row r="482" spans="1:15" s="32" customFormat="1" ht="15" customHeight="1">
      <c r="A482" s="30" t="str">
        <f>'пр.7 вед.стр.'!A429</f>
        <v>Предоставление субсидий бюджетным, автономным учреждениям и иным некоммерческим организациям</v>
      </c>
      <c r="B482" s="20" t="s">
        <v>68</v>
      </c>
      <c r="C482" s="20" t="s">
        <v>65</v>
      </c>
      <c r="D482" s="282" t="str">
        <f>'пр.7 вед.стр.'!E429</f>
        <v>7П 0 01 94500 </v>
      </c>
      <c r="E482" s="262" t="str">
        <f>'пр.7 вед.стр.'!F429</f>
        <v>600</v>
      </c>
      <c r="F482" s="21">
        <f>F483</f>
        <v>21.1</v>
      </c>
      <c r="K482" s="122"/>
      <c r="L482" s="122"/>
      <c r="M482" s="122"/>
      <c r="N482" s="122"/>
      <c r="O482" s="125"/>
    </row>
    <row r="483" spans="1:15" s="32" customFormat="1" ht="14.25" customHeight="1">
      <c r="A483" s="30" t="str">
        <f>'пр.7 вед.стр.'!A430</f>
        <v>Субсидии бюджетным учреждениям</v>
      </c>
      <c r="B483" s="20" t="s">
        <v>68</v>
      </c>
      <c r="C483" s="20" t="s">
        <v>65</v>
      </c>
      <c r="D483" s="282" t="str">
        <f>'пр.7 вед.стр.'!E430</f>
        <v>7П 0 01 94500 </v>
      </c>
      <c r="E483" s="262" t="str">
        <f>'пр.7 вед.стр.'!F430</f>
        <v>610</v>
      </c>
      <c r="F483" s="21">
        <f>F484</f>
        <v>21.1</v>
      </c>
      <c r="K483" s="122"/>
      <c r="L483" s="122"/>
      <c r="M483" s="122"/>
      <c r="N483" s="122"/>
      <c r="O483" s="125"/>
    </row>
    <row r="484" spans="1:15" s="32" customFormat="1" ht="13.5" customHeight="1">
      <c r="A484" s="30" t="str">
        <f>'пр.7 вед.стр.'!A431</f>
        <v>Субсидии  бюджетным учреждениям на иные цели</v>
      </c>
      <c r="B484" s="20" t="s">
        <v>68</v>
      </c>
      <c r="C484" s="20" t="s">
        <v>65</v>
      </c>
      <c r="D484" s="282" t="str">
        <f>'пр.7 вед.стр.'!E431</f>
        <v>7П 0 01 94500 </v>
      </c>
      <c r="E484" s="262" t="str">
        <f>'пр.7 вед.стр.'!F431</f>
        <v>612</v>
      </c>
      <c r="F484" s="21">
        <f>'пр.7 вед.стр.'!G431</f>
        <v>21.1</v>
      </c>
      <c r="K484" s="122"/>
      <c r="L484" s="122"/>
      <c r="M484" s="122"/>
      <c r="N484" s="122"/>
      <c r="O484" s="125"/>
    </row>
    <row r="485" spans="1:15" s="32" customFormat="1" ht="12.75">
      <c r="A485" s="16" t="str">
        <f>'пр.7 вед.стр.'!A432</f>
        <v>Обучение сотрудников по пожарной безопасности</v>
      </c>
      <c r="B485" s="20" t="s">
        <v>68</v>
      </c>
      <c r="C485" s="20" t="s">
        <v>65</v>
      </c>
      <c r="D485" s="282" t="str">
        <f>'пр.7 вед.стр.'!E432</f>
        <v>7П 0 01 94510 </v>
      </c>
      <c r="E485" s="262"/>
      <c r="F485" s="21">
        <f>F486</f>
        <v>10</v>
      </c>
      <c r="K485" s="122"/>
      <c r="L485" s="122"/>
      <c r="M485" s="122"/>
      <c r="N485" s="122"/>
      <c r="O485" s="125"/>
    </row>
    <row r="486" spans="1:15" s="32" customFormat="1" ht="25.5">
      <c r="A486" s="16" t="str">
        <f>'пр.7 вед.стр.'!A433</f>
        <v>Предоставление субсидий бюджетным, автономным учреждениям и иным некоммерческим организациям</v>
      </c>
      <c r="B486" s="20" t="s">
        <v>68</v>
      </c>
      <c r="C486" s="20" t="s">
        <v>65</v>
      </c>
      <c r="D486" s="282" t="str">
        <f>'пр.7 вед.стр.'!E433</f>
        <v>7П 0 01 94510 </v>
      </c>
      <c r="E486" s="262" t="str">
        <f>'пр.7 вед.стр.'!F433</f>
        <v>600</v>
      </c>
      <c r="F486" s="21">
        <f>F487</f>
        <v>10</v>
      </c>
      <c r="K486" s="122"/>
      <c r="L486" s="122"/>
      <c r="M486" s="122"/>
      <c r="N486" s="122"/>
      <c r="O486" s="125"/>
    </row>
    <row r="487" spans="1:15" s="32" customFormat="1" ht="12.75">
      <c r="A487" s="16" t="str">
        <f>'пр.7 вед.стр.'!A434</f>
        <v>Субсидии бюджетным учреждениям</v>
      </c>
      <c r="B487" s="20" t="s">
        <v>68</v>
      </c>
      <c r="C487" s="20" t="s">
        <v>65</v>
      </c>
      <c r="D487" s="282" t="str">
        <f>'пр.7 вед.стр.'!E434</f>
        <v>7П 0 01 94510 </v>
      </c>
      <c r="E487" s="262" t="str">
        <f>'пр.7 вед.стр.'!F434</f>
        <v>610</v>
      </c>
      <c r="F487" s="21">
        <f>F488</f>
        <v>10</v>
      </c>
      <c r="K487" s="122"/>
      <c r="L487" s="122"/>
      <c r="M487" s="122"/>
      <c r="N487" s="122"/>
      <c r="O487" s="125"/>
    </row>
    <row r="488" spans="1:15" s="32" customFormat="1" ht="14.25" customHeight="1">
      <c r="A488" s="16" t="str">
        <f>'пр.7 вед.стр.'!A435</f>
        <v>Субсидии  бюджетным учреждениям на иные цели</v>
      </c>
      <c r="B488" s="20" t="s">
        <v>68</v>
      </c>
      <c r="C488" s="20" t="s">
        <v>65</v>
      </c>
      <c r="D488" s="282" t="str">
        <f>'пр.7 вед.стр.'!E435</f>
        <v>7П 0 01 94510 </v>
      </c>
      <c r="E488" s="262" t="str">
        <f>'пр.7 вед.стр.'!F435</f>
        <v>612</v>
      </c>
      <c r="F488" s="21">
        <f>'пр.7 вед.стр.'!G435</f>
        <v>10</v>
      </c>
      <c r="K488" s="125"/>
      <c r="L488" s="125"/>
      <c r="M488" s="125"/>
      <c r="N488" s="125"/>
      <c r="O488" s="125"/>
    </row>
    <row r="489" spans="1:15" s="32" customFormat="1" ht="13.5" customHeight="1">
      <c r="A489" s="229" t="str">
        <f>'пр.7 вед.стр.'!A436</f>
        <v>Муниципальная  программа  "Развитие образования в Сусуманском городском округе  на 2018- 2020 годы"</v>
      </c>
      <c r="B489" s="230" t="s">
        <v>68</v>
      </c>
      <c r="C489" s="230" t="s">
        <v>65</v>
      </c>
      <c r="D489" s="280" t="str">
        <f>'пр.7 вед.стр.'!E436</f>
        <v>7Р 0 00 00000 </v>
      </c>
      <c r="E489" s="261"/>
      <c r="F489" s="232">
        <f>F490</f>
        <v>63978.5</v>
      </c>
      <c r="K489" s="125"/>
      <c r="L489" s="125"/>
      <c r="M489" s="125"/>
      <c r="N489" s="125"/>
      <c r="O489" s="125"/>
    </row>
    <row r="490" spans="1:15" s="32" customFormat="1" ht="15.75" customHeight="1">
      <c r="A490" s="224" t="str">
        <f>'пр.7 вед.стр.'!A437</f>
        <v>Основное мероприятие "Управление развитием отрасли образования"</v>
      </c>
      <c r="B490" s="225" t="s">
        <v>68</v>
      </c>
      <c r="C490" s="225" t="s">
        <v>65</v>
      </c>
      <c r="D490" s="267" t="str">
        <f>'пр.7 вед.стр.'!E437</f>
        <v>7Р 0 02 00000</v>
      </c>
      <c r="E490" s="267"/>
      <c r="F490" s="226">
        <f>F491+F495+F499+F503</f>
        <v>63978.5</v>
      </c>
      <c r="K490" s="122"/>
      <c r="L490" s="122"/>
      <c r="M490" s="122"/>
      <c r="N490" s="122"/>
      <c r="O490" s="125"/>
    </row>
    <row r="491" spans="1:15" s="32" customFormat="1" ht="33" customHeight="1">
      <c r="A491" s="224" t="str">
        <f>'пр.7 вед.стр.'!A438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91" s="225" t="s">
        <v>68</v>
      </c>
      <c r="C491" s="225" t="s">
        <v>65</v>
      </c>
      <c r="D491" s="267" t="str">
        <f>'пр.7 вед.стр.'!E438</f>
        <v>7Р 0 02 74060</v>
      </c>
      <c r="E491" s="267"/>
      <c r="F491" s="226">
        <f>F492</f>
        <v>322.1</v>
      </c>
      <c r="K491" s="122"/>
      <c r="L491" s="122"/>
      <c r="M491" s="122"/>
      <c r="N491" s="122"/>
      <c r="O491" s="125"/>
    </row>
    <row r="492" spans="1:15" s="32" customFormat="1" ht="18" customHeight="1">
      <c r="A492" s="224" t="str">
        <f>'пр.7 вед.стр.'!A439</f>
        <v>Предоставление субсидий бюджетным, автономным учреждениям и иным некоммерческим организациям</v>
      </c>
      <c r="B492" s="225" t="s">
        <v>68</v>
      </c>
      <c r="C492" s="225" t="s">
        <v>65</v>
      </c>
      <c r="D492" s="267" t="str">
        <f>'пр.7 вед.стр.'!E439</f>
        <v>7Р 0 02 74060</v>
      </c>
      <c r="E492" s="267" t="str">
        <f>'пр.7 вед.стр.'!F439</f>
        <v>600</v>
      </c>
      <c r="F492" s="226">
        <f>F493</f>
        <v>322.1</v>
      </c>
      <c r="K492" s="122"/>
      <c r="L492" s="122"/>
      <c r="M492" s="122"/>
      <c r="N492" s="122"/>
      <c r="O492" s="125"/>
    </row>
    <row r="493" spans="1:15" s="32" customFormat="1" ht="15.75" customHeight="1">
      <c r="A493" s="224" t="str">
        <f>'пр.7 вед.стр.'!A440</f>
        <v>Субсидии бюджетным учреждениям</v>
      </c>
      <c r="B493" s="225" t="s">
        <v>68</v>
      </c>
      <c r="C493" s="225" t="s">
        <v>65</v>
      </c>
      <c r="D493" s="267" t="str">
        <f>'пр.7 вед.стр.'!E440</f>
        <v>7Р 0 02 74060</v>
      </c>
      <c r="E493" s="267" t="str">
        <f>'пр.7 вед.стр.'!F440</f>
        <v>610</v>
      </c>
      <c r="F493" s="226">
        <f>F494</f>
        <v>322.1</v>
      </c>
      <c r="K493" s="122"/>
      <c r="L493" s="122"/>
      <c r="M493" s="122"/>
      <c r="N493" s="122"/>
      <c r="O493" s="125"/>
    </row>
    <row r="494" spans="1:15" s="32" customFormat="1" ht="32.25" customHeight="1">
      <c r="A494" s="224" t="str">
        <f>'пр.7 вед.стр.'!A441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494" s="225" t="s">
        <v>68</v>
      </c>
      <c r="C494" s="225" t="s">
        <v>65</v>
      </c>
      <c r="D494" s="267" t="str">
        <f>'пр.7 вед.стр.'!E441</f>
        <v>7Р 0 02 74060</v>
      </c>
      <c r="E494" s="267" t="str">
        <f>'пр.7 вед.стр.'!F441</f>
        <v>611</v>
      </c>
      <c r="F494" s="226">
        <f>'пр.7 вед.стр.'!G441</f>
        <v>322.1</v>
      </c>
      <c r="K494" s="122"/>
      <c r="L494" s="122"/>
      <c r="M494" s="122"/>
      <c r="N494" s="122"/>
      <c r="O494" s="125"/>
    </row>
    <row r="495" spans="1:15" s="32" customFormat="1" ht="31.5" customHeight="1">
      <c r="A495" s="224" t="str">
        <f>'пр.7 вед.стр.'!A442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95" s="225" t="s">
        <v>68</v>
      </c>
      <c r="C495" s="225" t="s">
        <v>65</v>
      </c>
      <c r="D495" s="267" t="str">
        <f>'пр.7 вед.стр.'!E442</f>
        <v>7Р 0 02 74070</v>
      </c>
      <c r="E495" s="267"/>
      <c r="F495" s="226">
        <f>F496</f>
        <v>1066.2</v>
      </c>
      <c r="K495" s="122"/>
      <c r="L495" s="122"/>
      <c r="M495" s="122"/>
      <c r="N495" s="122"/>
      <c r="O495" s="125"/>
    </row>
    <row r="496" spans="1:15" s="32" customFormat="1" ht="21" customHeight="1">
      <c r="A496" s="224" t="str">
        <f>'пр.7 вед.стр.'!A443</f>
        <v>Предоставление субсидий бюджетным, автономным учреждениям и иным некоммерческим организациям</v>
      </c>
      <c r="B496" s="225" t="s">
        <v>68</v>
      </c>
      <c r="C496" s="225" t="s">
        <v>65</v>
      </c>
      <c r="D496" s="267" t="str">
        <f>'пр.7 вед.стр.'!E443</f>
        <v>7Р 0 02 74070</v>
      </c>
      <c r="E496" s="267" t="str">
        <f>'пр.7 вед.стр.'!F443</f>
        <v>600</v>
      </c>
      <c r="F496" s="226">
        <f>F497</f>
        <v>1066.2</v>
      </c>
      <c r="K496" s="122"/>
      <c r="L496" s="122"/>
      <c r="M496" s="122"/>
      <c r="N496" s="122"/>
      <c r="O496" s="125"/>
    </row>
    <row r="497" spans="1:15" s="32" customFormat="1" ht="16.5" customHeight="1">
      <c r="A497" s="224" t="str">
        <f>'пр.7 вед.стр.'!A444</f>
        <v>Субсидии бюджетным учреждениям</v>
      </c>
      <c r="B497" s="225" t="s">
        <v>68</v>
      </c>
      <c r="C497" s="225" t="s">
        <v>65</v>
      </c>
      <c r="D497" s="267" t="str">
        <f>'пр.7 вед.стр.'!E444</f>
        <v>7Р 0 02 74070</v>
      </c>
      <c r="E497" s="267" t="str">
        <f>'пр.7 вед.стр.'!F444</f>
        <v>610</v>
      </c>
      <c r="F497" s="226">
        <f>F498</f>
        <v>1066.2</v>
      </c>
      <c r="K497" s="122"/>
      <c r="L497" s="122"/>
      <c r="M497" s="122"/>
      <c r="N497" s="122"/>
      <c r="O497" s="125"/>
    </row>
    <row r="498" spans="1:15" s="32" customFormat="1" ht="25.5">
      <c r="A498" s="224" t="str">
        <f>'пр.7 вед.стр.'!A445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498" s="225" t="s">
        <v>68</v>
      </c>
      <c r="C498" s="225" t="s">
        <v>65</v>
      </c>
      <c r="D498" s="267" t="str">
        <f>'пр.7 вед.стр.'!E445</f>
        <v>7Р 0 02 74070</v>
      </c>
      <c r="E498" s="267" t="str">
        <f>'пр.7 вед.стр.'!F445</f>
        <v>611</v>
      </c>
      <c r="F498" s="226">
        <f>'пр.7 вед.стр.'!G445</f>
        <v>1066.2</v>
      </c>
      <c r="K498" s="125"/>
      <c r="L498" s="125"/>
      <c r="M498" s="125"/>
      <c r="N498" s="125"/>
      <c r="O498" s="125"/>
    </row>
    <row r="499" spans="1:15" s="32" customFormat="1" ht="32.25" customHeight="1">
      <c r="A499" s="224" t="str">
        <f>'пр.7 вед.стр.'!A446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499" s="225" t="s">
        <v>68</v>
      </c>
      <c r="C499" s="225" t="s">
        <v>65</v>
      </c>
      <c r="D499" s="267" t="str">
        <f>'пр.7 вед.стр.'!E446</f>
        <v>7Р 0 02 74120</v>
      </c>
      <c r="E499" s="267"/>
      <c r="F499" s="226">
        <f>F500</f>
        <v>60818.7</v>
      </c>
      <c r="K499" s="125"/>
      <c r="L499" s="125"/>
      <c r="M499" s="125"/>
      <c r="N499" s="125"/>
      <c r="O499" s="125"/>
    </row>
    <row r="500" spans="1:15" s="32" customFormat="1" ht="19.5" customHeight="1">
      <c r="A500" s="224" t="str">
        <f>'пр.7 вед.стр.'!A447</f>
        <v>Предоставление субсидий бюджетным, автономным учреждениям и иным некоммерческим организациям</v>
      </c>
      <c r="B500" s="225" t="s">
        <v>68</v>
      </c>
      <c r="C500" s="225" t="s">
        <v>65</v>
      </c>
      <c r="D500" s="267" t="str">
        <f>'пр.7 вед.стр.'!E447</f>
        <v>7Р 0 02 74120</v>
      </c>
      <c r="E500" s="267" t="str">
        <f>'пр.7 вед.стр.'!F447</f>
        <v>600</v>
      </c>
      <c r="F500" s="226">
        <f>F501</f>
        <v>60818.7</v>
      </c>
      <c r="K500" s="122"/>
      <c r="L500" s="122"/>
      <c r="M500" s="122"/>
      <c r="N500" s="122"/>
      <c r="O500" s="125"/>
    </row>
    <row r="501" spans="1:15" s="32" customFormat="1" ht="15" customHeight="1">
      <c r="A501" s="224" t="str">
        <f>'пр.7 вед.стр.'!A448</f>
        <v>Субсидии бюджетным учреждениям</v>
      </c>
      <c r="B501" s="225" t="s">
        <v>68</v>
      </c>
      <c r="C501" s="225" t="s">
        <v>65</v>
      </c>
      <c r="D501" s="267" t="str">
        <f>'пр.7 вед.стр.'!E448</f>
        <v>7Р 0 02 74120</v>
      </c>
      <c r="E501" s="267" t="str">
        <f>'пр.7 вед.стр.'!F448</f>
        <v>610</v>
      </c>
      <c r="F501" s="226">
        <f>F502</f>
        <v>60818.7</v>
      </c>
      <c r="K501" s="122"/>
      <c r="L501" s="122"/>
      <c r="M501" s="122"/>
      <c r="N501" s="122"/>
      <c r="O501" s="125"/>
    </row>
    <row r="502" spans="1:15" s="32" customFormat="1" ht="27" customHeight="1">
      <c r="A502" s="224" t="str">
        <f>'пр.7 вед.стр.'!A449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02" s="225" t="s">
        <v>68</v>
      </c>
      <c r="C502" s="225" t="s">
        <v>65</v>
      </c>
      <c r="D502" s="267" t="str">
        <f>'пр.7 вед.стр.'!E449</f>
        <v>7Р 0 02 74120</v>
      </c>
      <c r="E502" s="267" t="str">
        <f>'пр.7 вед.стр.'!F449</f>
        <v>611</v>
      </c>
      <c r="F502" s="226">
        <f>'пр.7 вед.стр.'!G449</f>
        <v>60818.7</v>
      </c>
      <c r="K502" s="122"/>
      <c r="L502" s="122"/>
      <c r="M502" s="122"/>
      <c r="N502" s="122"/>
      <c r="O502" s="125"/>
    </row>
    <row r="503" spans="1:15" s="32" customFormat="1" ht="24.75" customHeight="1">
      <c r="A503" s="224" t="str">
        <f>'пр.7 вед.стр.'!A450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03" s="225" t="s">
        <v>68</v>
      </c>
      <c r="C503" s="225" t="s">
        <v>65</v>
      </c>
      <c r="D503" s="267" t="str">
        <f>'пр.7 вед.стр.'!E450</f>
        <v>7Р 0 02 75010</v>
      </c>
      <c r="E503" s="267"/>
      <c r="F503" s="226">
        <f>F504</f>
        <v>1771.5</v>
      </c>
      <c r="K503" s="122"/>
      <c r="L503" s="122"/>
      <c r="M503" s="122"/>
      <c r="N503" s="122"/>
      <c r="O503" s="125"/>
    </row>
    <row r="504" spans="1:15" s="32" customFormat="1" ht="13.5" customHeight="1">
      <c r="A504" s="224" t="str">
        <f>'пр.7 вед.стр.'!A451</f>
        <v>Предоставление субсидий бюджетным, автономным учреждениям и иным некоммерческим организациям</v>
      </c>
      <c r="B504" s="225" t="s">
        <v>68</v>
      </c>
      <c r="C504" s="225" t="s">
        <v>65</v>
      </c>
      <c r="D504" s="267" t="str">
        <f>'пр.7 вед.стр.'!E451</f>
        <v>7Р 0 02 75010</v>
      </c>
      <c r="E504" s="267" t="str">
        <f>'пр.7 вед.стр.'!F451</f>
        <v>600</v>
      </c>
      <c r="F504" s="226">
        <f>F505</f>
        <v>1771.5</v>
      </c>
      <c r="K504" s="122"/>
      <c r="L504" s="122"/>
      <c r="M504" s="122"/>
      <c r="N504" s="122"/>
      <c r="O504" s="125"/>
    </row>
    <row r="505" spans="1:15" s="32" customFormat="1" ht="15" customHeight="1">
      <c r="A505" s="224" t="str">
        <f>'пр.7 вед.стр.'!A452</f>
        <v>Субсидии бюджетным учреждениям</v>
      </c>
      <c r="B505" s="225" t="s">
        <v>68</v>
      </c>
      <c r="C505" s="225" t="s">
        <v>65</v>
      </c>
      <c r="D505" s="267" t="str">
        <f>'пр.7 вед.стр.'!E452</f>
        <v>7Р 0 02 75010</v>
      </c>
      <c r="E505" s="267" t="str">
        <f>'пр.7 вед.стр.'!F452</f>
        <v>610</v>
      </c>
      <c r="F505" s="226">
        <f>F506</f>
        <v>1771.5</v>
      </c>
      <c r="K505" s="125"/>
      <c r="L505" s="125"/>
      <c r="M505" s="125"/>
      <c r="N505" s="125"/>
      <c r="O505" s="125"/>
    </row>
    <row r="506" spans="1:15" s="32" customFormat="1" ht="16.5" customHeight="1">
      <c r="A506" s="224" t="str">
        <f>'пр.7 вед.стр.'!A453</f>
        <v>Субсидии  бюджетным учреждениям на иные цели</v>
      </c>
      <c r="B506" s="225" t="s">
        <v>68</v>
      </c>
      <c r="C506" s="225" t="s">
        <v>65</v>
      </c>
      <c r="D506" s="267" t="str">
        <f>'пр.7 вед.стр.'!E453</f>
        <v>7Р 0 02 75010</v>
      </c>
      <c r="E506" s="267" t="str">
        <f>'пр.7 вед.стр.'!F453</f>
        <v>612</v>
      </c>
      <c r="F506" s="226">
        <f>'пр.7 вед.стр.'!G453</f>
        <v>1771.5</v>
      </c>
      <c r="K506" s="125"/>
      <c r="L506" s="125"/>
      <c r="M506" s="125"/>
      <c r="N506" s="125"/>
      <c r="O506" s="125"/>
    </row>
    <row r="507" spans="1:15" s="32" customFormat="1" ht="33.75" customHeight="1">
      <c r="A507" s="229" t="str">
        <f>'пр.7 вед.стр.'!A454</f>
        <v>Муниципальная  программа  "Здоровье обучающихся и воспитанников в Сусуманском городском округе  на 2018- 2020 годы"</v>
      </c>
      <c r="B507" s="230" t="s">
        <v>68</v>
      </c>
      <c r="C507" s="230" t="s">
        <v>65</v>
      </c>
      <c r="D507" s="280" t="str">
        <f>'пр.7 вед.стр.'!E454</f>
        <v>7Ю 0 00 00000 </v>
      </c>
      <c r="E507" s="261"/>
      <c r="F507" s="232">
        <f>F508</f>
        <v>120</v>
      </c>
      <c r="K507" s="122"/>
      <c r="L507" s="122"/>
      <c r="M507" s="122"/>
      <c r="N507" s="122"/>
      <c r="O507" s="125"/>
    </row>
    <row r="508" spans="1:15" s="32" customFormat="1" ht="30.75" customHeight="1">
      <c r="A508" s="30" t="str">
        <f>'пр.7 вед.стр.'!A455</f>
        <v>Основное мероприятие "Совершенствование системы укрепления здоровья учащихся и воспитанников образовательных учреждений"</v>
      </c>
      <c r="B508" s="20" t="s">
        <v>68</v>
      </c>
      <c r="C508" s="20" t="s">
        <v>65</v>
      </c>
      <c r="D508" s="282" t="str">
        <f>'пр.7 вед.стр.'!E455</f>
        <v>7Ю 0 01 00000 </v>
      </c>
      <c r="E508" s="262"/>
      <c r="F508" s="21">
        <f>F509</f>
        <v>120</v>
      </c>
      <c r="K508" s="122"/>
      <c r="L508" s="122"/>
      <c r="M508" s="122"/>
      <c r="N508" s="122"/>
      <c r="O508" s="125"/>
    </row>
    <row r="509" spans="1:15" s="32" customFormat="1" ht="15" customHeight="1">
      <c r="A509" s="30" t="str">
        <f>'пр.7 вед.стр.'!A456</f>
        <v>Укрепление материально- технической базы медицинских кабинетов</v>
      </c>
      <c r="B509" s="20" t="s">
        <v>68</v>
      </c>
      <c r="C509" s="20" t="s">
        <v>65</v>
      </c>
      <c r="D509" s="282" t="str">
        <f>'пр.7 вед.стр.'!E456</f>
        <v>7Ю 0 01 92520 </v>
      </c>
      <c r="E509" s="262"/>
      <c r="F509" s="21">
        <f>F510</f>
        <v>120</v>
      </c>
      <c r="K509" s="122"/>
      <c r="L509" s="122"/>
      <c r="M509" s="122"/>
      <c r="N509" s="122"/>
      <c r="O509" s="125"/>
    </row>
    <row r="510" spans="1:15" s="32" customFormat="1" ht="17.25" customHeight="1">
      <c r="A510" s="30" t="str">
        <f>'пр.7 вед.стр.'!A457</f>
        <v>Предоставление субсидий бюджетным, автономным учреждениям и иным некоммерческим организациям</v>
      </c>
      <c r="B510" s="20" t="s">
        <v>68</v>
      </c>
      <c r="C510" s="20" t="s">
        <v>65</v>
      </c>
      <c r="D510" s="282" t="str">
        <f>'пр.7 вед.стр.'!E457</f>
        <v>7Ю 0 01 92520 </v>
      </c>
      <c r="E510" s="262" t="str">
        <f>'пр.7 вед.стр.'!F457</f>
        <v>600</v>
      </c>
      <c r="F510" s="21">
        <f>F511</f>
        <v>120</v>
      </c>
      <c r="K510" s="122"/>
      <c r="L510" s="122"/>
      <c r="M510" s="122"/>
      <c r="N510" s="122"/>
      <c r="O510" s="125"/>
    </row>
    <row r="511" spans="1:15" s="32" customFormat="1" ht="15" customHeight="1">
      <c r="A511" s="30" t="str">
        <f>'пр.7 вед.стр.'!A458</f>
        <v>Субсидии бюджетным учреждениям</v>
      </c>
      <c r="B511" s="20" t="s">
        <v>68</v>
      </c>
      <c r="C511" s="20" t="s">
        <v>65</v>
      </c>
      <c r="D511" s="282" t="str">
        <f>'пр.7 вед.стр.'!E458</f>
        <v>7Ю 0 01 92520 </v>
      </c>
      <c r="E511" s="262" t="str">
        <f>'пр.7 вед.стр.'!F458</f>
        <v>610</v>
      </c>
      <c r="F511" s="21">
        <f>F512</f>
        <v>120</v>
      </c>
      <c r="K511" s="122"/>
      <c r="L511" s="122"/>
      <c r="M511" s="122"/>
      <c r="N511" s="122"/>
      <c r="O511" s="125"/>
    </row>
    <row r="512" spans="1:15" s="32" customFormat="1" ht="15" customHeight="1">
      <c r="A512" s="30" t="str">
        <f>'пр.7 вед.стр.'!A459</f>
        <v>Субсидии  бюджетным учреждениям на иные цели</v>
      </c>
      <c r="B512" s="20" t="s">
        <v>68</v>
      </c>
      <c r="C512" s="20" t="s">
        <v>65</v>
      </c>
      <c r="D512" s="282" t="str">
        <f>'пр.7 вед.стр.'!E459</f>
        <v>7Ю 0 01 92520 </v>
      </c>
      <c r="E512" s="262" t="str">
        <f>'пр.7 вед.стр.'!F459</f>
        <v>612</v>
      </c>
      <c r="F512" s="21">
        <f>'пр.7 вед.стр.'!G459</f>
        <v>120</v>
      </c>
      <c r="K512" s="122"/>
      <c r="L512" s="122"/>
      <c r="M512" s="122"/>
      <c r="N512" s="122"/>
      <c r="O512" s="125"/>
    </row>
    <row r="513" spans="1:15" s="32" customFormat="1" ht="15" customHeight="1">
      <c r="A513" s="16" t="s">
        <v>58</v>
      </c>
      <c r="B513" s="20" t="s">
        <v>68</v>
      </c>
      <c r="C513" s="20" t="s">
        <v>65</v>
      </c>
      <c r="D513" s="262" t="s">
        <v>687</v>
      </c>
      <c r="E513" s="262"/>
      <c r="F513" s="21">
        <f>F514+F519+F523</f>
        <v>14042</v>
      </c>
      <c r="K513" s="122"/>
      <c r="L513" s="122"/>
      <c r="M513" s="122"/>
      <c r="N513" s="122"/>
      <c r="O513" s="125"/>
    </row>
    <row r="514" spans="1:15" s="32" customFormat="1" ht="15" customHeight="1">
      <c r="A514" s="31" t="s">
        <v>217</v>
      </c>
      <c r="B514" s="68" t="s">
        <v>68</v>
      </c>
      <c r="C514" s="68" t="s">
        <v>65</v>
      </c>
      <c r="D514" s="274" t="s">
        <v>688</v>
      </c>
      <c r="E514" s="274"/>
      <c r="F514" s="67">
        <f>F515</f>
        <v>12624</v>
      </c>
      <c r="K514" s="122"/>
      <c r="L514" s="122"/>
      <c r="M514" s="122"/>
      <c r="N514" s="122"/>
      <c r="O514" s="125"/>
    </row>
    <row r="515" spans="1:15" s="32" customFormat="1" ht="16.5" customHeight="1">
      <c r="A515" s="31" t="s">
        <v>103</v>
      </c>
      <c r="B515" s="68" t="s">
        <v>68</v>
      </c>
      <c r="C515" s="68" t="s">
        <v>65</v>
      </c>
      <c r="D515" s="274" t="s">
        <v>688</v>
      </c>
      <c r="E515" s="274" t="s">
        <v>104</v>
      </c>
      <c r="F515" s="67">
        <f>F516</f>
        <v>12624</v>
      </c>
      <c r="K515" s="122"/>
      <c r="L515" s="122"/>
      <c r="M515" s="122"/>
      <c r="N515" s="122"/>
      <c r="O515" s="125"/>
    </row>
    <row r="516" spans="1:15" s="32" customFormat="1" ht="12.75">
      <c r="A516" s="31" t="s">
        <v>109</v>
      </c>
      <c r="B516" s="68" t="s">
        <v>68</v>
      </c>
      <c r="C516" s="68" t="s">
        <v>65</v>
      </c>
      <c r="D516" s="274" t="s">
        <v>688</v>
      </c>
      <c r="E516" s="274" t="s">
        <v>110</v>
      </c>
      <c r="F516" s="67">
        <f>F517+F518</f>
        <v>12624</v>
      </c>
      <c r="K516" s="122"/>
      <c r="L516" s="122"/>
      <c r="M516" s="122"/>
      <c r="N516" s="122"/>
      <c r="O516" s="125"/>
    </row>
    <row r="517" spans="1:15" s="32" customFormat="1" ht="25.5">
      <c r="A517" s="31" t="s">
        <v>111</v>
      </c>
      <c r="B517" s="68" t="s">
        <v>68</v>
      </c>
      <c r="C517" s="68" t="s">
        <v>65</v>
      </c>
      <c r="D517" s="274" t="s">
        <v>688</v>
      </c>
      <c r="E517" s="274" t="s">
        <v>112</v>
      </c>
      <c r="F517" s="67">
        <f>'пр.7 вед.стр.'!G464</f>
        <v>12224</v>
      </c>
      <c r="K517" s="122"/>
      <c r="L517" s="122"/>
      <c r="M517" s="122"/>
      <c r="N517" s="122"/>
      <c r="O517" s="125"/>
    </row>
    <row r="518" spans="1:15" s="32" customFormat="1" ht="12.75">
      <c r="A518" s="31" t="s">
        <v>113</v>
      </c>
      <c r="B518" s="68" t="s">
        <v>68</v>
      </c>
      <c r="C518" s="68" t="s">
        <v>65</v>
      </c>
      <c r="D518" s="274" t="s">
        <v>688</v>
      </c>
      <c r="E518" s="274" t="s">
        <v>114</v>
      </c>
      <c r="F518" s="67">
        <v>400</v>
      </c>
      <c r="K518" s="122"/>
      <c r="L518" s="122"/>
      <c r="M518" s="122"/>
      <c r="N518" s="122"/>
      <c r="O518" s="125"/>
    </row>
    <row r="519" spans="1:15" s="32" customFormat="1" ht="38.25">
      <c r="A519" s="31" t="s">
        <v>240</v>
      </c>
      <c r="B519" s="68" t="s">
        <v>68</v>
      </c>
      <c r="C519" s="68" t="s">
        <v>65</v>
      </c>
      <c r="D519" s="274" t="s">
        <v>689</v>
      </c>
      <c r="E519" s="274"/>
      <c r="F519" s="67">
        <f>F520</f>
        <v>1200</v>
      </c>
      <c r="K519" s="122"/>
      <c r="L519" s="122"/>
      <c r="M519" s="122"/>
      <c r="N519" s="122"/>
      <c r="O519" s="125"/>
    </row>
    <row r="520" spans="1:15" s="32" customFormat="1" ht="25.5">
      <c r="A520" s="31" t="s">
        <v>103</v>
      </c>
      <c r="B520" s="68" t="s">
        <v>68</v>
      </c>
      <c r="C520" s="68" t="s">
        <v>65</v>
      </c>
      <c r="D520" s="274" t="s">
        <v>689</v>
      </c>
      <c r="E520" s="274" t="s">
        <v>104</v>
      </c>
      <c r="F520" s="67">
        <f>F521</f>
        <v>1200</v>
      </c>
      <c r="K520" s="122"/>
      <c r="L520" s="122"/>
      <c r="M520" s="122"/>
      <c r="N520" s="122"/>
      <c r="O520" s="125"/>
    </row>
    <row r="521" spans="1:15" s="32" customFormat="1" ht="12.75">
      <c r="A521" s="31" t="s">
        <v>109</v>
      </c>
      <c r="B521" s="68" t="s">
        <v>68</v>
      </c>
      <c r="C521" s="68" t="s">
        <v>65</v>
      </c>
      <c r="D521" s="274" t="s">
        <v>689</v>
      </c>
      <c r="E521" s="274" t="s">
        <v>110</v>
      </c>
      <c r="F521" s="67">
        <f>F522</f>
        <v>1200</v>
      </c>
      <c r="K521" s="122"/>
      <c r="L521" s="122"/>
      <c r="M521" s="122"/>
      <c r="N521" s="122"/>
      <c r="O521" s="125"/>
    </row>
    <row r="522" spans="1:15" s="32" customFormat="1" ht="12.75">
      <c r="A522" s="31" t="s">
        <v>113</v>
      </c>
      <c r="B522" s="68" t="s">
        <v>68</v>
      </c>
      <c r="C522" s="68" t="s">
        <v>65</v>
      </c>
      <c r="D522" s="274" t="s">
        <v>689</v>
      </c>
      <c r="E522" s="274" t="s">
        <v>114</v>
      </c>
      <c r="F522" s="67">
        <f>'пр.7 вед.стр.'!G469</f>
        <v>1200</v>
      </c>
      <c r="K522" s="122"/>
      <c r="L522" s="122"/>
      <c r="M522" s="122"/>
      <c r="N522" s="122"/>
      <c r="O522" s="125"/>
    </row>
    <row r="523" spans="1:15" s="32" customFormat="1" ht="12.75">
      <c r="A523" s="31" t="s">
        <v>207</v>
      </c>
      <c r="B523" s="68" t="s">
        <v>68</v>
      </c>
      <c r="C523" s="68" t="s">
        <v>65</v>
      </c>
      <c r="D523" s="274" t="s">
        <v>690</v>
      </c>
      <c r="E523" s="274"/>
      <c r="F523" s="67">
        <f>F524</f>
        <v>218</v>
      </c>
      <c r="K523" s="122"/>
      <c r="L523" s="122"/>
      <c r="M523" s="122"/>
      <c r="N523" s="122"/>
      <c r="O523" s="125"/>
    </row>
    <row r="524" spans="1:6" ht="25.5">
      <c r="A524" s="31" t="s">
        <v>103</v>
      </c>
      <c r="B524" s="68" t="s">
        <v>68</v>
      </c>
      <c r="C524" s="68" t="s">
        <v>65</v>
      </c>
      <c r="D524" s="274" t="s">
        <v>690</v>
      </c>
      <c r="E524" s="274" t="s">
        <v>104</v>
      </c>
      <c r="F524" s="67">
        <f>F525</f>
        <v>218</v>
      </c>
    </row>
    <row r="525" spans="1:15" s="32" customFormat="1" ht="12.75">
      <c r="A525" s="31" t="s">
        <v>109</v>
      </c>
      <c r="B525" s="68" t="s">
        <v>68</v>
      </c>
      <c r="C525" s="68" t="s">
        <v>65</v>
      </c>
      <c r="D525" s="274" t="s">
        <v>690</v>
      </c>
      <c r="E525" s="274" t="s">
        <v>110</v>
      </c>
      <c r="F525" s="67">
        <f>F526</f>
        <v>218</v>
      </c>
      <c r="K525" s="122"/>
      <c r="L525" s="122"/>
      <c r="M525" s="122"/>
      <c r="N525" s="122"/>
      <c r="O525" s="125"/>
    </row>
    <row r="526" spans="1:15" s="32" customFormat="1" ht="12.75">
      <c r="A526" s="31" t="s">
        <v>113</v>
      </c>
      <c r="B526" s="68" t="s">
        <v>68</v>
      </c>
      <c r="C526" s="68" t="s">
        <v>65</v>
      </c>
      <c r="D526" s="274" t="s">
        <v>690</v>
      </c>
      <c r="E526" s="274" t="s">
        <v>114</v>
      </c>
      <c r="F526" s="67">
        <f>'пр.7 вед.стр.'!G473</f>
        <v>218</v>
      </c>
      <c r="K526" s="122"/>
      <c r="L526" s="122"/>
      <c r="M526" s="122"/>
      <c r="N526" s="122"/>
      <c r="O526" s="125"/>
    </row>
    <row r="527" spans="1:15" s="32" customFormat="1" ht="12.75">
      <c r="A527" s="15" t="s">
        <v>10</v>
      </c>
      <c r="B527" s="35" t="s">
        <v>68</v>
      </c>
      <c r="C527" s="35" t="s">
        <v>66</v>
      </c>
      <c r="D527" s="266"/>
      <c r="E527" s="266"/>
      <c r="F527" s="36">
        <f>F529+F539+F565+F592+F618</f>
        <v>163823</v>
      </c>
      <c r="K527" s="122"/>
      <c r="L527" s="122"/>
      <c r="M527" s="122"/>
      <c r="N527" s="122"/>
      <c r="O527" s="125"/>
    </row>
    <row r="528" spans="1:15" s="32" customFormat="1" ht="17.25" customHeight="1">
      <c r="A528" s="16" t="s">
        <v>657</v>
      </c>
      <c r="B528" s="20" t="s">
        <v>68</v>
      </c>
      <c r="C528" s="20" t="s">
        <v>66</v>
      </c>
      <c r="D528" s="282" t="s">
        <v>658</v>
      </c>
      <c r="E528" s="262"/>
      <c r="F528" s="21">
        <f>F529+F539+F565+F592</f>
        <v>121880.19999999998</v>
      </c>
      <c r="K528" s="122"/>
      <c r="L528" s="122"/>
      <c r="M528" s="122"/>
      <c r="N528" s="122"/>
      <c r="O528" s="125"/>
    </row>
    <row r="529" spans="1:15" s="32" customFormat="1" ht="30" customHeight="1">
      <c r="A529" s="229" t="str">
        <f>'пр.7 вед.стр.'!A476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529" s="230" t="s">
        <v>68</v>
      </c>
      <c r="C529" s="235" t="s">
        <v>66</v>
      </c>
      <c r="D529" s="280" t="str">
        <f>'пр.7 вед.стр.'!E476</f>
        <v>7Б 0 00 00000 </v>
      </c>
      <c r="E529" s="261"/>
      <c r="F529" s="232">
        <f>F530</f>
        <v>652.8</v>
      </c>
      <c r="K529" s="122"/>
      <c r="L529" s="122"/>
      <c r="M529" s="122"/>
      <c r="N529" s="122"/>
      <c r="O529" s="125"/>
    </row>
    <row r="530" spans="1:15" s="32" customFormat="1" ht="29.25" customHeight="1">
      <c r="A530" s="30" t="str">
        <f>'пр.7 вед.стр.'!A477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30" s="20" t="s">
        <v>68</v>
      </c>
      <c r="C530" s="20" t="s">
        <v>66</v>
      </c>
      <c r="D530" s="282" t="str">
        <f>'пр.7 вед.стр.'!E477</f>
        <v>7Б 0 01 00000 </v>
      </c>
      <c r="E530" s="262"/>
      <c r="F530" s="21">
        <f>F531+F535</f>
        <v>652.8</v>
      </c>
      <c r="K530" s="122"/>
      <c r="L530" s="122"/>
      <c r="M530" s="122"/>
      <c r="N530" s="122"/>
      <c r="O530" s="125"/>
    </row>
    <row r="531" spans="1:15" s="32" customFormat="1" ht="14.25" customHeight="1">
      <c r="A531" s="30" t="str">
        <f>'пр.7 вед.стр.'!A478</f>
        <v>Обслуживание систем видеонаблюдения, охранной сигнализации</v>
      </c>
      <c r="B531" s="20" t="s">
        <v>68</v>
      </c>
      <c r="C531" s="20" t="s">
        <v>66</v>
      </c>
      <c r="D531" s="282" t="str">
        <f>'пр.7 вед.стр.'!E478</f>
        <v>7Б 0 01 91600 </v>
      </c>
      <c r="E531" s="262"/>
      <c r="F531" s="21">
        <f>F532</f>
        <v>608.8</v>
      </c>
      <c r="K531" s="122"/>
      <c r="L531" s="122"/>
      <c r="M531" s="122"/>
      <c r="N531" s="122"/>
      <c r="O531" s="125"/>
    </row>
    <row r="532" spans="1:15" s="32" customFormat="1" ht="25.5">
      <c r="A532" s="30" t="str">
        <f>'пр.7 вед.стр.'!A479</f>
        <v>Предоставление субсидий бюджетным, автономным учреждениям и иным некоммерческим организациям</v>
      </c>
      <c r="B532" s="20" t="s">
        <v>68</v>
      </c>
      <c r="C532" s="20" t="s">
        <v>66</v>
      </c>
      <c r="D532" s="282" t="str">
        <f>'пр.7 вед.стр.'!E479</f>
        <v>7Б 0 01 91600 </v>
      </c>
      <c r="E532" s="262" t="str">
        <f>'пр.7 вед.стр.'!F479</f>
        <v>600</v>
      </c>
      <c r="F532" s="21">
        <f>F533</f>
        <v>608.8</v>
      </c>
      <c r="K532" s="122"/>
      <c r="L532" s="122"/>
      <c r="M532" s="122"/>
      <c r="N532" s="122"/>
      <c r="O532" s="125"/>
    </row>
    <row r="533" spans="1:15" s="32" customFormat="1" ht="12.75">
      <c r="A533" s="30" t="str">
        <f>'пр.7 вед.стр.'!A480</f>
        <v>Субсидии бюджетным учреждениям</v>
      </c>
      <c r="B533" s="20" t="s">
        <v>68</v>
      </c>
      <c r="C533" s="20" t="s">
        <v>66</v>
      </c>
      <c r="D533" s="282" t="str">
        <f>'пр.7 вед.стр.'!E480</f>
        <v>7Б 0 01 91600 </v>
      </c>
      <c r="E533" s="262" t="str">
        <f>'пр.7 вед.стр.'!F480</f>
        <v>610</v>
      </c>
      <c r="F533" s="21">
        <f>F534</f>
        <v>608.8</v>
      </c>
      <c r="K533" s="122"/>
      <c r="L533" s="122"/>
      <c r="M533" s="122"/>
      <c r="N533" s="122"/>
      <c r="O533" s="125"/>
    </row>
    <row r="534" spans="1:15" s="32" customFormat="1" ht="18" customHeight="1">
      <c r="A534" s="30" t="str">
        <f>'пр.7 вед.стр.'!A481</f>
        <v>Субсидии  бюджетным учреждениям на иные цели</v>
      </c>
      <c r="B534" s="20" t="s">
        <v>68</v>
      </c>
      <c r="C534" s="20" t="s">
        <v>66</v>
      </c>
      <c r="D534" s="282" t="str">
        <f>'пр.7 вед.стр.'!E481</f>
        <v>7Б 0 01 91600 </v>
      </c>
      <c r="E534" s="262" t="str">
        <f>'пр.7 вед.стр.'!F481</f>
        <v>612</v>
      </c>
      <c r="F534" s="21">
        <f>'пр.7 вед.стр.'!G481</f>
        <v>608.8</v>
      </c>
      <c r="K534" s="122"/>
      <c r="L534" s="122"/>
      <c r="M534" s="122"/>
      <c r="N534" s="122"/>
      <c r="O534" s="125"/>
    </row>
    <row r="535" spans="1:15" s="32" customFormat="1" ht="13.5" customHeight="1">
      <c r="A535" s="30" t="str">
        <f>'пр.7 вед.стр.'!A486</f>
        <v>Установка видеонаблюдения</v>
      </c>
      <c r="B535" s="20" t="s">
        <v>68</v>
      </c>
      <c r="C535" s="20" t="s">
        <v>66</v>
      </c>
      <c r="D535" s="282" t="str">
        <f>'пр.7 вед.стр.'!E486</f>
        <v>7Б 0 01 95100 </v>
      </c>
      <c r="E535" s="272"/>
      <c r="F535" s="21">
        <f>F536</f>
        <v>44</v>
      </c>
      <c r="K535" s="122"/>
      <c r="L535" s="122"/>
      <c r="M535" s="122"/>
      <c r="N535" s="122"/>
      <c r="O535" s="125"/>
    </row>
    <row r="536" spans="1:15" s="32" customFormat="1" ht="15.75" customHeight="1">
      <c r="A536" s="30" t="str">
        <f>'пр.7 вед.стр.'!A487</f>
        <v>Предоставление субсидий бюджетным, автономным учреждениям и иным некоммерческим организациям</v>
      </c>
      <c r="B536" s="20" t="s">
        <v>68</v>
      </c>
      <c r="C536" s="20" t="s">
        <v>66</v>
      </c>
      <c r="D536" s="282" t="str">
        <f>'пр.7 вед.стр.'!E487</f>
        <v>7Б 0 01 95100 </v>
      </c>
      <c r="E536" s="262" t="str">
        <f>'пр.7 вед.стр.'!F487</f>
        <v>600</v>
      </c>
      <c r="F536" s="21">
        <f>F537</f>
        <v>44</v>
      </c>
      <c r="K536" s="122"/>
      <c r="L536" s="122"/>
      <c r="M536" s="122"/>
      <c r="N536" s="122"/>
      <c r="O536" s="125"/>
    </row>
    <row r="537" spans="1:15" s="32" customFormat="1" ht="12.75">
      <c r="A537" s="30" t="str">
        <f>'пр.7 вед.стр.'!A488</f>
        <v>Субсидии бюджетным учреждениям</v>
      </c>
      <c r="B537" s="20" t="s">
        <v>68</v>
      </c>
      <c r="C537" s="20" t="s">
        <v>66</v>
      </c>
      <c r="D537" s="282" t="str">
        <f>'пр.7 вед.стр.'!E488</f>
        <v>7Б 0 01 95100 </v>
      </c>
      <c r="E537" s="262" t="str">
        <f>'пр.7 вед.стр.'!F488</f>
        <v>610</v>
      </c>
      <c r="F537" s="21">
        <f>F538</f>
        <v>44</v>
      </c>
      <c r="K537" s="122"/>
      <c r="L537" s="122"/>
      <c r="M537" s="122"/>
      <c r="N537" s="122"/>
      <c r="O537" s="125"/>
    </row>
    <row r="538" spans="1:15" s="32" customFormat="1" ht="16.5" customHeight="1">
      <c r="A538" s="30" t="str">
        <f>'пр.7 вед.стр.'!A489</f>
        <v>Субсидии  бюджетным учреждениям на иные цели</v>
      </c>
      <c r="B538" s="20" t="s">
        <v>68</v>
      </c>
      <c r="C538" s="20" t="s">
        <v>66</v>
      </c>
      <c r="D538" s="282" t="str">
        <f>'пр.7 вед.стр.'!E489</f>
        <v>7Б 0 01 95100 </v>
      </c>
      <c r="E538" s="262" t="str">
        <f>'пр.7 вед.стр.'!F489</f>
        <v>612</v>
      </c>
      <c r="F538" s="21">
        <f>'пр.7 вед.стр.'!G489</f>
        <v>44</v>
      </c>
      <c r="K538" s="122"/>
      <c r="L538" s="122"/>
      <c r="M538" s="122"/>
      <c r="N538" s="122"/>
      <c r="O538" s="125"/>
    </row>
    <row r="539" spans="1:15" s="32" customFormat="1" ht="18" customHeight="1">
      <c r="A539" s="229" t="str">
        <f>'пр.7 вед.стр.'!A490</f>
        <v>Муниципальная программа  "Пожарная безопасность в Сусуманском городском округе на 2018- 2020 годы"</v>
      </c>
      <c r="B539" s="230" t="s">
        <v>68</v>
      </c>
      <c r="C539" s="230" t="s">
        <v>66</v>
      </c>
      <c r="D539" s="280" t="str">
        <f>'пр.7 вед.стр.'!E490</f>
        <v>7П 0 00 00000 </v>
      </c>
      <c r="E539" s="261"/>
      <c r="F539" s="232">
        <f>F540</f>
        <v>1423.1000000000001</v>
      </c>
      <c r="K539" s="122"/>
      <c r="L539" s="122"/>
      <c r="M539" s="122"/>
      <c r="N539" s="122"/>
      <c r="O539" s="125"/>
    </row>
    <row r="540" spans="1:15" s="32" customFormat="1" ht="30" customHeight="1">
      <c r="A540" s="30" t="str">
        <f>'пр.7 вед.стр.'!A491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40" s="20" t="s">
        <v>68</v>
      </c>
      <c r="C540" s="20" t="s">
        <v>66</v>
      </c>
      <c r="D540" s="282" t="str">
        <f>'пр.7 вед.стр.'!E491</f>
        <v>7П 0 01 00000 </v>
      </c>
      <c r="E540" s="262"/>
      <c r="F540" s="21">
        <f>F541+F545+F549+F553+F557+F561</f>
        <v>1423.1000000000001</v>
      </c>
      <c r="K540" s="122"/>
      <c r="L540" s="122"/>
      <c r="M540" s="122"/>
      <c r="N540" s="122"/>
      <c r="O540" s="125"/>
    </row>
    <row r="541" spans="1:15" s="32" customFormat="1" ht="29.25" customHeight="1">
      <c r="A541" s="30" t="str">
        <f>'пр.7 вед.стр.'!A492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41" s="20" t="s">
        <v>68</v>
      </c>
      <c r="C541" s="20" t="s">
        <v>66</v>
      </c>
      <c r="D541" s="282" t="str">
        <f>'пр.7 вед.стр.'!E492</f>
        <v>7П 0 01 94100 </v>
      </c>
      <c r="E541" s="262"/>
      <c r="F541" s="21">
        <f>F542</f>
        <v>846.5</v>
      </c>
      <c r="K541" s="122"/>
      <c r="L541" s="122"/>
      <c r="M541" s="122"/>
      <c r="N541" s="122"/>
      <c r="O541" s="125"/>
    </row>
    <row r="542" spans="1:15" s="32" customFormat="1" ht="25.5">
      <c r="A542" s="30" t="str">
        <f>'пр.7 вед.стр.'!A493</f>
        <v>Предоставление субсидий бюджетным, автономным учреждениям и иным некоммерческим организациям</v>
      </c>
      <c r="B542" s="20" t="s">
        <v>68</v>
      </c>
      <c r="C542" s="20" t="s">
        <v>66</v>
      </c>
      <c r="D542" s="282" t="str">
        <f>'пр.7 вед.стр.'!E493</f>
        <v>7П 0 01 94100 </v>
      </c>
      <c r="E542" s="262" t="str">
        <f>'пр.7 вед.стр.'!F493</f>
        <v>600</v>
      </c>
      <c r="F542" s="21">
        <f>F543</f>
        <v>846.5</v>
      </c>
      <c r="K542" s="122"/>
      <c r="L542" s="122"/>
      <c r="M542" s="122"/>
      <c r="N542" s="122"/>
      <c r="O542" s="125"/>
    </row>
    <row r="543" spans="1:15" s="32" customFormat="1" ht="15" customHeight="1">
      <c r="A543" s="30" t="str">
        <f>'пр.7 вед.стр.'!A494</f>
        <v>Субсидии бюджетным учреждениям</v>
      </c>
      <c r="B543" s="20" t="s">
        <v>68</v>
      </c>
      <c r="C543" s="20" t="s">
        <v>66</v>
      </c>
      <c r="D543" s="282" t="str">
        <f>'пр.7 вед.стр.'!E494</f>
        <v>7П 0 01 94100 </v>
      </c>
      <c r="E543" s="262" t="str">
        <f>'пр.7 вед.стр.'!F494</f>
        <v>610</v>
      </c>
      <c r="F543" s="21">
        <f>F544</f>
        <v>846.5</v>
      </c>
      <c r="K543" s="122"/>
      <c r="L543" s="122"/>
      <c r="M543" s="122"/>
      <c r="N543" s="122"/>
      <c r="O543" s="125"/>
    </row>
    <row r="544" spans="1:15" s="32" customFormat="1" ht="17.25" customHeight="1">
      <c r="A544" s="30" t="str">
        <f>'пр.7 вед.стр.'!A495</f>
        <v>Субсидии  бюджетным учреждениям на иные цели</v>
      </c>
      <c r="B544" s="20" t="s">
        <v>68</v>
      </c>
      <c r="C544" s="20" t="s">
        <v>66</v>
      </c>
      <c r="D544" s="282" t="str">
        <f>'пр.7 вед.стр.'!E495</f>
        <v>7П 0 01 94100 </v>
      </c>
      <c r="E544" s="262" t="str">
        <f>'пр.7 вед.стр.'!F495</f>
        <v>612</v>
      </c>
      <c r="F544" s="21">
        <f>'пр.7 вед.стр.'!G495</f>
        <v>846.5</v>
      </c>
      <c r="K544" s="122"/>
      <c r="L544" s="122"/>
      <c r="M544" s="122"/>
      <c r="N544" s="122"/>
      <c r="O544" s="125"/>
    </row>
    <row r="545" spans="1:15" s="32" customFormat="1" ht="20.25" customHeight="1">
      <c r="A545" s="30" t="str">
        <f>'пр.7 вед.стр.'!A496</f>
        <v>Обработка сгораемых конструкций огнезащитными составами</v>
      </c>
      <c r="B545" s="20" t="s">
        <v>68</v>
      </c>
      <c r="C545" s="20" t="s">
        <v>66</v>
      </c>
      <c r="D545" s="282" t="str">
        <f>'пр.7 вед.стр.'!E496</f>
        <v>7П 0 01 94200 </v>
      </c>
      <c r="E545" s="262"/>
      <c r="F545" s="21">
        <f>F546</f>
        <v>124.2</v>
      </c>
      <c r="K545" s="122"/>
      <c r="L545" s="122"/>
      <c r="M545" s="122"/>
      <c r="N545" s="122"/>
      <c r="O545" s="125"/>
    </row>
    <row r="546" spans="1:15" s="32" customFormat="1" ht="18" customHeight="1">
      <c r="A546" s="30" t="str">
        <f>'пр.7 вед.стр.'!A497</f>
        <v>Предоставление субсидий бюджетным, автономным учреждениям и иным некоммерческим организациям</v>
      </c>
      <c r="B546" s="20" t="s">
        <v>68</v>
      </c>
      <c r="C546" s="20" t="s">
        <v>66</v>
      </c>
      <c r="D546" s="282" t="str">
        <f>'пр.7 вед.стр.'!E497</f>
        <v>7П 0 01 94200 </v>
      </c>
      <c r="E546" s="262" t="str">
        <f>'пр.7 вед.стр.'!F497</f>
        <v>600</v>
      </c>
      <c r="F546" s="21">
        <f>F547</f>
        <v>124.2</v>
      </c>
      <c r="K546" s="122"/>
      <c r="L546" s="122"/>
      <c r="M546" s="122"/>
      <c r="N546" s="122"/>
      <c r="O546" s="125"/>
    </row>
    <row r="547" spans="1:15" s="32" customFormat="1" ht="21" customHeight="1">
      <c r="A547" s="30" t="str">
        <f>'пр.7 вед.стр.'!A498</f>
        <v>Субсидии бюджетным учреждениям</v>
      </c>
      <c r="B547" s="20" t="s">
        <v>68</v>
      </c>
      <c r="C547" s="20" t="s">
        <v>66</v>
      </c>
      <c r="D547" s="282" t="str">
        <f>'пр.7 вед.стр.'!E498</f>
        <v>7П 0 01 94200 </v>
      </c>
      <c r="E547" s="262" t="str">
        <f>'пр.7 вед.стр.'!F498</f>
        <v>610</v>
      </c>
      <c r="F547" s="21">
        <f>F548</f>
        <v>124.2</v>
      </c>
      <c r="K547" s="122"/>
      <c r="L547" s="122"/>
      <c r="M547" s="122"/>
      <c r="N547" s="122"/>
      <c r="O547" s="125"/>
    </row>
    <row r="548" spans="1:15" s="32" customFormat="1" ht="17.25" customHeight="1">
      <c r="A548" s="30" t="str">
        <f>'пр.7 вед.стр.'!A499</f>
        <v>Субсидии  бюджетным учреждениям на иные цели</v>
      </c>
      <c r="B548" s="20" t="s">
        <v>68</v>
      </c>
      <c r="C548" s="20" t="s">
        <v>66</v>
      </c>
      <c r="D548" s="282" t="str">
        <f>'пр.7 вед.стр.'!E499</f>
        <v>7П 0 01 94200 </v>
      </c>
      <c r="E548" s="262" t="str">
        <f>'пр.7 вед.стр.'!F499</f>
        <v>612</v>
      </c>
      <c r="F548" s="21">
        <f>'пр.7 вед.стр.'!G499</f>
        <v>124.2</v>
      </c>
      <c r="K548" s="122"/>
      <c r="L548" s="122"/>
      <c r="M548" s="122"/>
      <c r="N548" s="122"/>
      <c r="O548" s="125"/>
    </row>
    <row r="549" spans="1:15" s="32" customFormat="1" ht="17.25" customHeight="1">
      <c r="A549" s="30" t="str">
        <f>'пр.7 вед.стр.'!A500</f>
        <v>Проведение замеров сопротивления изоляции электросетей и электрооборудования</v>
      </c>
      <c r="B549" s="20" t="s">
        <v>68</v>
      </c>
      <c r="C549" s="20" t="s">
        <v>66</v>
      </c>
      <c r="D549" s="282" t="str">
        <f>'пр.7 вед.стр.'!E500</f>
        <v>7П 0 01 94400 </v>
      </c>
      <c r="E549" s="262"/>
      <c r="F549" s="21">
        <f>F550</f>
        <v>293.5</v>
      </c>
      <c r="K549" s="122"/>
      <c r="L549" s="122"/>
      <c r="M549" s="122"/>
      <c r="N549" s="122"/>
      <c r="O549" s="125"/>
    </row>
    <row r="550" spans="1:15" s="32" customFormat="1" ht="18" customHeight="1">
      <c r="A550" s="30" t="str">
        <f>'пр.7 вед.стр.'!A501</f>
        <v>Предоставление субсидий бюджетным, автономным учреждениям и иным некоммерческим организациям</v>
      </c>
      <c r="B550" s="20" t="s">
        <v>68</v>
      </c>
      <c r="C550" s="20" t="s">
        <v>66</v>
      </c>
      <c r="D550" s="282" t="str">
        <f>'пр.7 вед.стр.'!E501</f>
        <v>7П 0 01 94400 </v>
      </c>
      <c r="E550" s="262" t="str">
        <f>'пр.7 вед.стр.'!F501</f>
        <v>600</v>
      </c>
      <c r="F550" s="21">
        <f>F551</f>
        <v>293.5</v>
      </c>
      <c r="K550" s="122"/>
      <c r="L550" s="122"/>
      <c r="M550" s="122"/>
      <c r="N550" s="122"/>
      <c r="O550" s="125"/>
    </row>
    <row r="551" spans="1:15" s="32" customFormat="1" ht="17.25" customHeight="1">
      <c r="A551" s="30" t="str">
        <f>'пр.7 вед.стр.'!A502</f>
        <v>Субсидии бюджетным учреждениям</v>
      </c>
      <c r="B551" s="20" t="s">
        <v>68</v>
      </c>
      <c r="C551" s="20" t="s">
        <v>66</v>
      </c>
      <c r="D551" s="282" t="str">
        <f>'пр.7 вед.стр.'!E502</f>
        <v>7П 0 01 94400 </v>
      </c>
      <c r="E551" s="262" t="str">
        <f>'пр.7 вед.стр.'!F502</f>
        <v>610</v>
      </c>
      <c r="F551" s="21">
        <f>F552</f>
        <v>293.5</v>
      </c>
      <c r="K551" s="122"/>
      <c r="L551" s="122"/>
      <c r="M551" s="122"/>
      <c r="N551" s="122"/>
      <c r="O551" s="125"/>
    </row>
    <row r="552" spans="1:15" s="32" customFormat="1" ht="17.25" customHeight="1">
      <c r="A552" s="30" t="str">
        <f>'пр.7 вед.стр.'!A503</f>
        <v>Субсидии  бюджетным учреждениям на иные цели</v>
      </c>
      <c r="B552" s="20" t="s">
        <v>68</v>
      </c>
      <c r="C552" s="20" t="s">
        <v>66</v>
      </c>
      <c r="D552" s="282" t="str">
        <f>'пр.7 вед.стр.'!E503</f>
        <v>7П 0 01 94400 </v>
      </c>
      <c r="E552" s="262" t="str">
        <f>'пр.7 вед.стр.'!F503</f>
        <v>612</v>
      </c>
      <c r="F552" s="21">
        <f>'пр.7 вед.стр.'!G503</f>
        <v>293.5</v>
      </c>
      <c r="K552" s="122"/>
      <c r="L552" s="122"/>
      <c r="M552" s="122"/>
      <c r="N552" s="122"/>
      <c r="O552" s="125"/>
    </row>
    <row r="553" spans="1:15" s="32" customFormat="1" ht="30" customHeight="1">
      <c r="A553" s="30" t="str">
        <f>'пр.7 вед.стр.'!A504</f>
        <v>Проведение проверок исправности и ремонт систем противопожарного водоснабжения, приобретение и обслуживание гидрантов</v>
      </c>
      <c r="B553" s="20" t="s">
        <v>68</v>
      </c>
      <c r="C553" s="20" t="s">
        <v>66</v>
      </c>
      <c r="D553" s="282" t="str">
        <f>'пр.7 вед.стр.'!E504</f>
        <v>7П 0 01 94500 </v>
      </c>
      <c r="E553" s="262"/>
      <c r="F553" s="21">
        <f>F554</f>
        <v>57.9</v>
      </c>
      <c r="K553" s="122"/>
      <c r="L553" s="122"/>
      <c r="M553" s="122"/>
      <c r="N553" s="122"/>
      <c r="O553" s="125"/>
    </row>
    <row r="554" spans="1:15" s="32" customFormat="1" ht="18" customHeight="1">
      <c r="A554" s="30" t="str">
        <f>'пр.7 вед.стр.'!A505</f>
        <v>Предоставление субсидий бюджетным, автономным учреждениям и иным некоммерческим организациям</v>
      </c>
      <c r="B554" s="20" t="s">
        <v>68</v>
      </c>
      <c r="C554" s="20" t="s">
        <v>66</v>
      </c>
      <c r="D554" s="282" t="str">
        <f>'пр.7 вед.стр.'!E505</f>
        <v>7П 0 01 94500 </v>
      </c>
      <c r="E554" s="262" t="str">
        <f>'пр.7 вед.стр.'!F505</f>
        <v>600</v>
      </c>
      <c r="F554" s="21">
        <f>F555</f>
        <v>57.9</v>
      </c>
      <c r="K554" s="122"/>
      <c r="L554" s="122"/>
      <c r="M554" s="122"/>
      <c r="N554" s="122"/>
      <c r="O554" s="125"/>
    </row>
    <row r="555" spans="1:15" s="32" customFormat="1" ht="17.25" customHeight="1">
      <c r="A555" s="30" t="str">
        <f>'пр.7 вед.стр.'!A506</f>
        <v>Субсидии бюджетным учреждениям</v>
      </c>
      <c r="B555" s="20" t="s">
        <v>68</v>
      </c>
      <c r="C555" s="20" t="s">
        <v>66</v>
      </c>
      <c r="D555" s="282" t="str">
        <f>'пр.7 вед.стр.'!E506</f>
        <v>7П 0 01 94500 </v>
      </c>
      <c r="E555" s="262" t="str">
        <f>'пр.7 вед.стр.'!F506</f>
        <v>610</v>
      </c>
      <c r="F555" s="21">
        <f>F556</f>
        <v>57.9</v>
      </c>
      <c r="K555" s="122"/>
      <c r="L555" s="122"/>
      <c r="M555" s="122"/>
      <c r="N555" s="122"/>
      <c r="O555" s="125"/>
    </row>
    <row r="556" spans="1:15" s="32" customFormat="1" ht="17.25" customHeight="1">
      <c r="A556" s="30" t="str">
        <f>'пр.7 вед.стр.'!A507</f>
        <v>Субсидии  бюджетным учреждениям на иные цели</v>
      </c>
      <c r="B556" s="20" t="s">
        <v>68</v>
      </c>
      <c r="C556" s="20" t="s">
        <v>66</v>
      </c>
      <c r="D556" s="282" t="str">
        <f>'пр.7 вед.стр.'!E507</f>
        <v>7П 0 01 94500 </v>
      </c>
      <c r="E556" s="262" t="str">
        <f>'пр.7 вед.стр.'!F507</f>
        <v>612</v>
      </c>
      <c r="F556" s="21">
        <f>'пр.7 вед.стр.'!G507</f>
        <v>57.9</v>
      </c>
      <c r="K556" s="122"/>
      <c r="L556" s="122"/>
      <c r="M556" s="122"/>
      <c r="N556" s="122"/>
      <c r="O556" s="125"/>
    </row>
    <row r="557" spans="1:15" s="32" customFormat="1" ht="18" customHeight="1">
      <c r="A557" s="30" t="str">
        <f>'пр.7 вед.стр.'!A508</f>
        <v>Обучение сотрудников по пожарной безопасности</v>
      </c>
      <c r="B557" s="20" t="s">
        <v>68</v>
      </c>
      <c r="C557" s="20" t="s">
        <v>66</v>
      </c>
      <c r="D557" s="282" t="str">
        <f>'пр.7 вед.стр.'!E508</f>
        <v>7П 0 01 94510 </v>
      </c>
      <c r="E557" s="262"/>
      <c r="F557" s="21">
        <f>F558</f>
        <v>25</v>
      </c>
      <c r="K557" s="122"/>
      <c r="L557" s="122"/>
      <c r="M557" s="122"/>
      <c r="N557" s="122"/>
      <c r="O557" s="125"/>
    </row>
    <row r="558" spans="1:15" s="32" customFormat="1" ht="17.25" customHeight="1">
      <c r="A558" s="30" t="str">
        <f>'пр.7 вед.стр.'!A509</f>
        <v>Предоставление субсидий бюджетным, автономным учреждениям и иным некоммерческим организациям</v>
      </c>
      <c r="B558" s="20" t="s">
        <v>68</v>
      </c>
      <c r="C558" s="20" t="s">
        <v>66</v>
      </c>
      <c r="D558" s="282" t="str">
        <f>'пр.7 вед.стр.'!E509</f>
        <v>7П 0 01 94510 </v>
      </c>
      <c r="E558" s="262" t="str">
        <f>'пр.7 вед.стр.'!F509</f>
        <v>600</v>
      </c>
      <c r="F558" s="21">
        <f>F559</f>
        <v>25</v>
      </c>
      <c r="K558" s="122"/>
      <c r="L558" s="122"/>
      <c r="M558" s="122"/>
      <c r="N558" s="122"/>
      <c r="O558" s="125"/>
    </row>
    <row r="559" spans="1:15" s="32" customFormat="1" ht="19.5" customHeight="1">
      <c r="A559" s="30" t="str">
        <f>'пр.7 вед.стр.'!A510</f>
        <v>Субсидии бюджетным учреждениям</v>
      </c>
      <c r="B559" s="20" t="s">
        <v>68</v>
      </c>
      <c r="C559" s="20" t="s">
        <v>66</v>
      </c>
      <c r="D559" s="282" t="str">
        <f>'пр.7 вед.стр.'!E510</f>
        <v>7П 0 01 94510 </v>
      </c>
      <c r="E559" s="262" t="str">
        <f>'пр.7 вед.стр.'!F510</f>
        <v>610</v>
      </c>
      <c r="F559" s="21">
        <f>F560</f>
        <v>25</v>
      </c>
      <c r="K559" s="122"/>
      <c r="L559" s="122"/>
      <c r="M559" s="122"/>
      <c r="N559" s="122"/>
      <c r="O559" s="125"/>
    </row>
    <row r="560" spans="1:15" s="32" customFormat="1" ht="17.25" customHeight="1">
      <c r="A560" s="30" t="str">
        <f>'пр.7 вед.стр.'!A511</f>
        <v>Субсидии  бюджетным учреждениям на иные цели</v>
      </c>
      <c r="B560" s="20" t="s">
        <v>68</v>
      </c>
      <c r="C560" s="20" t="s">
        <v>66</v>
      </c>
      <c r="D560" s="282" t="str">
        <f>'пр.7 вед.стр.'!E511</f>
        <v>7П 0 01 94510 </v>
      </c>
      <c r="E560" s="262" t="str">
        <f>'пр.7 вед.стр.'!F511</f>
        <v>612</v>
      </c>
      <c r="F560" s="21">
        <f>'пр.7 вед.стр.'!G511</f>
        <v>25</v>
      </c>
      <c r="K560" s="122"/>
      <c r="L560" s="122"/>
      <c r="M560" s="122"/>
      <c r="N560" s="122"/>
      <c r="O560" s="125"/>
    </row>
    <row r="561" spans="1:15" s="32" customFormat="1" ht="17.25" customHeight="1">
      <c r="A561" s="30" t="str">
        <f>'пр.7 вед.стр.'!A512</f>
        <v>Установка противопожарных дверей на запасных выходах</v>
      </c>
      <c r="B561" s="20" t="s">
        <v>68</v>
      </c>
      <c r="C561" s="20" t="s">
        <v>66</v>
      </c>
      <c r="D561" s="282" t="str">
        <f>'пр.7 вед.стр.'!E512</f>
        <v>7П 0 01 94600</v>
      </c>
      <c r="E561" s="262"/>
      <c r="F561" s="21">
        <f>F562</f>
        <v>76</v>
      </c>
      <c r="K561" s="122"/>
      <c r="L561" s="122"/>
      <c r="M561" s="122"/>
      <c r="N561" s="122"/>
      <c r="O561" s="125"/>
    </row>
    <row r="562" spans="1:15" s="32" customFormat="1" ht="18" customHeight="1">
      <c r="A562" s="30" t="str">
        <f>'пр.7 вед.стр.'!A513</f>
        <v>Предоставление субсидий бюджетным, автономным учреждениям и иным некоммерческим организациям</v>
      </c>
      <c r="B562" s="227" t="s">
        <v>68</v>
      </c>
      <c r="C562" s="227" t="s">
        <v>66</v>
      </c>
      <c r="D562" s="282" t="str">
        <f>'пр.7 вед.стр.'!E513</f>
        <v>7П 0 01 94600</v>
      </c>
      <c r="E562" s="278" t="str">
        <f>'пр.7 вед.стр.'!F513</f>
        <v>600</v>
      </c>
      <c r="F562" s="244">
        <f>F563</f>
        <v>76</v>
      </c>
      <c r="K562" s="122"/>
      <c r="L562" s="122"/>
      <c r="M562" s="122"/>
      <c r="N562" s="122"/>
      <c r="O562" s="125"/>
    </row>
    <row r="563" spans="1:15" s="32" customFormat="1" ht="20.25" customHeight="1">
      <c r="A563" s="30" t="str">
        <f>'пр.7 вед.стр.'!A514</f>
        <v>Субсидии бюджетным учреждениям</v>
      </c>
      <c r="B563" s="227" t="s">
        <v>68</v>
      </c>
      <c r="C563" s="227" t="s">
        <v>66</v>
      </c>
      <c r="D563" s="282" t="str">
        <f>'пр.7 вед.стр.'!E514</f>
        <v>7П 0 01 94600</v>
      </c>
      <c r="E563" s="278" t="str">
        <f>'пр.7 вед.стр.'!F514</f>
        <v>610</v>
      </c>
      <c r="F563" s="244">
        <f>F564</f>
        <v>76</v>
      </c>
      <c r="K563" s="122"/>
      <c r="L563" s="122"/>
      <c r="M563" s="122"/>
      <c r="N563" s="122"/>
      <c r="O563" s="125"/>
    </row>
    <row r="564" spans="1:15" s="32" customFormat="1" ht="17.25" customHeight="1">
      <c r="A564" s="30" t="str">
        <f>'пр.7 вед.стр.'!A515</f>
        <v>Субсидии  бюджетным учреждениям на иные цели</v>
      </c>
      <c r="B564" s="227" t="s">
        <v>68</v>
      </c>
      <c r="C564" s="227" t="s">
        <v>66</v>
      </c>
      <c r="D564" s="282" t="str">
        <f>'пр.7 вед.стр.'!E515</f>
        <v>7П 0 01 94600</v>
      </c>
      <c r="E564" s="278" t="str">
        <f>'пр.7 вед.стр.'!F515</f>
        <v>612</v>
      </c>
      <c r="F564" s="244">
        <f>'пр.7 вед.стр.'!G515</f>
        <v>76</v>
      </c>
      <c r="K564" s="122"/>
      <c r="L564" s="122"/>
      <c r="M564" s="122"/>
      <c r="N564" s="122"/>
      <c r="O564" s="125"/>
    </row>
    <row r="565" spans="1:15" s="32" customFormat="1" ht="32.25" customHeight="1">
      <c r="A565" s="229" t="str">
        <f>'пр.7 вед.стр.'!A516</f>
        <v>Муниципальная  программа  "Развитие образования в Сусуманском городском округе  на 2018- 2020 годы"</v>
      </c>
      <c r="B565" s="230" t="s">
        <v>68</v>
      </c>
      <c r="C565" s="230" t="s">
        <v>66</v>
      </c>
      <c r="D565" s="261" t="str">
        <f>'пр.7 вед.стр.'!E516</f>
        <v>7Р 0 00 00000 </v>
      </c>
      <c r="E565" s="279"/>
      <c r="F565" s="232">
        <f>F566+F587</f>
        <v>114938.79999999999</v>
      </c>
      <c r="K565" s="122"/>
      <c r="L565" s="122"/>
      <c r="M565" s="122"/>
      <c r="N565" s="122"/>
      <c r="O565" s="125"/>
    </row>
    <row r="566" spans="1:15" s="32" customFormat="1" ht="18" customHeight="1">
      <c r="A566" s="16" t="str">
        <f>'пр.7 вед.стр.'!A517</f>
        <v>Основное мероприятие "Управление развитием отрасли образования"</v>
      </c>
      <c r="B566" s="20" t="s">
        <v>68</v>
      </c>
      <c r="C566" s="20" t="s">
        <v>66</v>
      </c>
      <c r="D566" s="262" t="str">
        <f>'пр.7 вед.стр.'!E517</f>
        <v>7Р 0 02 00000</v>
      </c>
      <c r="E566" s="266"/>
      <c r="F566" s="21">
        <f>F567+F571+F575+F579+F583</f>
        <v>114663.79999999999</v>
      </c>
      <c r="K566" s="122"/>
      <c r="L566" s="122"/>
      <c r="M566" s="122"/>
      <c r="N566" s="122"/>
      <c r="O566" s="125"/>
    </row>
    <row r="567" spans="1:15" s="32" customFormat="1" ht="27" customHeight="1">
      <c r="A567" s="224" t="str">
        <f>'пр.7 вед.стр.'!A518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567" s="225" t="s">
        <v>68</v>
      </c>
      <c r="C567" s="225" t="s">
        <v>66</v>
      </c>
      <c r="D567" s="267" t="str">
        <f>'пр.7 вед.стр.'!E518</f>
        <v>7Р 0 02 74050</v>
      </c>
      <c r="E567" s="267"/>
      <c r="F567" s="226">
        <f>F568</f>
        <v>104582.4</v>
      </c>
      <c r="K567" s="122"/>
      <c r="L567" s="122"/>
      <c r="M567" s="122"/>
      <c r="N567" s="122"/>
      <c r="O567" s="125"/>
    </row>
    <row r="568" spans="1:15" s="32" customFormat="1" ht="21" customHeight="1">
      <c r="A568" s="224" t="str">
        <f>'пр.7 вед.стр.'!A519</f>
        <v>Предоставление субсидий бюджетным, автономным учреждениям и иным некоммерческим организациям</v>
      </c>
      <c r="B568" s="225" t="s">
        <v>68</v>
      </c>
      <c r="C568" s="225" t="s">
        <v>66</v>
      </c>
      <c r="D568" s="267" t="str">
        <f>'пр.7 вед.стр.'!E519</f>
        <v>7Р 0 02 74050</v>
      </c>
      <c r="E568" s="267" t="str">
        <f>'пр.7 вед.стр.'!F519</f>
        <v>600</v>
      </c>
      <c r="F568" s="226">
        <f>F569</f>
        <v>104582.4</v>
      </c>
      <c r="K568" s="122"/>
      <c r="L568" s="122"/>
      <c r="M568" s="122"/>
      <c r="N568" s="122"/>
      <c r="O568" s="125"/>
    </row>
    <row r="569" spans="1:15" s="32" customFormat="1" ht="17.25" customHeight="1">
      <c r="A569" s="224" t="str">
        <f>'пр.7 вед.стр.'!A520</f>
        <v>Субсидии бюджетным учреждениям</v>
      </c>
      <c r="B569" s="225" t="s">
        <v>68</v>
      </c>
      <c r="C569" s="225" t="s">
        <v>66</v>
      </c>
      <c r="D569" s="267" t="str">
        <f>'пр.7 вед.стр.'!E520</f>
        <v>7Р 0 02 74050</v>
      </c>
      <c r="E569" s="267" t="str">
        <f>'пр.7 вед.стр.'!F520</f>
        <v>610</v>
      </c>
      <c r="F569" s="226">
        <f>F570</f>
        <v>104582.4</v>
      </c>
      <c r="K569" s="122"/>
      <c r="L569" s="122"/>
      <c r="M569" s="122"/>
      <c r="N569" s="122"/>
      <c r="O569" s="125"/>
    </row>
    <row r="570" spans="1:15" s="32" customFormat="1" ht="26.25" customHeight="1">
      <c r="A570" s="224" t="str">
        <f>'пр.7 вед.стр.'!A521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70" s="225" t="s">
        <v>68</v>
      </c>
      <c r="C570" s="225" t="s">
        <v>66</v>
      </c>
      <c r="D570" s="267" t="str">
        <f>'пр.7 вед.стр.'!E521</f>
        <v>7Р 0 02 74050</v>
      </c>
      <c r="E570" s="267" t="str">
        <f>'пр.7 вед.стр.'!F521</f>
        <v>611</v>
      </c>
      <c r="F570" s="226">
        <f>'пр.7 вед.стр.'!G521</f>
        <v>104582.4</v>
      </c>
      <c r="K570" s="122"/>
      <c r="L570" s="122"/>
      <c r="M570" s="122"/>
      <c r="N570" s="122"/>
      <c r="O570" s="125"/>
    </row>
    <row r="571" spans="1:15" s="32" customFormat="1" ht="25.5" customHeight="1">
      <c r="A571" s="224" t="str">
        <f>'пр.7 вед.стр.'!A522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71" s="225" t="s">
        <v>68</v>
      </c>
      <c r="C571" s="225" t="s">
        <v>66</v>
      </c>
      <c r="D571" s="267" t="str">
        <f>'пр.7 вед.стр.'!E522</f>
        <v>7Р 0 02 74060</v>
      </c>
      <c r="E571" s="267"/>
      <c r="F571" s="226">
        <f>F572</f>
        <v>1322.8</v>
      </c>
      <c r="K571" s="122"/>
      <c r="L571" s="122"/>
      <c r="M571" s="122"/>
      <c r="N571" s="122"/>
      <c r="O571" s="125"/>
    </row>
    <row r="572" spans="1:15" s="32" customFormat="1" ht="20.25" customHeight="1">
      <c r="A572" s="224" t="str">
        <f>'пр.7 вед.стр.'!A523</f>
        <v>Предоставление субсидий бюджетным, автономным учреждениям и иным некоммерческим организациям</v>
      </c>
      <c r="B572" s="225" t="s">
        <v>68</v>
      </c>
      <c r="C572" s="225" t="s">
        <v>66</v>
      </c>
      <c r="D572" s="267" t="str">
        <f>'пр.7 вед.стр.'!E523</f>
        <v>7Р 0 02 74060</v>
      </c>
      <c r="E572" s="267" t="str">
        <f>'пр.7 вед.стр.'!F523</f>
        <v>600</v>
      </c>
      <c r="F572" s="226">
        <f>F573</f>
        <v>1322.8</v>
      </c>
      <c r="K572" s="122"/>
      <c r="L572" s="122"/>
      <c r="M572" s="122"/>
      <c r="N572" s="122"/>
      <c r="O572" s="125"/>
    </row>
    <row r="573" spans="1:15" s="32" customFormat="1" ht="17.25" customHeight="1">
      <c r="A573" s="224" t="str">
        <f>'пр.7 вед.стр.'!A524</f>
        <v>Субсидии бюджетным учреждениям</v>
      </c>
      <c r="B573" s="225" t="s">
        <v>68</v>
      </c>
      <c r="C573" s="225" t="s">
        <v>66</v>
      </c>
      <c r="D573" s="267" t="str">
        <f>'пр.7 вед.стр.'!E524</f>
        <v>7Р 0 02 74060</v>
      </c>
      <c r="E573" s="267" t="str">
        <f>'пр.7 вед.стр.'!F524</f>
        <v>610</v>
      </c>
      <c r="F573" s="226">
        <f>F574</f>
        <v>1322.8</v>
      </c>
      <c r="K573" s="122"/>
      <c r="L573" s="122"/>
      <c r="M573" s="122"/>
      <c r="N573" s="122"/>
      <c r="O573" s="125"/>
    </row>
    <row r="574" spans="1:15" s="32" customFormat="1" ht="30" customHeight="1">
      <c r="A574" s="224" t="str">
        <f>'пр.7 вед.стр.'!A525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74" s="225" t="s">
        <v>68</v>
      </c>
      <c r="C574" s="225" t="s">
        <v>66</v>
      </c>
      <c r="D574" s="267" t="str">
        <f>'пр.7 вед.стр.'!E525</f>
        <v>7Р 0 02 74060</v>
      </c>
      <c r="E574" s="267" t="str">
        <f>'пр.7 вед.стр.'!F525</f>
        <v>611</v>
      </c>
      <c r="F574" s="226">
        <f>'пр.7 вед.стр.'!G525</f>
        <v>1322.8</v>
      </c>
      <c r="K574" s="122"/>
      <c r="L574" s="122"/>
      <c r="M574" s="122"/>
      <c r="N574" s="122"/>
      <c r="O574" s="125"/>
    </row>
    <row r="575" spans="1:15" s="32" customFormat="1" ht="30.75" customHeight="1">
      <c r="A575" s="224" t="str">
        <f>'пр.7 вед.стр.'!A526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75" s="225" t="s">
        <v>68</v>
      </c>
      <c r="C575" s="225" t="s">
        <v>66</v>
      </c>
      <c r="D575" s="267" t="str">
        <f>'пр.7 вед.стр.'!E526</f>
        <v>7Р 0 02 74070</v>
      </c>
      <c r="E575" s="267"/>
      <c r="F575" s="226">
        <f>F576</f>
        <v>3121.4</v>
      </c>
      <c r="K575" s="122"/>
      <c r="L575" s="122"/>
      <c r="M575" s="122"/>
      <c r="N575" s="122"/>
      <c r="O575" s="125"/>
    </row>
    <row r="576" spans="1:15" s="32" customFormat="1" ht="21" customHeight="1">
      <c r="A576" s="224" t="str">
        <f>'пр.7 вед.стр.'!A527</f>
        <v>Предоставление субсидий бюджетным, автономным учреждениям и иным некоммерческим организациям</v>
      </c>
      <c r="B576" s="225" t="s">
        <v>68</v>
      </c>
      <c r="C576" s="225" t="s">
        <v>66</v>
      </c>
      <c r="D576" s="267" t="str">
        <f>'пр.7 вед.стр.'!E527</f>
        <v>7Р 0 02 74070</v>
      </c>
      <c r="E576" s="267" t="str">
        <f>'пр.7 вед.стр.'!F527</f>
        <v>600</v>
      </c>
      <c r="F576" s="226">
        <f>F577</f>
        <v>3121.4</v>
      </c>
      <c r="K576" s="122"/>
      <c r="L576" s="122"/>
      <c r="M576" s="122"/>
      <c r="N576" s="122"/>
      <c r="O576" s="125"/>
    </row>
    <row r="577" spans="1:15" s="32" customFormat="1" ht="17.25" customHeight="1">
      <c r="A577" s="224" t="str">
        <f>'пр.7 вед.стр.'!A528</f>
        <v>Субсидии бюджетным учреждениям</v>
      </c>
      <c r="B577" s="225" t="s">
        <v>68</v>
      </c>
      <c r="C577" s="225" t="s">
        <v>66</v>
      </c>
      <c r="D577" s="267" t="str">
        <f>'пр.7 вед.стр.'!E528</f>
        <v>7Р 0 02 74070</v>
      </c>
      <c r="E577" s="267" t="str">
        <f>'пр.7 вед.стр.'!F528</f>
        <v>610</v>
      </c>
      <c r="F577" s="226">
        <f>F578</f>
        <v>3121.4</v>
      </c>
      <c r="K577" s="122"/>
      <c r="L577" s="122"/>
      <c r="M577" s="122"/>
      <c r="N577" s="122"/>
      <c r="O577" s="125"/>
    </row>
    <row r="578" spans="1:15" s="32" customFormat="1" ht="24" customHeight="1">
      <c r="A578" s="224" t="str">
        <f>'пр.7 вед.стр.'!A529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78" s="225" t="s">
        <v>68</v>
      </c>
      <c r="C578" s="225" t="s">
        <v>66</v>
      </c>
      <c r="D578" s="267" t="str">
        <f>'пр.7 вед.стр.'!E529</f>
        <v>7Р 0 02 74070</v>
      </c>
      <c r="E578" s="267" t="str">
        <f>'пр.7 вед.стр.'!F529</f>
        <v>611</v>
      </c>
      <c r="F578" s="226">
        <f>'пр.7 вед.стр.'!G529</f>
        <v>3121.4</v>
      </c>
      <c r="K578" s="122"/>
      <c r="L578" s="122"/>
      <c r="M578" s="122"/>
      <c r="N578" s="122"/>
      <c r="O578" s="125"/>
    </row>
    <row r="579" spans="1:15" s="32" customFormat="1" ht="17.25" customHeight="1">
      <c r="A579" s="224" t="str">
        <f>'пр.7 вед.стр.'!A530</f>
        <v>Обеспечение ежемесячного денежного вознаграждения за классное руководство</v>
      </c>
      <c r="B579" s="225" t="s">
        <v>68</v>
      </c>
      <c r="C579" s="225" t="s">
        <v>66</v>
      </c>
      <c r="D579" s="267" t="str">
        <f>'пр.7 вед.стр.'!E530</f>
        <v>7Р 0 02 74130</v>
      </c>
      <c r="E579" s="267"/>
      <c r="F579" s="226">
        <f>F580</f>
        <v>1128</v>
      </c>
      <c r="K579" s="122"/>
      <c r="L579" s="122"/>
      <c r="M579" s="122"/>
      <c r="N579" s="122"/>
      <c r="O579" s="125"/>
    </row>
    <row r="580" spans="1:15" s="32" customFormat="1" ht="18.75" customHeight="1">
      <c r="A580" s="224" t="str">
        <f>'пр.7 вед.стр.'!A531</f>
        <v>Предоставление субсидий бюджетным, автономным учреждениям и иным некоммерческим организациям</v>
      </c>
      <c r="B580" s="225" t="s">
        <v>68</v>
      </c>
      <c r="C580" s="225" t="s">
        <v>66</v>
      </c>
      <c r="D580" s="267" t="str">
        <f>'пр.7 вед.стр.'!E531</f>
        <v>7Р 0 02 74130</v>
      </c>
      <c r="E580" s="267" t="str">
        <f>'пр.7 вед.стр.'!F531</f>
        <v>600</v>
      </c>
      <c r="F580" s="226">
        <f>F581</f>
        <v>1128</v>
      </c>
      <c r="K580" s="122"/>
      <c r="L580" s="122"/>
      <c r="M580" s="122"/>
      <c r="N580" s="122"/>
      <c r="O580" s="125"/>
    </row>
    <row r="581" spans="1:15" s="32" customFormat="1" ht="19.5" customHeight="1">
      <c r="A581" s="224" t="str">
        <f>'пр.7 вед.стр.'!A532</f>
        <v>Субсидии бюджетным учреждениям</v>
      </c>
      <c r="B581" s="225" t="s">
        <v>68</v>
      </c>
      <c r="C581" s="225" t="s">
        <v>66</v>
      </c>
      <c r="D581" s="267" t="str">
        <f>'пр.7 вед.стр.'!E532</f>
        <v>7Р 0 02 74130</v>
      </c>
      <c r="E581" s="267" t="str">
        <f>'пр.7 вед.стр.'!F532</f>
        <v>610</v>
      </c>
      <c r="F581" s="226">
        <f>F582</f>
        <v>1128</v>
      </c>
      <c r="K581" s="122"/>
      <c r="L581" s="122"/>
      <c r="M581" s="122"/>
      <c r="N581" s="122"/>
      <c r="O581" s="125"/>
    </row>
    <row r="582" spans="1:15" s="32" customFormat="1" ht="26.25" customHeight="1">
      <c r="A582" s="224" t="str">
        <f>'пр.7 вед.стр.'!A533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82" s="225" t="s">
        <v>68</v>
      </c>
      <c r="C582" s="225" t="s">
        <v>66</v>
      </c>
      <c r="D582" s="267" t="str">
        <f>'пр.7 вед.стр.'!E533</f>
        <v>7Р 0 02 74130</v>
      </c>
      <c r="E582" s="267" t="str">
        <f>'пр.7 вед.стр.'!F533</f>
        <v>611</v>
      </c>
      <c r="F582" s="226">
        <f>'пр.7 вед.стр.'!G533</f>
        <v>1128</v>
      </c>
      <c r="K582" s="122"/>
      <c r="L582" s="122"/>
      <c r="M582" s="122"/>
      <c r="N582" s="122"/>
      <c r="O582" s="125"/>
    </row>
    <row r="583" spans="1:15" s="32" customFormat="1" ht="30" customHeight="1">
      <c r="A583" s="224" t="str">
        <f>'пр.7 вед.стр.'!A534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83" s="225" t="s">
        <v>68</v>
      </c>
      <c r="C583" s="225" t="s">
        <v>66</v>
      </c>
      <c r="D583" s="267" t="str">
        <f>'пр.7 вед.стр.'!E534</f>
        <v>7Р 0 02 75010</v>
      </c>
      <c r="E583" s="267"/>
      <c r="F583" s="226">
        <f>F584</f>
        <v>4509.2</v>
      </c>
      <c r="K583" s="122"/>
      <c r="L583" s="122"/>
      <c r="M583" s="122"/>
      <c r="N583" s="122"/>
      <c r="O583" s="125"/>
    </row>
    <row r="584" spans="1:15" s="32" customFormat="1" ht="21" customHeight="1">
      <c r="A584" s="224" t="str">
        <f>'пр.7 вед.стр.'!A535</f>
        <v>Предоставление субсидий бюджетным, автономным учреждениям и иным некоммерческим организациям</v>
      </c>
      <c r="B584" s="225" t="s">
        <v>68</v>
      </c>
      <c r="C584" s="225" t="s">
        <v>66</v>
      </c>
      <c r="D584" s="267" t="str">
        <f>'пр.7 вед.стр.'!E535</f>
        <v>7Р 0 02 75010</v>
      </c>
      <c r="E584" s="267" t="str">
        <f>'пр.7 вед.стр.'!F535</f>
        <v>600</v>
      </c>
      <c r="F584" s="226">
        <f>F585</f>
        <v>4509.2</v>
      </c>
      <c r="K584" s="122"/>
      <c r="L584" s="122"/>
      <c r="M584" s="122"/>
      <c r="N584" s="122"/>
      <c r="O584" s="125"/>
    </row>
    <row r="585" spans="1:15" s="32" customFormat="1" ht="17.25" customHeight="1">
      <c r="A585" s="224" t="str">
        <f>'пр.7 вед.стр.'!A536</f>
        <v>Субсидии бюджетным учреждениям</v>
      </c>
      <c r="B585" s="225" t="s">
        <v>68</v>
      </c>
      <c r="C585" s="225" t="s">
        <v>66</v>
      </c>
      <c r="D585" s="267" t="str">
        <f>'пр.7 вед.стр.'!E536</f>
        <v>7Р 0 02 75010</v>
      </c>
      <c r="E585" s="267" t="str">
        <f>'пр.7 вед.стр.'!F536</f>
        <v>610</v>
      </c>
      <c r="F585" s="226">
        <f>F586</f>
        <v>4509.2</v>
      </c>
      <c r="K585" s="122"/>
      <c r="L585" s="122"/>
      <c r="M585" s="122"/>
      <c r="N585" s="122"/>
      <c r="O585" s="125"/>
    </row>
    <row r="586" spans="1:15" s="32" customFormat="1" ht="17.25" customHeight="1">
      <c r="A586" s="224" t="str">
        <f>'пр.7 вед.стр.'!A537</f>
        <v>Субсидии  бюджетным учреждениям на иные цели</v>
      </c>
      <c r="B586" s="225" t="s">
        <v>68</v>
      </c>
      <c r="C586" s="225" t="s">
        <v>66</v>
      </c>
      <c r="D586" s="267" t="str">
        <f>'пр.7 вед.стр.'!E537</f>
        <v>7Р 0 02 75010</v>
      </c>
      <c r="E586" s="267" t="str">
        <f>'пр.7 вед.стр.'!F537</f>
        <v>612</v>
      </c>
      <c r="F586" s="226">
        <f>'пр.7 вед.стр.'!G537</f>
        <v>4509.2</v>
      </c>
      <c r="K586" s="122"/>
      <c r="L586" s="122"/>
      <c r="M586" s="122"/>
      <c r="N586" s="122"/>
      <c r="O586" s="125"/>
    </row>
    <row r="587" spans="1:6" ht="23.25" customHeight="1">
      <c r="A587" s="16" t="str">
        <f>'пр.7 вед.стр.'!A538</f>
        <v>Основное мероприятие "Формирование доступной среды в образовательных учреждениях Сусуманского городского округа"</v>
      </c>
      <c r="B587" s="20" t="s">
        <v>68</v>
      </c>
      <c r="C587" s="20" t="s">
        <v>66</v>
      </c>
      <c r="D587" s="262" t="str">
        <f>'пр.7 вед.стр.'!E538</f>
        <v>7Р 0 05 00000</v>
      </c>
      <c r="E587" s="262"/>
      <c r="F587" s="21">
        <f>F588</f>
        <v>275</v>
      </c>
    </row>
    <row r="588" spans="1:6" ht="23.25" customHeight="1">
      <c r="A588" s="16" t="str">
        <f>'пр.7 вед.стр.'!A539</f>
        <v>Адаптация социально- значимых объектов для инвалидов и маломобильных групп населения </v>
      </c>
      <c r="B588" s="20" t="s">
        <v>68</v>
      </c>
      <c r="C588" s="20" t="s">
        <v>66</v>
      </c>
      <c r="D588" s="262" t="str">
        <f>'пр.7 вед.стр.'!E539</f>
        <v>7Р 0 05 91500</v>
      </c>
      <c r="E588" s="262"/>
      <c r="F588" s="21">
        <f>F589</f>
        <v>275</v>
      </c>
    </row>
    <row r="589" spans="1:15" s="32" customFormat="1" ht="15.75" customHeight="1">
      <c r="A589" s="16" t="str">
        <f>'пр.7 вед.стр.'!A540</f>
        <v>Предоставление субсидий бюджетным, автономным учреждениям и иным некоммерческим организациям</v>
      </c>
      <c r="B589" s="20" t="s">
        <v>68</v>
      </c>
      <c r="C589" s="20" t="s">
        <v>66</v>
      </c>
      <c r="D589" s="262" t="str">
        <f>'пр.7 вед.стр.'!E540</f>
        <v>7Р 0 05 91500</v>
      </c>
      <c r="E589" s="262" t="str">
        <f>'пр.7 вед.стр.'!F540</f>
        <v>600</v>
      </c>
      <c r="F589" s="21">
        <f>F590</f>
        <v>275</v>
      </c>
      <c r="K589" s="122"/>
      <c r="L589" s="122"/>
      <c r="M589" s="122"/>
      <c r="N589" s="122"/>
      <c r="O589" s="125"/>
    </row>
    <row r="590" spans="1:15" s="32" customFormat="1" ht="15.75" customHeight="1">
      <c r="A590" s="16" t="str">
        <f>'пр.7 вед.стр.'!A541</f>
        <v>Субсидии бюджетным учреждениям</v>
      </c>
      <c r="B590" s="20" t="s">
        <v>68</v>
      </c>
      <c r="C590" s="20" t="s">
        <v>66</v>
      </c>
      <c r="D590" s="262" t="str">
        <f>'пр.7 вед.стр.'!E541</f>
        <v>7Р 0 05 91500</v>
      </c>
      <c r="E590" s="262" t="str">
        <f>'пр.7 вед.стр.'!F541</f>
        <v>610</v>
      </c>
      <c r="F590" s="21">
        <f>F591</f>
        <v>275</v>
      </c>
      <c r="K590" s="122"/>
      <c r="L590" s="122"/>
      <c r="M590" s="122"/>
      <c r="N590" s="122"/>
      <c r="O590" s="125"/>
    </row>
    <row r="591" spans="1:15" s="32" customFormat="1" ht="17.25" customHeight="1">
      <c r="A591" s="16" t="str">
        <f>'пр.7 вед.стр.'!A542</f>
        <v>Субсидии  бюджетным учреждениям на иные цели</v>
      </c>
      <c r="B591" s="20" t="s">
        <v>68</v>
      </c>
      <c r="C591" s="20" t="s">
        <v>66</v>
      </c>
      <c r="D591" s="262" t="str">
        <f>'пр.7 вед.стр.'!E542</f>
        <v>7Р 0 05 91500</v>
      </c>
      <c r="E591" s="262" t="str">
        <f>'пр.7 вед.стр.'!F542</f>
        <v>612</v>
      </c>
      <c r="F591" s="21">
        <f>'пр.7 вед.стр.'!G542</f>
        <v>275</v>
      </c>
      <c r="K591" s="122"/>
      <c r="L591" s="122"/>
      <c r="M591" s="122"/>
      <c r="N591" s="122"/>
      <c r="O591" s="125"/>
    </row>
    <row r="592" spans="1:15" s="32" customFormat="1" ht="28.5" customHeight="1">
      <c r="A592" s="229" t="str">
        <f>'пр.7 вед.стр.'!A543</f>
        <v>Муниципальная  программа  "Здоровье обучающихся и воспитанников в Сусуманском городском округе  на 2018- 2020 годы"</v>
      </c>
      <c r="B592" s="235" t="s">
        <v>68</v>
      </c>
      <c r="C592" s="235" t="s">
        <v>66</v>
      </c>
      <c r="D592" s="280" t="str">
        <f>'пр.7 вед.стр.'!E543</f>
        <v>7Ю 0 00 00000 </v>
      </c>
      <c r="E592" s="280"/>
      <c r="F592" s="232">
        <f>F593</f>
        <v>4865.499999999999</v>
      </c>
      <c r="K592" s="122"/>
      <c r="L592" s="122"/>
      <c r="M592" s="122"/>
      <c r="N592" s="122"/>
      <c r="O592" s="125"/>
    </row>
    <row r="593" spans="1:15" s="32" customFormat="1" ht="29.25" customHeight="1">
      <c r="A593" s="30" t="str">
        <f>'пр.7 вед.стр.'!A544</f>
        <v>Основное мероприятие "Совершенствование системы укрепления здоровья учащихся и воспитанников образовательных учреждений"</v>
      </c>
      <c r="B593" s="20" t="s">
        <v>68</v>
      </c>
      <c r="C593" s="20" t="s">
        <v>66</v>
      </c>
      <c r="D593" s="282" t="str">
        <f>'пр.7 вед.стр.'!E544</f>
        <v>7Ю 0 01 00000 </v>
      </c>
      <c r="E593" s="262"/>
      <c r="F593" s="21">
        <f>F594+F598+F602+F606+F614+F610</f>
        <v>4865.499999999999</v>
      </c>
      <c r="K593" s="122"/>
      <c r="L593" s="122"/>
      <c r="M593" s="122"/>
      <c r="N593" s="122"/>
      <c r="O593" s="125"/>
    </row>
    <row r="594" spans="1:15" s="32" customFormat="1" ht="18.75" customHeight="1">
      <c r="A594" s="30" t="str">
        <f>'пр.7 вед.стр.'!A545</f>
        <v>Укрепление материально- технической базы медицинских кабинетов</v>
      </c>
      <c r="B594" s="20" t="s">
        <v>68</v>
      </c>
      <c r="C594" s="20" t="s">
        <v>66</v>
      </c>
      <c r="D594" s="282" t="str">
        <f>'пр.7 вед.стр.'!E545</f>
        <v>7Ю 0 01 92520 </v>
      </c>
      <c r="E594" s="262"/>
      <c r="F594" s="21">
        <f>F595</f>
        <v>260</v>
      </c>
      <c r="K594" s="122"/>
      <c r="L594" s="122"/>
      <c r="M594" s="122"/>
      <c r="N594" s="122"/>
      <c r="O594" s="125"/>
    </row>
    <row r="595" spans="1:15" s="32" customFormat="1" ht="17.25" customHeight="1">
      <c r="A595" s="30" t="str">
        <f>'пр.7 вед.стр.'!A546</f>
        <v>Предоставление субсидий бюджетным, автономным учреждениям и иным некоммерческим организациям</v>
      </c>
      <c r="B595" s="20" t="s">
        <v>68</v>
      </c>
      <c r="C595" s="20" t="s">
        <v>66</v>
      </c>
      <c r="D595" s="282" t="str">
        <f>'пр.7 вед.стр.'!E546</f>
        <v>7Ю 0 01 92520 </v>
      </c>
      <c r="E595" s="262" t="str">
        <f>'пр.7 вед.стр.'!F546</f>
        <v>600</v>
      </c>
      <c r="F595" s="21">
        <f>F596</f>
        <v>260</v>
      </c>
      <c r="K595" s="122"/>
      <c r="L595" s="122"/>
      <c r="M595" s="122"/>
      <c r="N595" s="122"/>
      <c r="O595" s="125"/>
    </row>
    <row r="596" spans="1:15" s="32" customFormat="1" ht="17.25" customHeight="1">
      <c r="A596" s="30" t="str">
        <f>'пр.7 вед.стр.'!A547</f>
        <v>Субсидии бюджетным учреждениям</v>
      </c>
      <c r="B596" s="20" t="s">
        <v>68</v>
      </c>
      <c r="C596" s="20" t="s">
        <v>66</v>
      </c>
      <c r="D596" s="282" t="str">
        <f>'пр.7 вед.стр.'!E547</f>
        <v>7Ю 0 01 92520 </v>
      </c>
      <c r="E596" s="262" t="str">
        <f>'пр.7 вед.стр.'!F547</f>
        <v>610</v>
      </c>
      <c r="F596" s="21">
        <f>F597</f>
        <v>260</v>
      </c>
      <c r="K596" s="122"/>
      <c r="L596" s="122"/>
      <c r="M596" s="122"/>
      <c r="N596" s="122"/>
      <c r="O596" s="125"/>
    </row>
    <row r="597" spans="1:15" s="32" customFormat="1" ht="15" customHeight="1">
      <c r="A597" s="30" t="str">
        <f>'пр.7 вед.стр.'!A548</f>
        <v>Субсидии  бюджетным учреждениям на иные цели</v>
      </c>
      <c r="B597" s="20" t="s">
        <v>68</v>
      </c>
      <c r="C597" s="20" t="s">
        <v>66</v>
      </c>
      <c r="D597" s="282" t="str">
        <f>'пр.7 вед.стр.'!E548</f>
        <v>7Ю 0 01 92520 </v>
      </c>
      <c r="E597" s="262" t="str">
        <f>'пр.7 вед.стр.'!F548</f>
        <v>612</v>
      </c>
      <c r="F597" s="21">
        <f>'пр.7 вед.стр.'!G548</f>
        <v>260</v>
      </c>
      <c r="K597" s="122"/>
      <c r="L597" s="122"/>
      <c r="M597" s="122"/>
      <c r="N597" s="122"/>
      <c r="O597" s="125"/>
    </row>
    <row r="598" spans="1:15" s="80" customFormat="1" ht="17.25" customHeight="1">
      <c r="A598" s="224" t="str">
        <f>'пр.7 вед.стр.'!A549</f>
        <v>Совершенствование системы укрепления здоровья учащихся в общеобразовательных учреждениях </v>
      </c>
      <c r="B598" s="225" t="s">
        <v>68</v>
      </c>
      <c r="C598" s="225" t="s">
        <v>66</v>
      </c>
      <c r="D598" s="267" t="str">
        <f>'пр.7 вед.стр.'!E549</f>
        <v>7Ю 0 01 73440</v>
      </c>
      <c r="E598" s="281"/>
      <c r="F598" s="226">
        <f>F599</f>
        <v>1324.3</v>
      </c>
      <c r="K598" s="308"/>
      <c r="L598" s="308"/>
      <c r="M598" s="308"/>
      <c r="N598" s="308"/>
      <c r="O598" s="308"/>
    </row>
    <row r="599" spans="1:15" s="80" customFormat="1" ht="18" customHeight="1">
      <c r="A599" s="224" t="str">
        <f>'пр.7 вед.стр.'!A550</f>
        <v>Предоставление субсидий бюджетным, автономным учреждениям и иным некоммерческим организациям</v>
      </c>
      <c r="B599" s="225" t="s">
        <v>68</v>
      </c>
      <c r="C599" s="225" t="s">
        <v>66</v>
      </c>
      <c r="D599" s="267" t="str">
        <f>'пр.7 вед.стр.'!E550</f>
        <v>7Ю 0 01 73440</v>
      </c>
      <c r="E599" s="267" t="str">
        <f>'пр.7 вед.стр.'!F550</f>
        <v>600</v>
      </c>
      <c r="F599" s="226">
        <f>F600</f>
        <v>1324.3</v>
      </c>
      <c r="K599" s="308"/>
      <c r="L599" s="308"/>
      <c r="M599" s="308"/>
      <c r="N599" s="308"/>
      <c r="O599" s="308"/>
    </row>
    <row r="600" spans="1:15" s="32" customFormat="1" ht="20.25" customHeight="1">
      <c r="A600" s="224" t="str">
        <f>'пр.7 вед.стр.'!A551</f>
        <v>Субсидии бюджетным учреждениям</v>
      </c>
      <c r="B600" s="225" t="s">
        <v>68</v>
      </c>
      <c r="C600" s="225" t="s">
        <v>66</v>
      </c>
      <c r="D600" s="267" t="str">
        <f>'пр.7 вед.стр.'!E551</f>
        <v>7Ю 0 01 73440</v>
      </c>
      <c r="E600" s="267" t="str">
        <f>'пр.7 вед.стр.'!F551</f>
        <v>610</v>
      </c>
      <c r="F600" s="226">
        <f>F601</f>
        <v>1324.3</v>
      </c>
      <c r="K600" s="122"/>
      <c r="L600" s="122"/>
      <c r="M600" s="122"/>
      <c r="N600" s="122"/>
      <c r="O600" s="125"/>
    </row>
    <row r="601" spans="1:15" s="32" customFormat="1" ht="17.25" customHeight="1">
      <c r="A601" s="224" t="str">
        <f>'пр.7 вед.стр.'!A552</f>
        <v>Субсидии  бюджетным учреждениям на иные цели</v>
      </c>
      <c r="B601" s="225" t="s">
        <v>68</v>
      </c>
      <c r="C601" s="225" t="s">
        <v>66</v>
      </c>
      <c r="D601" s="267" t="str">
        <f>'пр.7 вед.стр.'!E552</f>
        <v>7Ю 0 01 73440</v>
      </c>
      <c r="E601" s="267" t="str">
        <f>'пр.7 вед.стр.'!F552</f>
        <v>612</v>
      </c>
      <c r="F601" s="226">
        <f>'пр.7 вед.стр.'!G552</f>
        <v>1324.3</v>
      </c>
      <c r="K601" s="122"/>
      <c r="L601" s="122"/>
      <c r="M601" s="122"/>
      <c r="N601" s="122"/>
      <c r="O601" s="125"/>
    </row>
    <row r="602" spans="1:6" ht="24" customHeight="1">
      <c r="A602" s="16" t="str">
        <f>'пр.7 вед.стр.'!A553</f>
        <v>Совершенствование системы укрепления здоровья учащихся в общеобразовательных учреждениях  за счет средств местного бюджета</v>
      </c>
      <c r="B602" s="20" t="s">
        <v>68</v>
      </c>
      <c r="C602" s="20" t="s">
        <v>66</v>
      </c>
      <c r="D602" s="262" t="str">
        <f>'пр.7 вед.стр.'!E553</f>
        <v>7Ю 0 01 S3440</v>
      </c>
      <c r="E602" s="262"/>
      <c r="F602" s="21">
        <f>F603</f>
        <v>2350.1</v>
      </c>
    </row>
    <row r="603" spans="1:15" s="32" customFormat="1" ht="15" customHeight="1">
      <c r="A603" s="16" t="str">
        <f>'пр.7 вед.стр.'!A554</f>
        <v>Предоставление субсидий бюджетным, автономным учреждениям и иным некоммерческим организациям</v>
      </c>
      <c r="B603" s="20" t="s">
        <v>68</v>
      </c>
      <c r="C603" s="20" t="s">
        <v>66</v>
      </c>
      <c r="D603" s="262" t="str">
        <f>'пр.7 вед.стр.'!E554</f>
        <v>7Ю 0 01 S3440</v>
      </c>
      <c r="E603" s="262" t="str">
        <f>'пр.7 вед.стр.'!F554</f>
        <v>600</v>
      </c>
      <c r="F603" s="21">
        <f>F604</f>
        <v>2350.1</v>
      </c>
      <c r="K603" s="122"/>
      <c r="L603" s="122"/>
      <c r="M603" s="122"/>
      <c r="N603" s="122"/>
      <c r="O603" s="125"/>
    </row>
    <row r="604" spans="1:15" s="32" customFormat="1" ht="17.25" customHeight="1">
      <c r="A604" s="16" t="str">
        <f>'пр.7 вед.стр.'!A555</f>
        <v>Субсидии бюджетным учреждениям</v>
      </c>
      <c r="B604" s="20" t="s">
        <v>68</v>
      </c>
      <c r="C604" s="20" t="s">
        <v>66</v>
      </c>
      <c r="D604" s="262" t="str">
        <f>'пр.7 вед.стр.'!E555</f>
        <v>7Ю 0 01 S3440</v>
      </c>
      <c r="E604" s="262" t="str">
        <f>'пр.7 вед.стр.'!F555</f>
        <v>610</v>
      </c>
      <c r="F604" s="21">
        <f>F605</f>
        <v>2350.1</v>
      </c>
      <c r="K604" s="122"/>
      <c r="L604" s="122"/>
      <c r="M604" s="122"/>
      <c r="N604" s="122"/>
      <c r="O604" s="125"/>
    </row>
    <row r="605" spans="1:15" s="32" customFormat="1" ht="15" customHeight="1">
      <c r="A605" s="16" t="str">
        <f>'пр.7 вед.стр.'!A556</f>
        <v>Субсидии  бюджетным учреждениям на иные цели</v>
      </c>
      <c r="B605" s="20" t="s">
        <v>68</v>
      </c>
      <c r="C605" s="20" t="s">
        <v>66</v>
      </c>
      <c r="D605" s="262" t="str">
        <f>'пр.7 вед.стр.'!E556</f>
        <v>7Ю 0 01 S3440</v>
      </c>
      <c r="E605" s="262" t="str">
        <f>'пр.7 вед.стр.'!F556</f>
        <v>612</v>
      </c>
      <c r="F605" s="21">
        <f>'пр.7 вед.стр.'!G556</f>
        <v>2350.1</v>
      </c>
      <c r="K605" s="122"/>
      <c r="L605" s="122"/>
      <c r="M605" s="122"/>
      <c r="N605" s="122"/>
      <c r="O605" s="125"/>
    </row>
    <row r="606" spans="1:15" s="80" customFormat="1" ht="24.75" customHeight="1">
      <c r="A606" s="294" t="str">
        <f>'пр.7 вед.стр.'!A557</f>
        <v>Расходы на питание (завтрак или полдник) детей из многодетных семей, обучающихся в общеобразовательных учреждениях </v>
      </c>
      <c r="B606" s="225" t="s">
        <v>68</v>
      </c>
      <c r="C606" s="225" t="s">
        <v>66</v>
      </c>
      <c r="D606" s="285" t="str">
        <f>'пр.7 вед.стр.'!E557</f>
        <v>7Ю 0 01 73950 </v>
      </c>
      <c r="E606" s="267"/>
      <c r="F606" s="226">
        <f>F607</f>
        <v>510.9</v>
      </c>
      <c r="K606" s="308"/>
      <c r="L606" s="308"/>
      <c r="M606" s="308"/>
      <c r="N606" s="308"/>
      <c r="O606" s="308"/>
    </row>
    <row r="607" spans="1:15" s="32" customFormat="1" ht="26.25" customHeight="1">
      <c r="A607" s="294" t="str">
        <f>'пр.7 вед.стр.'!A558</f>
        <v>Предоставление субсидий бюджетным, автономным учреждениям и иным некоммерческим организациям</v>
      </c>
      <c r="B607" s="225" t="s">
        <v>68</v>
      </c>
      <c r="C607" s="225" t="s">
        <v>66</v>
      </c>
      <c r="D607" s="285" t="str">
        <f>'пр.7 вед.стр.'!E558</f>
        <v>7Ю 0 01 73950 </v>
      </c>
      <c r="E607" s="267" t="str">
        <f>'пр.7 вед.стр.'!F558</f>
        <v>600</v>
      </c>
      <c r="F607" s="226">
        <f>F608</f>
        <v>510.9</v>
      </c>
      <c r="K607" s="122"/>
      <c r="L607" s="122"/>
      <c r="M607" s="122"/>
      <c r="N607" s="122"/>
      <c r="O607" s="125"/>
    </row>
    <row r="608" spans="1:15" s="32" customFormat="1" ht="17.25" customHeight="1">
      <c r="A608" s="294" t="str">
        <f>'пр.7 вед.стр.'!A559</f>
        <v>Субсидии бюджетным учреждениям</v>
      </c>
      <c r="B608" s="225" t="s">
        <v>68</v>
      </c>
      <c r="C608" s="225" t="s">
        <v>66</v>
      </c>
      <c r="D608" s="285" t="str">
        <f>'пр.7 вед.стр.'!E559</f>
        <v>7Ю 0 01 73950 </v>
      </c>
      <c r="E608" s="267" t="str">
        <f>'пр.7 вед.стр.'!F559</f>
        <v>610</v>
      </c>
      <c r="F608" s="226">
        <f>F609</f>
        <v>510.9</v>
      </c>
      <c r="K608" s="122"/>
      <c r="L608" s="122"/>
      <c r="M608" s="122"/>
      <c r="N608" s="122"/>
      <c r="O608" s="125"/>
    </row>
    <row r="609" spans="1:15" s="32" customFormat="1" ht="17.25" customHeight="1">
      <c r="A609" s="294" t="str">
        <f>'пр.7 вед.стр.'!A560</f>
        <v>Субсидии  бюджетным учреждениям на иные цели</v>
      </c>
      <c r="B609" s="225" t="s">
        <v>68</v>
      </c>
      <c r="C609" s="225" t="s">
        <v>66</v>
      </c>
      <c r="D609" s="285" t="str">
        <f>'пр.7 вед.стр.'!E560</f>
        <v>7Ю 0 01 73950 </v>
      </c>
      <c r="E609" s="267" t="str">
        <f>'пр.7 вед.стр.'!F560</f>
        <v>612</v>
      </c>
      <c r="F609" s="226">
        <f>'пр.7 вед.стр.'!G560</f>
        <v>510.9</v>
      </c>
      <c r="K609" s="122"/>
      <c r="L609" s="122"/>
      <c r="M609" s="122"/>
      <c r="N609" s="122"/>
      <c r="O609" s="125"/>
    </row>
    <row r="610" spans="1:6" ht="28.5" customHeight="1">
      <c r="A610" s="30" t="str">
        <f>'пр.7 вед.стр.'!A561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610" s="20" t="s">
        <v>68</v>
      </c>
      <c r="C610" s="20" t="s">
        <v>66</v>
      </c>
      <c r="D610" s="282" t="str">
        <f>'пр.7 вед.стр.'!E561</f>
        <v>7Ю 0 01 S3950 </v>
      </c>
      <c r="E610" s="262"/>
      <c r="F610" s="21">
        <f>F611</f>
        <v>336</v>
      </c>
    </row>
    <row r="611" spans="1:15" s="32" customFormat="1" ht="18" customHeight="1">
      <c r="A611" s="30" t="str">
        <f>'пр.7 вед.стр.'!A562</f>
        <v>Предоставление субсидий бюджетным, автономным учреждениям и иным некоммерческим организациям</v>
      </c>
      <c r="B611" s="227" t="s">
        <v>68</v>
      </c>
      <c r="C611" s="227" t="s">
        <v>66</v>
      </c>
      <c r="D611" s="286" t="str">
        <f>'пр.7 вед.стр.'!E562</f>
        <v>7Ю 0 01 S3950 </v>
      </c>
      <c r="E611" s="278" t="str">
        <f>'пр.7 вед.стр.'!F562</f>
        <v>600</v>
      </c>
      <c r="F611" s="244">
        <f>F612</f>
        <v>336</v>
      </c>
      <c r="K611" s="122"/>
      <c r="L611" s="122"/>
      <c r="M611" s="122"/>
      <c r="N611" s="122"/>
      <c r="O611" s="125"/>
    </row>
    <row r="612" spans="1:15" s="32" customFormat="1" ht="17.25" customHeight="1">
      <c r="A612" s="30" t="str">
        <f>'пр.7 вед.стр.'!A563</f>
        <v>Субсидии бюджетным учреждениям</v>
      </c>
      <c r="B612" s="227" t="s">
        <v>68</v>
      </c>
      <c r="C612" s="227" t="s">
        <v>66</v>
      </c>
      <c r="D612" s="286" t="str">
        <f>'пр.7 вед.стр.'!E563</f>
        <v>7Ю 0 01 S3950 </v>
      </c>
      <c r="E612" s="278" t="str">
        <f>'пр.7 вед.стр.'!F563</f>
        <v>610</v>
      </c>
      <c r="F612" s="244">
        <f>F613</f>
        <v>336</v>
      </c>
      <c r="K612" s="122"/>
      <c r="L612" s="122"/>
      <c r="M612" s="122"/>
      <c r="N612" s="122"/>
      <c r="O612" s="125"/>
    </row>
    <row r="613" spans="1:15" s="32" customFormat="1" ht="17.25" customHeight="1">
      <c r="A613" s="30" t="str">
        <f>'пр.7 вед.стр.'!A564</f>
        <v>Субсидии  бюджетным учреждениям на иные цели</v>
      </c>
      <c r="B613" s="227" t="s">
        <v>68</v>
      </c>
      <c r="C613" s="227" t="s">
        <v>66</v>
      </c>
      <c r="D613" s="286" t="str">
        <f>'пр.7 вед.стр.'!E564</f>
        <v>7Ю 0 01 S3950 </v>
      </c>
      <c r="E613" s="278" t="str">
        <f>'пр.7 вед.стр.'!F564</f>
        <v>612</v>
      </c>
      <c r="F613" s="244">
        <f>'пр.7 вед.стр.'!G564</f>
        <v>336</v>
      </c>
      <c r="K613" s="122"/>
      <c r="L613" s="122"/>
      <c r="M613" s="122"/>
      <c r="N613" s="122"/>
      <c r="O613" s="125"/>
    </row>
    <row r="614" spans="1:15" s="32" customFormat="1" ht="15.75" customHeight="1">
      <c r="A614" s="30" t="str">
        <f>'пр.7 вед.стр.'!A565</f>
        <v>Проведение конкурсов, спартакиад, соревнований, акций и других мероприятий</v>
      </c>
      <c r="B614" s="20" t="s">
        <v>68</v>
      </c>
      <c r="C614" s="20" t="s">
        <v>66</v>
      </c>
      <c r="D614" s="286" t="str">
        <f>'пр.7 вед.стр.'!E565</f>
        <v>7Ю 0 01 93800 </v>
      </c>
      <c r="E614" s="262"/>
      <c r="F614" s="21">
        <f>F615</f>
        <v>84.2</v>
      </c>
      <c r="K614" s="122"/>
      <c r="L614" s="122"/>
      <c r="M614" s="122"/>
      <c r="N614" s="122"/>
      <c r="O614" s="125"/>
    </row>
    <row r="615" spans="1:15" s="32" customFormat="1" ht="15" customHeight="1">
      <c r="A615" s="30" t="str">
        <f>'пр.7 вед.стр.'!A566</f>
        <v>Предоставление субсидий бюджетным, автономным учреждениям и иным некоммерческим организациям</v>
      </c>
      <c r="B615" s="20" t="s">
        <v>68</v>
      </c>
      <c r="C615" s="20" t="s">
        <v>66</v>
      </c>
      <c r="D615" s="286" t="str">
        <f>'пр.7 вед.стр.'!E566</f>
        <v>7Ю 0 01 93800 </v>
      </c>
      <c r="E615" s="262" t="str">
        <f>'пр.7 вед.стр.'!F566</f>
        <v>600</v>
      </c>
      <c r="F615" s="21">
        <f>F616</f>
        <v>84.2</v>
      </c>
      <c r="K615" s="122"/>
      <c r="L615" s="122"/>
      <c r="M615" s="122"/>
      <c r="N615" s="122"/>
      <c r="O615" s="125"/>
    </row>
    <row r="616" spans="1:15" s="32" customFormat="1" ht="17.25" customHeight="1">
      <c r="A616" s="30" t="str">
        <f>'пр.7 вед.стр.'!A567</f>
        <v>Субсидии бюджетным учреждениям</v>
      </c>
      <c r="B616" s="20" t="s">
        <v>68</v>
      </c>
      <c r="C616" s="20" t="s">
        <v>66</v>
      </c>
      <c r="D616" s="286" t="str">
        <f>'пр.7 вед.стр.'!E567</f>
        <v>7Ю 0 01 93800 </v>
      </c>
      <c r="E616" s="262" t="str">
        <f>'пр.7 вед.стр.'!F567</f>
        <v>610</v>
      </c>
      <c r="F616" s="21">
        <f>F617</f>
        <v>84.2</v>
      </c>
      <c r="K616" s="122"/>
      <c r="L616" s="122"/>
      <c r="M616" s="122"/>
      <c r="N616" s="122"/>
      <c r="O616" s="125"/>
    </row>
    <row r="617" spans="1:15" s="32" customFormat="1" ht="17.25" customHeight="1">
      <c r="A617" s="30" t="str">
        <f>'пр.7 вед.стр.'!A568</f>
        <v>Субсидии  бюджетным учреждениям на иные цели</v>
      </c>
      <c r="B617" s="20" t="s">
        <v>68</v>
      </c>
      <c r="C617" s="20" t="s">
        <v>66</v>
      </c>
      <c r="D617" s="286" t="str">
        <f>'пр.7 вед.стр.'!E568</f>
        <v>7Ю 0 01 93800 </v>
      </c>
      <c r="E617" s="262" t="str">
        <f>'пр.7 вед.стр.'!F568</f>
        <v>612</v>
      </c>
      <c r="F617" s="21">
        <f>'пр.7 вед.стр.'!G568</f>
        <v>84.2</v>
      </c>
      <c r="K617" s="122"/>
      <c r="L617" s="122"/>
      <c r="M617" s="122"/>
      <c r="N617" s="122"/>
      <c r="O617" s="125"/>
    </row>
    <row r="618" spans="1:15" s="32" customFormat="1" ht="18.75" customHeight="1">
      <c r="A618" s="16" t="s">
        <v>59</v>
      </c>
      <c r="B618" s="20" t="s">
        <v>68</v>
      </c>
      <c r="C618" s="20" t="s">
        <v>66</v>
      </c>
      <c r="D618" s="262" t="s">
        <v>691</v>
      </c>
      <c r="E618" s="262"/>
      <c r="F618" s="21">
        <f>F619+F624+F628</f>
        <v>41942.8</v>
      </c>
      <c r="K618" s="122"/>
      <c r="L618" s="122"/>
      <c r="M618" s="122"/>
      <c r="N618" s="122"/>
      <c r="O618" s="125"/>
    </row>
    <row r="619" spans="1:15" s="32" customFormat="1" ht="17.25" customHeight="1">
      <c r="A619" s="16" t="s">
        <v>217</v>
      </c>
      <c r="B619" s="20" t="s">
        <v>68</v>
      </c>
      <c r="C619" s="20" t="s">
        <v>66</v>
      </c>
      <c r="D619" s="262" t="s">
        <v>692</v>
      </c>
      <c r="E619" s="262"/>
      <c r="F619" s="21">
        <f>F620</f>
        <v>37372.8</v>
      </c>
      <c r="K619" s="122"/>
      <c r="L619" s="122"/>
      <c r="M619" s="122"/>
      <c r="N619" s="122"/>
      <c r="O619" s="125"/>
    </row>
    <row r="620" spans="1:15" s="32" customFormat="1" ht="15" customHeight="1">
      <c r="A620" s="16" t="s">
        <v>103</v>
      </c>
      <c r="B620" s="20" t="s">
        <v>68</v>
      </c>
      <c r="C620" s="20" t="s">
        <v>66</v>
      </c>
      <c r="D620" s="262" t="s">
        <v>692</v>
      </c>
      <c r="E620" s="262" t="s">
        <v>104</v>
      </c>
      <c r="F620" s="21">
        <f>F621</f>
        <v>37372.8</v>
      </c>
      <c r="K620" s="122"/>
      <c r="L620" s="122"/>
      <c r="M620" s="122"/>
      <c r="N620" s="122"/>
      <c r="O620" s="125"/>
    </row>
    <row r="621" spans="1:15" s="32" customFormat="1" ht="14.25" customHeight="1">
      <c r="A621" s="16" t="s">
        <v>109</v>
      </c>
      <c r="B621" s="20" t="s">
        <v>68</v>
      </c>
      <c r="C621" s="20" t="s">
        <v>66</v>
      </c>
      <c r="D621" s="262" t="s">
        <v>692</v>
      </c>
      <c r="E621" s="262" t="s">
        <v>110</v>
      </c>
      <c r="F621" s="21">
        <f>F622+F623</f>
        <v>37372.8</v>
      </c>
      <c r="K621" s="122"/>
      <c r="L621" s="122"/>
      <c r="M621" s="122"/>
      <c r="N621" s="122"/>
      <c r="O621" s="125"/>
    </row>
    <row r="622" spans="1:15" s="32" customFormat="1" ht="27" customHeight="1">
      <c r="A622" s="16" t="s">
        <v>111</v>
      </c>
      <c r="B622" s="20" t="s">
        <v>68</v>
      </c>
      <c r="C622" s="20" t="s">
        <v>66</v>
      </c>
      <c r="D622" s="262" t="s">
        <v>692</v>
      </c>
      <c r="E622" s="262" t="s">
        <v>112</v>
      </c>
      <c r="F622" s="21">
        <f>'пр.7 вед.стр.'!G573</f>
        <v>36372.8</v>
      </c>
      <c r="K622" s="122"/>
      <c r="L622" s="122"/>
      <c r="M622" s="122"/>
      <c r="N622" s="122"/>
      <c r="O622" s="125"/>
    </row>
    <row r="623" spans="1:15" s="32" customFormat="1" ht="18.75" customHeight="1">
      <c r="A623" s="16" t="s">
        <v>113</v>
      </c>
      <c r="B623" s="20" t="s">
        <v>68</v>
      </c>
      <c r="C623" s="20" t="s">
        <v>66</v>
      </c>
      <c r="D623" s="262" t="s">
        <v>692</v>
      </c>
      <c r="E623" s="262" t="s">
        <v>114</v>
      </c>
      <c r="F623" s="21">
        <f>'пр.7 вед.стр.'!G574</f>
        <v>1000</v>
      </c>
      <c r="K623" s="122"/>
      <c r="L623" s="122"/>
      <c r="M623" s="122"/>
      <c r="N623" s="122"/>
      <c r="O623" s="125"/>
    </row>
    <row r="624" spans="1:15" s="32" customFormat="1" ht="39" customHeight="1">
      <c r="A624" s="16" t="s">
        <v>240</v>
      </c>
      <c r="B624" s="20" t="s">
        <v>68</v>
      </c>
      <c r="C624" s="20" t="s">
        <v>66</v>
      </c>
      <c r="D624" s="262" t="s">
        <v>693</v>
      </c>
      <c r="E624" s="262"/>
      <c r="F624" s="21">
        <f>F625</f>
        <v>3870</v>
      </c>
      <c r="K624" s="122"/>
      <c r="L624" s="122"/>
      <c r="M624" s="122"/>
      <c r="N624" s="122"/>
      <c r="O624" s="125"/>
    </row>
    <row r="625" spans="1:15" s="32" customFormat="1" ht="15" customHeight="1">
      <c r="A625" s="16" t="s">
        <v>103</v>
      </c>
      <c r="B625" s="20" t="s">
        <v>68</v>
      </c>
      <c r="C625" s="20" t="s">
        <v>66</v>
      </c>
      <c r="D625" s="262" t="s">
        <v>693</v>
      </c>
      <c r="E625" s="262" t="s">
        <v>104</v>
      </c>
      <c r="F625" s="21">
        <f>F626</f>
        <v>3870</v>
      </c>
      <c r="K625" s="122"/>
      <c r="L625" s="122"/>
      <c r="M625" s="122"/>
      <c r="N625" s="122"/>
      <c r="O625" s="125"/>
    </row>
    <row r="626" spans="1:15" s="32" customFormat="1" ht="17.25" customHeight="1">
      <c r="A626" s="16" t="s">
        <v>109</v>
      </c>
      <c r="B626" s="20" t="s">
        <v>68</v>
      </c>
      <c r="C626" s="20" t="s">
        <v>66</v>
      </c>
      <c r="D626" s="262" t="s">
        <v>693</v>
      </c>
      <c r="E626" s="262" t="s">
        <v>110</v>
      </c>
      <c r="F626" s="21">
        <f>F627</f>
        <v>3870</v>
      </c>
      <c r="K626" s="122"/>
      <c r="L626" s="122"/>
      <c r="M626" s="122"/>
      <c r="N626" s="122"/>
      <c r="O626" s="125"/>
    </row>
    <row r="627" spans="1:15" s="32" customFormat="1" ht="18.75" customHeight="1">
      <c r="A627" s="16" t="s">
        <v>113</v>
      </c>
      <c r="B627" s="20" t="s">
        <v>68</v>
      </c>
      <c r="C627" s="20" t="s">
        <v>66</v>
      </c>
      <c r="D627" s="262" t="s">
        <v>693</v>
      </c>
      <c r="E627" s="262" t="s">
        <v>114</v>
      </c>
      <c r="F627" s="21">
        <f>'пр.7 вед.стр.'!G578</f>
        <v>3870</v>
      </c>
      <c r="K627" s="122"/>
      <c r="L627" s="122"/>
      <c r="M627" s="122"/>
      <c r="N627" s="122"/>
      <c r="O627" s="125"/>
    </row>
    <row r="628" spans="1:15" s="32" customFormat="1" ht="17.25" customHeight="1">
      <c r="A628" s="16" t="s">
        <v>207</v>
      </c>
      <c r="B628" s="20" t="s">
        <v>68</v>
      </c>
      <c r="C628" s="20" t="s">
        <v>66</v>
      </c>
      <c r="D628" s="262" t="s">
        <v>694</v>
      </c>
      <c r="E628" s="262"/>
      <c r="F628" s="21">
        <f>F629</f>
        <v>700</v>
      </c>
      <c r="K628" s="122"/>
      <c r="L628" s="122"/>
      <c r="M628" s="122"/>
      <c r="N628" s="122"/>
      <c r="O628" s="125"/>
    </row>
    <row r="629" spans="1:15" s="32" customFormat="1" ht="15" customHeight="1">
      <c r="A629" s="16" t="s">
        <v>103</v>
      </c>
      <c r="B629" s="20" t="s">
        <v>68</v>
      </c>
      <c r="C629" s="20" t="s">
        <v>66</v>
      </c>
      <c r="D629" s="262" t="s">
        <v>694</v>
      </c>
      <c r="E629" s="262" t="s">
        <v>104</v>
      </c>
      <c r="F629" s="21">
        <f>F630</f>
        <v>700</v>
      </c>
      <c r="K629" s="122"/>
      <c r="L629" s="122"/>
      <c r="M629" s="122"/>
      <c r="N629" s="122"/>
      <c r="O629" s="125"/>
    </row>
    <row r="630" spans="1:15" s="32" customFormat="1" ht="18" customHeight="1">
      <c r="A630" s="16" t="s">
        <v>109</v>
      </c>
      <c r="B630" s="20" t="s">
        <v>68</v>
      </c>
      <c r="C630" s="20" t="s">
        <v>66</v>
      </c>
      <c r="D630" s="262" t="s">
        <v>694</v>
      </c>
      <c r="E630" s="262" t="s">
        <v>110</v>
      </c>
      <c r="F630" s="21">
        <f>F631</f>
        <v>700</v>
      </c>
      <c r="K630" s="122"/>
      <c r="L630" s="122"/>
      <c r="M630" s="122"/>
      <c r="N630" s="122"/>
      <c r="O630" s="125"/>
    </row>
    <row r="631" spans="1:15" s="32" customFormat="1" ht="19.5" customHeight="1">
      <c r="A631" s="16" t="s">
        <v>113</v>
      </c>
      <c r="B631" s="20" t="s">
        <v>68</v>
      </c>
      <c r="C631" s="20" t="s">
        <v>66</v>
      </c>
      <c r="D631" s="262" t="s">
        <v>694</v>
      </c>
      <c r="E631" s="262" t="s">
        <v>114</v>
      </c>
      <c r="F631" s="21">
        <f>'пр.7 вед.стр.'!G582</f>
        <v>700</v>
      </c>
      <c r="K631" s="122"/>
      <c r="L631" s="122"/>
      <c r="M631" s="122"/>
      <c r="N631" s="122"/>
      <c r="O631" s="125"/>
    </row>
    <row r="632" spans="1:15" s="32" customFormat="1" ht="17.25" customHeight="1">
      <c r="A632" s="15" t="s">
        <v>367</v>
      </c>
      <c r="B632" s="35" t="s">
        <v>68</v>
      </c>
      <c r="C632" s="35" t="s">
        <v>69</v>
      </c>
      <c r="D632" s="266"/>
      <c r="E632" s="266"/>
      <c r="F632" s="36">
        <f>F634+F648+F678+F692</f>
        <v>58621.8</v>
      </c>
      <c r="K632" s="122"/>
      <c r="L632" s="122"/>
      <c r="M632" s="122"/>
      <c r="N632" s="122"/>
      <c r="O632" s="125"/>
    </row>
    <row r="633" spans="1:15" s="32" customFormat="1" ht="15" customHeight="1">
      <c r="A633" s="16" t="s">
        <v>657</v>
      </c>
      <c r="B633" s="20" t="s">
        <v>68</v>
      </c>
      <c r="C633" s="20" t="s">
        <v>69</v>
      </c>
      <c r="D633" s="282" t="s">
        <v>658</v>
      </c>
      <c r="E633" s="262"/>
      <c r="F633" s="21">
        <f>F634+F648+F678</f>
        <v>4691.8</v>
      </c>
      <c r="K633" s="122"/>
      <c r="L633" s="122"/>
      <c r="M633" s="122"/>
      <c r="N633" s="122"/>
      <c r="O633" s="125"/>
    </row>
    <row r="634" spans="1:15" s="32" customFormat="1" ht="33" customHeight="1">
      <c r="A634" s="229" t="str">
        <f>'пр.7 вед.стр.'!A585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634" s="230" t="s">
        <v>68</v>
      </c>
      <c r="C634" s="235" t="s">
        <v>69</v>
      </c>
      <c r="D634" s="280" t="str">
        <f>'пр.7 вед.стр.'!E585</f>
        <v>7Б 0 00 00000 </v>
      </c>
      <c r="E634" s="261"/>
      <c r="F634" s="232">
        <f>F635</f>
        <v>243.39999999999998</v>
      </c>
      <c r="K634" s="122"/>
      <c r="L634" s="122"/>
      <c r="M634" s="122"/>
      <c r="N634" s="122"/>
      <c r="O634" s="125"/>
    </row>
    <row r="635" spans="1:15" s="32" customFormat="1" ht="33" customHeight="1">
      <c r="A635" s="30" t="str">
        <f>'пр.7 вед.стр.'!A586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635" s="20" t="s">
        <v>68</v>
      </c>
      <c r="C635" s="20" t="s">
        <v>69</v>
      </c>
      <c r="D635" s="282" t="str">
        <f>'пр.7 вед.стр.'!E586</f>
        <v>7Б 0 01 00000 </v>
      </c>
      <c r="E635" s="262"/>
      <c r="F635" s="21">
        <f>F636+F640+F644</f>
        <v>243.39999999999998</v>
      </c>
      <c r="K635" s="122"/>
      <c r="L635" s="122"/>
      <c r="M635" s="122"/>
      <c r="N635" s="122"/>
      <c r="O635" s="125"/>
    </row>
    <row r="636" spans="1:15" s="32" customFormat="1" ht="16.5" customHeight="1">
      <c r="A636" s="30" t="str">
        <f>'пр.7 вед.стр.'!A587</f>
        <v>Обслуживание систем видеонаблюдения, охранной сигнализации</v>
      </c>
      <c r="B636" s="20" t="s">
        <v>68</v>
      </c>
      <c r="C636" s="20" t="s">
        <v>69</v>
      </c>
      <c r="D636" s="282" t="str">
        <f>'пр.7 вед.стр.'!E587</f>
        <v>7Б 0 01 91600 </v>
      </c>
      <c r="E636" s="262"/>
      <c r="F636" s="21">
        <f>F637</f>
        <v>140.6</v>
      </c>
      <c r="K636" s="122"/>
      <c r="L636" s="122"/>
      <c r="M636" s="122"/>
      <c r="N636" s="122"/>
      <c r="O636" s="125"/>
    </row>
    <row r="637" spans="1:15" s="32" customFormat="1" ht="17.25" customHeight="1">
      <c r="A637" s="30" t="str">
        <f>'пр.7 вед.стр.'!A588</f>
        <v>Предоставление субсидий бюджетным, автономным учреждениям и иным некоммерческим организациям</v>
      </c>
      <c r="B637" s="20" t="s">
        <v>68</v>
      </c>
      <c r="C637" s="20" t="s">
        <v>69</v>
      </c>
      <c r="D637" s="282" t="str">
        <f>'пр.7 вед.стр.'!E588</f>
        <v>7Б 0 01 91600 </v>
      </c>
      <c r="E637" s="262" t="str">
        <f>'пр.7 вед.стр.'!F588</f>
        <v>600</v>
      </c>
      <c r="F637" s="21">
        <f>F638</f>
        <v>140.6</v>
      </c>
      <c r="K637" s="122"/>
      <c r="L637" s="122"/>
      <c r="M637" s="122"/>
      <c r="N637" s="122"/>
      <c r="O637" s="125"/>
    </row>
    <row r="638" spans="1:15" s="32" customFormat="1" ht="18" customHeight="1">
      <c r="A638" s="30" t="str">
        <f>'пр.7 вед.стр.'!A589</f>
        <v>Субсидии бюджетным учреждениям</v>
      </c>
      <c r="B638" s="20" t="s">
        <v>68</v>
      </c>
      <c r="C638" s="20" t="s">
        <v>69</v>
      </c>
      <c r="D638" s="282" t="str">
        <f>'пр.7 вед.стр.'!E589</f>
        <v>7Б 0 01 91600 </v>
      </c>
      <c r="E638" s="262" t="str">
        <f>'пр.7 вед.стр.'!F589</f>
        <v>610</v>
      </c>
      <c r="F638" s="21">
        <f>F639</f>
        <v>140.6</v>
      </c>
      <c r="K638" s="122"/>
      <c r="L638" s="122"/>
      <c r="M638" s="122"/>
      <c r="N638" s="122"/>
      <c r="O638" s="125"/>
    </row>
    <row r="639" spans="1:15" s="32" customFormat="1" ht="18" customHeight="1">
      <c r="A639" s="30" t="str">
        <f>'пр.7 вед.стр.'!A590</f>
        <v>Субсидии  бюджетным учреждениям на иные цели</v>
      </c>
      <c r="B639" s="20" t="s">
        <v>68</v>
      </c>
      <c r="C639" s="20" t="s">
        <v>69</v>
      </c>
      <c r="D639" s="282" t="str">
        <f>'пр.7 вед.стр.'!E590</f>
        <v>7Б 0 01 91600 </v>
      </c>
      <c r="E639" s="262" t="str">
        <f>'пр.7 вед.стр.'!F590</f>
        <v>612</v>
      </c>
      <c r="F639" s="21">
        <f>'пр.7 вед.стр.'!G590</f>
        <v>140.6</v>
      </c>
      <c r="K639" s="122"/>
      <c r="L639" s="122"/>
      <c r="M639" s="122"/>
      <c r="N639" s="122"/>
      <c r="O639" s="125"/>
    </row>
    <row r="640" spans="1:15" s="32" customFormat="1" ht="17.25" customHeight="1">
      <c r="A640" s="30" t="str">
        <f>'пр.7 вед.стр.'!A591</f>
        <v>Укрепление материально- технической базы </v>
      </c>
      <c r="B640" s="20" t="s">
        <v>68</v>
      </c>
      <c r="C640" s="20" t="s">
        <v>69</v>
      </c>
      <c r="D640" s="282" t="str">
        <f>'пр.7 вед.стр.'!E591</f>
        <v>7Б 0 01 92500</v>
      </c>
      <c r="E640" s="262"/>
      <c r="F640" s="21">
        <f>F641</f>
        <v>36.8</v>
      </c>
      <c r="K640" s="122"/>
      <c r="L640" s="122"/>
      <c r="M640" s="122"/>
      <c r="N640" s="122"/>
      <c r="O640" s="125"/>
    </row>
    <row r="641" spans="1:15" s="32" customFormat="1" ht="14.25" customHeight="1">
      <c r="A641" s="30" t="str">
        <f>'пр.7 вед.стр.'!A592</f>
        <v>Предоставление субсидий бюджетным, автономным учреждениям и иным некоммерческим организациям</v>
      </c>
      <c r="B641" s="20" t="s">
        <v>68</v>
      </c>
      <c r="C641" s="20" t="s">
        <v>69</v>
      </c>
      <c r="D641" s="282" t="str">
        <f>'пр.7 вед.стр.'!E592</f>
        <v>7Б 0 01 92500</v>
      </c>
      <c r="E641" s="262" t="str">
        <f>'пр.7 вед.стр.'!F592</f>
        <v>600</v>
      </c>
      <c r="F641" s="21">
        <f>F642</f>
        <v>36.8</v>
      </c>
      <c r="K641" s="122"/>
      <c r="L641" s="122"/>
      <c r="M641" s="122"/>
      <c r="N641" s="122"/>
      <c r="O641" s="125"/>
    </row>
    <row r="642" spans="1:15" s="32" customFormat="1" ht="15.75" customHeight="1">
      <c r="A642" s="30" t="str">
        <f>'пр.7 вед.стр.'!A593</f>
        <v>Субсидии бюджетным учреждениям</v>
      </c>
      <c r="B642" s="20" t="s">
        <v>68</v>
      </c>
      <c r="C642" s="20" t="s">
        <v>69</v>
      </c>
      <c r="D642" s="282" t="str">
        <f>'пр.7 вед.стр.'!E593</f>
        <v>7Б 0 01 92500</v>
      </c>
      <c r="E642" s="262" t="str">
        <f>'пр.7 вед.стр.'!F593</f>
        <v>610</v>
      </c>
      <c r="F642" s="21">
        <f>F643</f>
        <v>36.8</v>
      </c>
      <c r="K642" s="122"/>
      <c r="L642" s="122"/>
      <c r="M642" s="122"/>
      <c r="N642" s="122"/>
      <c r="O642" s="125"/>
    </row>
    <row r="643" spans="1:15" s="32" customFormat="1" ht="17.25" customHeight="1">
      <c r="A643" s="30" t="str">
        <f>'пр.7 вед.стр.'!A594</f>
        <v>Субсидии  бюджетным учреждениям на иные цели</v>
      </c>
      <c r="B643" s="20" t="s">
        <v>68</v>
      </c>
      <c r="C643" s="20" t="s">
        <v>69</v>
      </c>
      <c r="D643" s="282" t="str">
        <f>'пр.7 вед.стр.'!E594</f>
        <v>7Б 0 01 92500</v>
      </c>
      <c r="E643" s="262" t="str">
        <f>'пр.7 вед.стр.'!F594</f>
        <v>612</v>
      </c>
      <c r="F643" s="21">
        <f>'пр.7 вед.стр.'!G594</f>
        <v>36.8</v>
      </c>
      <c r="K643" s="122"/>
      <c r="L643" s="122"/>
      <c r="M643" s="122"/>
      <c r="N643" s="122"/>
      <c r="O643" s="125"/>
    </row>
    <row r="644" spans="1:15" s="32" customFormat="1" ht="17.25" customHeight="1">
      <c r="A644" s="30" t="str">
        <f>'пр.7 вед.стр.'!A595</f>
        <v>Установка видеонаблюдения</v>
      </c>
      <c r="B644" s="20" t="s">
        <v>68</v>
      </c>
      <c r="C644" s="20" t="s">
        <v>69</v>
      </c>
      <c r="D644" s="282" t="str">
        <f>'пр.7 вед.стр.'!E595</f>
        <v>7Б 0 01 95100 </v>
      </c>
      <c r="E644" s="272"/>
      <c r="F644" s="21">
        <f>F645</f>
        <v>66</v>
      </c>
      <c r="K644" s="122"/>
      <c r="L644" s="122"/>
      <c r="M644" s="122"/>
      <c r="N644" s="122"/>
      <c r="O644" s="125"/>
    </row>
    <row r="645" spans="1:15" s="32" customFormat="1" ht="16.5" customHeight="1">
      <c r="A645" s="30" t="str">
        <f>'пр.7 вед.стр.'!A596</f>
        <v>Предоставление субсидий бюджетным, автономным учреждениям и иным некоммерческим организациям</v>
      </c>
      <c r="B645" s="20" t="s">
        <v>68</v>
      </c>
      <c r="C645" s="20" t="s">
        <v>69</v>
      </c>
      <c r="D645" s="282" t="str">
        <f>'пр.7 вед.стр.'!E596</f>
        <v>7Б 0 01 95100 </v>
      </c>
      <c r="E645" s="262" t="str">
        <f>'пр.7 вед.стр.'!F596</f>
        <v>600</v>
      </c>
      <c r="F645" s="21">
        <f>F646</f>
        <v>66</v>
      </c>
      <c r="K645" s="122"/>
      <c r="L645" s="122"/>
      <c r="M645" s="122"/>
      <c r="N645" s="122"/>
      <c r="O645" s="125"/>
    </row>
    <row r="646" spans="1:15" s="32" customFormat="1" ht="17.25" customHeight="1">
      <c r="A646" s="30" t="str">
        <f>'пр.7 вед.стр.'!A597</f>
        <v>Субсидии бюджетным учреждениям</v>
      </c>
      <c r="B646" s="20" t="s">
        <v>68</v>
      </c>
      <c r="C646" s="20" t="s">
        <v>69</v>
      </c>
      <c r="D646" s="282" t="str">
        <f>'пр.7 вед.стр.'!E597</f>
        <v>7Б 0 01 95100 </v>
      </c>
      <c r="E646" s="262" t="str">
        <f>'пр.7 вед.стр.'!F597</f>
        <v>610</v>
      </c>
      <c r="F646" s="21">
        <f>F647</f>
        <v>66</v>
      </c>
      <c r="K646" s="122"/>
      <c r="L646" s="122"/>
      <c r="M646" s="122"/>
      <c r="N646" s="122"/>
      <c r="O646" s="125"/>
    </row>
    <row r="647" spans="1:15" s="32" customFormat="1" ht="17.25" customHeight="1">
      <c r="A647" s="30" t="str">
        <f>'пр.7 вед.стр.'!A598</f>
        <v>Субсидии  бюджетным учреждениям на иные цели</v>
      </c>
      <c r="B647" s="20" t="s">
        <v>68</v>
      </c>
      <c r="C647" s="20" t="s">
        <v>69</v>
      </c>
      <c r="D647" s="282" t="str">
        <f>'пр.7 вед.стр.'!E598</f>
        <v>7Б 0 01 95100 </v>
      </c>
      <c r="E647" s="262" t="str">
        <f>'пр.7 вед.стр.'!F598</f>
        <v>612</v>
      </c>
      <c r="F647" s="21">
        <f>'пр.7 вед.стр.'!G598</f>
        <v>66</v>
      </c>
      <c r="K647" s="122"/>
      <c r="L647" s="122"/>
      <c r="M647" s="122"/>
      <c r="N647" s="122"/>
      <c r="O647" s="125"/>
    </row>
    <row r="648" spans="1:15" s="32" customFormat="1" ht="18.75" customHeight="1">
      <c r="A648" s="229" t="str">
        <f>'пр.7 вед.стр.'!A599</f>
        <v>Муниципальная программа  "Пожарная безопасность в Сусуманском городском округе на 2018- 2020 годы"</v>
      </c>
      <c r="B648" s="230" t="s">
        <v>68</v>
      </c>
      <c r="C648" s="230" t="s">
        <v>69</v>
      </c>
      <c r="D648" s="280" t="str">
        <f>'пр.7 вед.стр.'!E599</f>
        <v>7П 0 00 00000 </v>
      </c>
      <c r="E648" s="261"/>
      <c r="F648" s="232">
        <f>F649</f>
        <v>716.3</v>
      </c>
      <c r="K648" s="122"/>
      <c r="L648" s="122"/>
      <c r="M648" s="122"/>
      <c r="N648" s="122"/>
      <c r="O648" s="125"/>
    </row>
    <row r="649" spans="1:15" s="32" customFormat="1" ht="27.75" customHeight="1">
      <c r="A649" s="30" t="str">
        <f>'пр.7 вед.стр.'!A600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49" s="20" t="s">
        <v>68</v>
      </c>
      <c r="C649" s="20" t="s">
        <v>69</v>
      </c>
      <c r="D649" s="282" t="str">
        <f>'пр.7 вед.стр.'!E600</f>
        <v>7П 0 01 00000 </v>
      </c>
      <c r="E649" s="262"/>
      <c r="F649" s="21">
        <f>F650+F654+F658+F662+F666+F670+F674</f>
        <v>716.3</v>
      </c>
      <c r="K649" s="122"/>
      <c r="L649" s="122"/>
      <c r="M649" s="122"/>
      <c r="N649" s="122"/>
      <c r="O649" s="125"/>
    </row>
    <row r="650" spans="1:15" s="32" customFormat="1" ht="30" customHeight="1">
      <c r="A650" s="30" t="str">
        <f>'пр.7 вед.стр.'!A601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50" s="20" t="s">
        <v>68</v>
      </c>
      <c r="C650" s="20" t="s">
        <v>69</v>
      </c>
      <c r="D650" s="282" t="str">
        <f>'пр.7 вед.стр.'!E601</f>
        <v>7П 0 01 94100 </v>
      </c>
      <c r="E650" s="262"/>
      <c r="F650" s="21">
        <f>F651</f>
        <v>466.1</v>
      </c>
      <c r="K650" s="122"/>
      <c r="L650" s="122"/>
      <c r="M650" s="122"/>
      <c r="N650" s="122"/>
      <c r="O650" s="125"/>
    </row>
    <row r="651" spans="1:15" s="32" customFormat="1" ht="15.75" customHeight="1">
      <c r="A651" s="30" t="str">
        <f>'пр.7 вед.стр.'!A602</f>
        <v>Предоставление субсидий бюджетным, автономным учреждениям и иным некоммерческим организациям</v>
      </c>
      <c r="B651" s="20" t="s">
        <v>68</v>
      </c>
      <c r="C651" s="20" t="s">
        <v>69</v>
      </c>
      <c r="D651" s="282" t="str">
        <f>'пр.7 вед.стр.'!E602</f>
        <v>7П 0 01 94100 </v>
      </c>
      <c r="E651" s="262" t="str">
        <f>'пр.7 вед.стр.'!F602</f>
        <v>600</v>
      </c>
      <c r="F651" s="21">
        <f>F652</f>
        <v>466.1</v>
      </c>
      <c r="K651" s="122"/>
      <c r="L651" s="122"/>
      <c r="M651" s="122"/>
      <c r="N651" s="122"/>
      <c r="O651" s="125"/>
    </row>
    <row r="652" spans="1:15" s="32" customFormat="1" ht="16.5" customHeight="1">
      <c r="A652" s="30" t="str">
        <f>'пр.7 вед.стр.'!A603</f>
        <v>Субсидии бюджетным учреждениям</v>
      </c>
      <c r="B652" s="20" t="s">
        <v>68</v>
      </c>
      <c r="C652" s="20" t="s">
        <v>69</v>
      </c>
      <c r="D652" s="282" t="str">
        <f>'пр.7 вед.стр.'!E603</f>
        <v>7П 0 01 94100 </v>
      </c>
      <c r="E652" s="262" t="str">
        <f>'пр.7 вед.стр.'!F603</f>
        <v>610</v>
      </c>
      <c r="F652" s="21">
        <f>F653</f>
        <v>466.1</v>
      </c>
      <c r="K652" s="122"/>
      <c r="L652" s="122"/>
      <c r="M652" s="122"/>
      <c r="N652" s="122"/>
      <c r="O652" s="125"/>
    </row>
    <row r="653" spans="1:15" s="32" customFormat="1" ht="17.25" customHeight="1">
      <c r="A653" s="30" t="str">
        <f>'пр.7 вед.стр.'!A604</f>
        <v>Субсидии  бюджетным учреждениям на иные цели</v>
      </c>
      <c r="B653" s="20" t="s">
        <v>68</v>
      </c>
      <c r="C653" s="20" t="s">
        <v>69</v>
      </c>
      <c r="D653" s="282" t="str">
        <f>'пр.7 вед.стр.'!E604</f>
        <v>7П 0 01 94100 </v>
      </c>
      <c r="E653" s="262" t="str">
        <f>'пр.7 вед.стр.'!F604</f>
        <v>612</v>
      </c>
      <c r="F653" s="21">
        <f>'пр.7 вед.стр.'!G604+'пр.7 вед.стр.'!G786</f>
        <v>466.1</v>
      </c>
      <c r="K653" s="122"/>
      <c r="L653" s="122"/>
      <c r="M653" s="122"/>
      <c r="N653" s="122"/>
      <c r="O653" s="125"/>
    </row>
    <row r="654" spans="1:15" s="32" customFormat="1" ht="18.75" customHeight="1">
      <c r="A654" s="30" t="str">
        <f>'пр.7 вед.стр.'!A787</f>
        <v>Обработка сгораемых конструкций огнезащитными составами</v>
      </c>
      <c r="B654" s="20" t="s">
        <v>68</v>
      </c>
      <c r="C654" s="20" t="s">
        <v>69</v>
      </c>
      <c r="D654" s="282" t="str">
        <f>'пр.7 вед.стр.'!E787</f>
        <v>7П 0 01 94200 </v>
      </c>
      <c r="E654" s="262"/>
      <c r="F654" s="21">
        <f>F655</f>
        <v>70</v>
      </c>
      <c r="K654" s="122"/>
      <c r="L654" s="122"/>
      <c r="M654" s="122"/>
      <c r="N654" s="122"/>
      <c r="O654" s="125"/>
    </row>
    <row r="655" spans="1:15" s="32" customFormat="1" ht="16.5" customHeight="1">
      <c r="A655" s="30" t="str">
        <f>'пр.7 вед.стр.'!A788</f>
        <v>Предоставление субсидий бюджетным, автономным учреждениям и иным некоммерческим организациям</v>
      </c>
      <c r="B655" s="20" t="s">
        <v>68</v>
      </c>
      <c r="C655" s="20" t="s">
        <v>69</v>
      </c>
      <c r="D655" s="282" t="str">
        <f>'пр.7 вед.стр.'!E788</f>
        <v>7П 0 01 94200 </v>
      </c>
      <c r="E655" s="262" t="str">
        <f>'пр.7 вед.стр.'!F788</f>
        <v>600</v>
      </c>
      <c r="F655" s="21">
        <f>F656</f>
        <v>70</v>
      </c>
      <c r="K655" s="122"/>
      <c r="L655" s="122"/>
      <c r="M655" s="122"/>
      <c r="N655" s="122"/>
      <c r="O655" s="125"/>
    </row>
    <row r="656" spans="1:15" s="32" customFormat="1" ht="17.25" customHeight="1">
      <c r="A656" s="30" t="str">
        <f>'пр.7 вед.стр.'!A789</f>
        <v>Субсидии бюджетным учреждениям</v>
      </c>
      <c r="B656" s="20" t="s">
        <v>68</v>
      </c>
      <c r="C656" s="20" t="s">
        <v>69</v>
      </c>
      <c r="D656" s="282" t="str">
        <f>'пр.7 вед.стр.'!E789</f>
        <v>7П 0 01 94200 </v>
      </c>
      <c r="E656" s="262" t="str">
        <f>'пр.7 вед.стр.'!F789</f>
        <v>610</v>
      </c>
      <c r="F656" s="21">
        <f>F657</f>
        <v>70</v>
      </c>
      <c r="K656" s="122"/>
      <c r="L656" s="122"/>
      <c r="M656" s="122"/>
      <c r="N656" s="122"/>
      <c r="O656" s="125"/>
    </row>
    <row r="657" spans="1:15" s="32" customFormat="1" ht="17.25" customHeight="1">
      <c r="A657" s="30" t="str">
        <f>'пр.7 вед.стр.'!A790</f>
        <v>Субсидии  бюджетным учреждениям на иные цели</v>
      </c>
      <c r="B657" s="20" t="s">
        <v>68</v>
      </c>
      <c r="C657" s="20" t="s">
        <v>69</v>
      </c>
      <c r="D657" s="282" t="str">
        <f>'пр.7 вед.стр.'!E790</f>
        <v>7П 0 01 94200 </v>
      </c>
      <c r="E657" s="262" t="str">
        <f>'пр.7 вед.стр.'!F790</f>
        <v>612</v>
      </c>
      <c r="F657" s="21">
        <f>'пр.7 вед.стр.'!G790</f>
        <v>70</v>
      </c>
      <c r="K657" s="122"/>
      <c r="L657" s="122"/>
      <c r="M657" s="122"/>
      <c r="N657" s="122"/>
      <c r="O657" s="125"/>
    </row>
    <row r="658" spans="1:15" s="32" customFormat="1" ht="16.5" customHeight="1">
      <c r="A658" s="30" t="str">
        <f>'пр.7 вед.стр.'!A791</f>
        <v>Приобретение и заправка огнетушителей, средств индивидуальной защиты</v>
      </c>
      <c r="B658" s="20" t="s">
        <v>68</v>
      </c>
      <c r="C658" s="20" t="s">
        <v>69</v>
      </c>
      <c r="D658" s="282" t="str">
        <f>'пр.7 вед.стр.'!E791</f>
        <v>7П 0 01 94300 </v>
      </c>
      <c r="E658" s="262"/>
      <c r="F658" s="21">
        <f>F659</f>
        <v>40</v>
      </c>
      <c r="K658" s="122"/>
      <c r="L658" s="122"/>
      <c r="M658" s="122"/>
      <c r="N658" s="122"/>
      <c r="O658" s="125"/>
    </row>
    <row r="659" spans="1:15" s="32" customFormat="1" ht="15" customHeight="1">
      <c r="A659" s="30" t="str">
        <f>'пр.7 вед.стр.'!A792</f>
        <v>Предоставление субсидий бюджетным, автономным учреждениям и иным некоммерческим организациям</v>
      </c>
      <c r="B659" s="20" t="s">
        <v>68</v>
      </c>
      <c r="C659" s="20" t="s">
        <v>69</v>
      </c>
      <c r="D659" s="282" t="str">
        <f>'пр.7 вед.стр.'!E792</f>
        <v>7П 0 01 94300 </v>
      </c>
      <c r="E659" s="262" t="str">
        <f>'пр.7 вед.стр.'!F792</f>
        <v>600</v>
      </c>
      <c r="F659" s="21">
        <f>F660</f>
        <v>40</v>
      </c>
      <c r="K659" s="122"/>
      <c r="L659" s="122"/>
      <c r="M659" s="122"/>
      <c r="N659" s="122"/>
      <c r="O659" s="125"/>
    </row>
    <row r="660" spans="1:15" s="32" customFormat="1" ht="14.25" customHeight="1">
      <c r="A660" s="30" t="str">
        <f>'пр.7 вед.стр.'!A793</f>
        <v>Субсидии бюджетным учреждениям</v>
      </c>
      <c r="B660" s="20" t="s">
        <v>68</v>
      </c>
      <c r="C660" s="20" t="s">
        <v>69</v>
      </c>
      <c r="D660" s="282" t="str">
        <f>'пр.7 вед.стр.'!E793</f>
        <v>7П 0 01 94300 </v>
      </c>
      <c r="E660" s="262" t="str">
        <f>'пр.7 вед.стр.'!F793</f>
        <v>610</v>
      </c>
      <c r="F660" s="21">
        <f>F661</f>
        <v>40</v>
      </c>
      <c r="K660" s="122"/>
      <c r="L660" s="122"/>
      <c r="M660" s="122"/>
      <c r="N660" s="122"/>
      <c r="O660" s="125"/>
    </row>
    <row r="661" spans="1:15" s="32" customFormat="1" ht="13.5" customHeight="1">
      <c r="A661" s="30" t="str">
        <f>'пр.7 вед.стр.'!A794</f>
        <v>Субсидии  бюджетным учреждениям на иные цели</v>
      </c>
      <c r="B661" s="20" t="s">
        <v>68</v>
      </c>
      <c r="C661" s="20" t="s">
        <v>69</v>
      </c>
      <c r="D661" s="282" t="str">
        <f>'пр.7 вед.стр.'!E794</f>
        <v>7П 0 01 94300 </v>
      </c>
      <c r="E661" s="262" t="str">
        <f>'пр.7 вед.стр.'!F794</f>
        <v>612</v>
      </c>
      <c r="F661" s="21">
        <f>'пр.7 вед.стр.'!G794</f>
        <v>40</v>
      </c>
      <c r="K661" s="122"/>
      <c r="L661" s="122"/>
      <c r="M661" s="122"/>
      <c r="N661" s="122"/>
      <c r="O661" s="125"/>
    </row>
    <row r="662" spans="1:15" s="32" customFormat="1" ht="17.25" customHeight="1">
      <c r="A662" s="30" t="str">
        <f>'пр.7 вед.стр.'!A605</f>
        <v>Проведение замеров сопротивления изоляции электросетей и электрооборудования</v>
      </c>
      <c r="B662" s="20" t="s">
        <v>68</v>
      </c>
      <c r="C662" s="20" t="s">
        <v>69</v>
      </c>
      <c r="D662" s="282" t="str">
        <f>'пр.7 вед.стр.'!E605</f>
        <v>7П 0 01 94400 </v>
      </c>
      <c r="E662" s="262"/>
      <c r="F662" s="21">
        <f>F663</f>
        <v>38.4</v>
      </c>
      <c r="K662" s="122"/>
      <c r="L662" s="122"/>
      <c r="M662" s="122"/>
      <c r="N662" s="122"/>
      <c r="O662" s="125"/>
    </row>
    <row r="663" spans="1:15" s="32" customFormat="1" ht="14.25" customHeight="1">
      <c r="A663" s="30" t="str">
        <f>'пр.7 вед.стр.'!A606</f>
        <v>Предоставление субсидий бюджетным, автономным учреждениям и иным некоммерческим организациям</v>
      </c>
      <c r="B663" s="20" t="s">
        <v>68</v>
      </c>
      <c r="C663" s="20" t="s">
        <v>69</v>
      </c>
      <c r="D663" s="282" t="str">
        <f>'пр.7 вед.стр.'!E606</f>
        <v>7П 0 01 94400 </v>
      </c>
      <c r="E663" s="262" t="str">
        <f>'пр.7 вед.стр.'!F606</f>
        <v>600</v>
      </c>
      <c r="F663" s="21">
        <f>F664</f>
        <v>38.4</v>
      </c>
      <c r="K663" s="122"/>
      <c r="L663" s="122"/>
      <c r="M663" s="122"/>
      <c r="N663" s="122"/>
      <c r="O663" s="125"/>
    </row>
    <row r="664" spans="1:15" s="32" customFormat="1" ht="17.25" customHeight="1">
      <c r="A664" s="30" t="str">
        <f>'пр.7 вед.стр.'!A607</f>
        <v>Субсидии бюджетным учреждениям</v>
      </c>
      <c r="B664" s="20" t="s">
        <v>68</v>
      </c>
      <c r="C664" s="20" t="s">
        <v>69</v>
      </c>
      <c r="D664" s="282" t="str">
        <f>'пр.7 вед.стр.'!E607</f>
        <v>7П 0 01 94400 </v>
      </c>
      <c r="E664" s="262" t="str">
        <f>'пр.7 вед.стр.'!F607</f>
        <v>610</v>
      </c>
      <c r="F664" s="21">
        <f>F665</f>
        <v>38.4</v>
      </c>
      <c r="K664" s="122"/>
      <c r="L664" s="122"/>
      <c r="M664" s="122"/>
      <c r="N664" s="122"/>
      <c r="O664" s="125"/>
    </row>
    <row r="665" spans="1:15" s="32" customFormat="1" ht="17.25" customHeight="1">
      <c r="A665" s="30" t="str">
        <f>'пр.7 вед.стр.'!A608</f>
        <v>Субсидии  бюджетным учреждениям на иные цели</v>
      </c>
      <c r="B665" s="20" t="s">
        <v>68</v>
      </c>
      <c r="C665" s="20" t="s">
        <v>69</v>
      </c>
      <c r="D665" s="282" t="str">
        <f>'пр.7 вед.стр.'!E608</f>
        <v>7П 0 01 94400 </v>
      </c>
      <c r="E665" s="262" t="str">
        <f>'пр.7 вед.стр.'!F608</f>
        <v>612</v>
      </c>
      <c r="F665" s="21">
        <f>'пр.7 вед.стр.'!G608</f>
        <v>38.4</v>
      </c>
      <c r="K665" s="122"/>
      <c r="L665" s="122"/>
      <c r="M665" s="122"/>
      <c r="N665" s="122"/>
      <c r="O665" s="125"/>
    </row>
    <row r="666" spans="1:15" s="32" customFormat="1" ht="30" customHeight="1">
      <c r="A666" s="30" t="str">
        <f>'пр.7 вед.стр.'!A609</f>
        <v>Проведение проверок исправности и ремонт систем противопожарного водоснабжения, приобретение и обслуживание гидрантов</v>
      </c>
      <c r="B666" s="20" t="s">
        <v>68</v>
      </c>
      <c r="C666" s="20" t="s">
        <v>69</v>
      </c>
      <c r="D666" s="282" t="str">
        <f>'пр.7 вед.стр.'!E609</f>
        <v>7П 0 01 94500 </v>
      </c>
      <c r="E666" s="262"/>
      <c r="F666" s="21">
        <f>F667</f>
        <v>15.8</v>
      </c>
      <c r="K666" s="122"/>
      <c r="L666" s="122"/>
      <c r="M666" s="122"/>
      <c r="N666" s="122"/>
      <c r="O666" s="125"/>
    </row>
    <row r="667" spans="1:15" s="32" customFormat="1" ht="20.25" customHeight="1">
      <c r="A667" s="30" t="str">
        <f>'пр.7 вед.стр.'!A610</f>
        <v>Предоставление субсидий бюджетным, автономным учреждениям и иным некоммерческим организациям</v>
      </c>
      <c r="B667" s="20" t="s">
        <v>68</v>
      </c>
      <c r="C667" s="20" t="s">
        <v>69</v>
      </c>
      <c r="D667" s="282" t="str">
        <f>'пр.7 вед.стр.'!E610</f>
        <v>7П 0 01 94500 </v>
      </c>
      <c r="E667" s="262" t="str">
        <f>'пр.7 вед.стр.'!F610</f>
        <v>600</v>
      </c>
      <c r="F667" s="21">
        <f>F668</f>
        <v>15.8</v>
      </c>
      <c r="K667" s="122"/>
      <c r="L667" s="122"/>
      <c r="M667" s="122"/>
      <c r="N667" s="122"/>
      <c r="O667" s="125"/>
    </row>
    <row r="668" spans="1:15" s="32" customFormat="1" ht="17.25" customHeight="1">
      <c r="A668" s="30" t="str">
        <f>'пр.7 вед.стр.'!A611</f>
        <v>Субсидии бюджетным учреждениям</v>
      </c>
      <c r="B668" s="20" t="s">
        <v>68</v>
      </c>
      <c r="C668" s="20" t="s">
        <v>69</v>
      </c>
      <c r="D668" s="282" t="str">
        <f>'пр.7 вед.стр.'!E611</f>
        <v>7П 0 01 94500 </v>
      </c>
      <c r="E668" s="262" t="str">
        <f>'пр.7 вед.стр.'!F611</f>
        <v>610</v>
      </c>
      <c r="F668" s="21">
        <f>F669</f>
        <v>15.8</v>
      </c>
      <c r="K668" s="122"/>
      <c r="L668" s="122"/>
      <c r="M668" s="122"/>
      <c r="N668" s="122"/>
      <c r="O668" s="125"/>
    </row>
    <row r="669" spans="1:15" s="32" customFormat="1" ht="17.25" customHeight="1">
      <c r="A669" s="30" t="str">
        <f>'пр.7 вед.стр.'!A612</f>
        <v>Субсидии  бюджетным учреждениям на иные цели</v>
      </c>
      <c r="B669" s="20" t="s">
        <v>68</v>
      </c>
      <c r="C669" s="20" t="s">
        <v>69</v>
      </c>
      <c r="D669" s="282" t="str">
        <f>'пр.7 вед.стр.'!E612</f>
        <v>7П 0 01 94500 </v>
      </c>
      <c r="E669" s="262" t="str">
        <f>'пр.7 вед.стр.'!F612</f>
        <v>612</v>
      </c>
      <c r="F669" s="21">
        <f>'пр.7 вед.стр.'!G612</f>
        <v>15.8</v>
      </c>
      <c r="K669" s="122"/>
      <c r="L669" s="122"/>
      <c r="M669" s="122"/>
      <c r="N669" s="122"/>
      <c r="O669" s="125"/>
    </row>
    <row r="670" spans="1:15" s="32" customFormat="1" ht="20.25" customHeight="1">
      <c r="A670" s="16" t="str">
        <f>'пр.7 вед.стр.'!A613</f>
        <v>Обучение сотрудников по пожарной безопасности</v>
      </c>
      <c r="B670" s="20" t="s">
        <v>68</v>
      </c>
      <c r="C670" s="20" t="s">
        <v>69</v>
      </c>
      <c r="D670" s="282" t="str">
        <f>'пр.7 вед.стр.'!E613</f>
        <v>7П 0 01 94510 </v>
      </c>
      <c r="E670" s="262"/>
      <c r="F670" s="21">
        <f>F671</f>
        <v>10</v>
      </c>
      <c r="K670" s="122"/>
      <c r="L670" s="122"/>
      <c r="M670" s="122"/>
      <c r="N670" s="122"/>
      <c r="O670" s="125"/>
    </row>
    <row r="671" spans="1:15" s="32" customFormat="1" ht="15.75" customHeight="1">
      <c r="A671" s="16" t="str">
        <f>'пр.7 вед.стр.'!A614</f>
        <v>Предоставление субсидий бюджетным, автономным учреждениям и иным некоммерческим организациям</v>
      </c>
      <c r="B671" s="20" t="s">
        <v>68</v>
      </c>
      <c r="C671" s="20" t="s">
        <v>69</v>
      </c>
      <c r="D671" s="282" t="str">
        <f>'пр.7 вед.стр.'!E614</f>
        <v>7П 0 01 94510 </v>
      </c>
      <c r="E671" s="262" t="str">
        <f>'пр.7 вед.стр.'!F614</f>
        <v>600</v>
      </c>
      <c r="F671" s="21">
        <f>F672</f>
        <v>10</v>
      </c>
      <c r="K671" s="122"/>
      <c r="L671" s="122"/>
      <c r="M671" s="122"/>
      <c r="N671" s="122"/>
      <c r="O671" s="125"/>
    </row>
    <row r="672" spans="1:15" s="32" customFormat="1" ht="17.25" customHeight="1">
      <c r="A672" s="16" t="str">
        <f>'пр.7 вед.стр.'!A615</f>
        <v>Субсидии бюджетным учреждениям</v>
      </c>
      <c r="B672" s="20" t="s">
        <v>68</v>
      </c>
      <c r="C672" s="20" t="s">
        <v>69</v>
      </c>
      <c r="D672" s="282" t="str">
        <f>'пр.7 вед.стр.'!E615</f>
        <v>7П 0 01 94510 </v>
      </c>
      <c r="E672" s="262" t="str">
        <f>'пр.7 вед.стр.'!F615</f>
        <v>610</v>
      </c>
      <c r="F672" s="21">
        <f>F673</f>
        <v>10</v>
      </c>
      <c r="K672" s="122"/>
      <c r="L672" s="122"/>
      <c r="M672" s="122"/>
      <c r="N672" s="122"/>
      <c r="O672" s="125"/>
    </row>
    <row r="673" spans="1:15" s="32" customFormat="1" ht="17.25" customHeight="1">
      <c r="A673" s="16" t="str">
        <f>'пр.7 вед.стр.'!A616</f>
        <v>Субсидии  бюджетным учреждениям на иные цели</v>
      </c>
      <c r="B673" s="20" t="s">
        <v>68</v>
      </c>
      <c r="C673" s="20" t="s">
        <v>69</v>
      </c>
      <c r="D673" s="282" t="str">
        <f>'пр.7 вед.стр.'!E616</f>
        <v>7П 0 01 94510 </v>
      </c>
      <c r="E673" s="262" t="str">
        <f>'пр.7 вед.стр.'!F616</f>
        <v>612</v>
      </c>
      <c r="F673" s="21">
        <f>'пр.7 вед.стр.'!G616</f>
        <v>10</v>
      </c>
      <c r="K673" s="122"/>
      <c r="L673" s="122"/>
      <c r="M673" s="122"/>
      <c r="N673" s="122"/>
      <c r="O673" s="125"/>
    </row>
    <row r="674" spans="1:6" ht="15.75" customHeight="1">
      <c r="A674" s="30" t="str">
        <f>'пр.7 вед.стр.'!A617</f>
        <v>Установка противопожарных дверей на запасных выходах</v>
      </c>
      <c r="B674" s="20" t="s">
        <v>68</v>
      </c>
      <c r="C674" s="20" t="s">
        <v>69</v>
      </c>
      <c r="D674" s="282" t="str">
        <f>'пр.7 вед.стр.'!E617</f>
        <v>7П 0 01 94600</v>
      </c>
      <c r="E674" s="262"/>
      <c r="F674" s="21">
        <f>F675</f>
        <v>76</v>
      </c>
    </row>
    <row r="675" spans="1:15" s="32" customFormat="1" ht="17.25" customHeight="1">
      <c r="A675" s="30" t="str">
        <f>'пр.7 вед.стр.'!A618</f>
        <v>Предоставление субсидий бюджетным, автономным учреждениям и иным некоммерческим организациям</v>
      </c>
      <c r="B675" s="227" t="s">
        <v>68</v>
      </c>
      <c r="C675" s="20" t="s">
        <v>69</v>
      </c>
      <c r="D675" s="282" t="str">
        <f>'пр.7 вед.стр.'!E618</f>
        <v>7П 0 01 94600</v>
      </c>
      <c r="E675" s="278" t="str">
        <f>'пр.7 вед.стр.'!F618</f>
        <v>600</v>
      </c>
      <c r="F675" s="244">
        <f>F676</f>
        <v>76</v>
      </c>
      <c r="K675" s="122"/>
      <c r="L675" s="122"/>
      <c r="M675" s="122"/>
      <c r="N675" s="122"/>
      <c r="O675" s="125"/>
    </row>
    <row r="676" spans="1:15" s="32" customFormat="1" ht="17.25" customHeight="1">
      <c r="A676" s="30" t="str">
        <f>'пр.7 вед.стр.'!A619</f>
        <v>Субсидии бюджетным учреждениям</v>
      </c>
      <c r="B676" s="227" t="s">
        <v>68</v>
      </c>
      <c r="C676" s="20" t="s">
        <v>69</v>
      </c>
      <c r="D676" s="282" t="str">
        <f>'пр.7 вед.стр.'!E619</f>
        <v>7П 0 01 94600</v>
      </c>
      <c r="E676" s="278" t="str">
        <f>'пр.7 вед.стр.'!F619</f>
        <v>610</v>
      </c>
      <c r="F676" s="244">
        <f>F677</f>
        <v>76</v>
      </c>
      <c r="K676" s="122"/>
      <c r="L676" s="122"/>
      <c r="M676" s="122"/>
      <c r="N676" s="122"/>
      <c r="O676" s="125"/>
    </row>
    <row r="677" spans="1:15" s="32" customFormat="1" ht="17.25" customHeight="1">
      <c r="A677" s="30" t="str">
        <f>'пр.7 вед.стр.'!A620</f>
        <v>Субсидии  бюджетным учреждениям на иные цели</v>
      </c>
      <c r="B677" s="227" t="s">
        <v>68</v>
      </c>
      <c r="C677" s="20" t="s">
        <v>69</v>
      </c>
      <c r="D677" s="282" t="str">
        <f>'пр.7 вед.стр.'!E620</f>
        <v>7П 0 01 94600</v>
      </c>
      <c r="E677" s="278" t="str">
        <f>'пр.7 вед.стр.'!F620</f>
        <v>612</v>
      </c>
      <c r="F677" s="244">
        <f>'пр.7 вед.стр.'!G620</f>
        <v>76</v>
      </c>
      <c r="K677" s="122"/>
      <c r="L677" s="122"/>
      <c r="M677" s="122"/>
      <c r="N677" s="122"/>
      <c r="O677" s="125"/>
    </row>
    <row r="678" spans="1:15" s="32" customFormat="1" ht="20.25" customHeight="1">
      <c r="A678" s="229" t="str">
        <f>'пр.7 вед.стр.'!A621</f>
        <v>Муниципальная  программа  "Развитие образования в Сусуманском городском округе  на 2018- 2020 годы"</v>
      </c>
      <c r="B678" s="230" t="s">
        <v>68</v>
      </c>
      <c r="C678" s="230" t="s">
        <v>69</v>
      </c>
      <c r="D678" s="261" t="str">
        <f>'пр.7 вед.стр.'!E621</f>
        <v>7Р 0 00 00000 </v>
      </c>
      <c r="E678" s="279"/>
      <c r="F678" s="232">
        <f>F679</f>
        <v>3732.1</v>
      </c>
      <c r="K678" s="122"/>
      <c r="L678" s="122"/>
      <c r="M678" s="122"/>
      <c r="N678" s="122"/>
      <c r="O678" s="125"/>
    </row>
    <row r="679" spans="1:15" s="32" customFormat="1" ht="19.5" customHeight="1">
      <c r="A679" s="16" t="str">
        <f>'пр.7 вед.стр.'!A622</f>
        <v>Основное мероприятие "Управление развитием отрасли образования"</v>
      </c>
      <c r="B679" s="20" t="s">
        <v>68</v>
      </c>
      <c r="C679" s="20" t="s">
        <v>69</v>
      </c>
      <c r="D679" s="262" t="str">
        <f>'пр.7 вед.стр.'!E622</f>
        <v>7Р 0 02 00000</v>
      </c>
      <c r="E679" s="266"/>
      <c r="F679" s="21">
        <f>F680+F684+F688</f>
        <v>3732.1</v>
      </c>
      <c r="K679" s="122"/>
      <c r="L679" s="122"/>
      <c r="M679" s="122"/>
      <c r="N679" s="122"/>
      <c r="O679" s="125"/>
    </row>
    <row r="680" spans="1:15" s="32" customFormat="1" ht="32.25" customHeight="1">
      <c r="A680" s="224" t="str">
        <f>'пр.7 вед.стр.'!A623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80" s="225" t="s">
        <v>68</v>
      </c>
      <c r="C680" s="225" t="s">
        <v>69</v>
      </c>
      <c r="D680" s="267" t="str">
        <f>'пр.7 вед.стр.'!E623</f>
        <v>7Р 0 02 74060</v>
      </c>
      <c r="E680" s="267"/>
      <c r="F680" s="226">
        <f>F681</f>
        <v>441.5</v>
      </c>
      <c r="K680" s="122"/>
      <c r="L680" s="122"/>
      <c r="M680" s="122"/>
      <c r="N680" s="122"/>
      <c r="O680" s="125"/>
    </row>
    <row r="681" spans="1:15" s="32" customFormat="1" ht="15" customHeight="1">
      <c r="A681" s="224" t="str">
        <f>'пр.7 вед.стр.'!A624</f>
        <v>Предоставление субсидий бюджетным, автономным учреждениям и иным некоммерческим организациям</v>
      </c>
      <c r="B681" s="225" t="s">
        <v>68</v>
      </c>
      <c r="C681" s="225" t="s">
        <v>69</v>
      </c>
      <c r="D681" s="267" t="str">
        <f>'пр.7 вед.стр.'!E624</f>
        <v>7Р 0 02 74060</v>
      </c>
      <c r="E681" s="267" t="str">
        <f>'пр.7 вед.стр.'!F624</f>
        <v>600</v>
      </c>
      <c r="F681" s="226">
        <f>F682</f>
        <v>441.5</v>
      </c>
      <c r="K681" s="122"/>
      <c r="L681" s="122"/>
      <c r="M681" s="122"/>
      <c r="N681" s="122"/>
      <c r="O681" s="125"/>
    </row>
    <row r="682" spans="1:15" s="32" customFormat="1" ht="17.25" customHeight="1">
      <c r="A682" s="224" t="str">
        <f>'пр.7 вед.стр.'!A625</f>
        <v>Субсидии бюджетным учреждениям</v>
      </c>
      <c r="B682" s="225" t="s">
        <v>68</v>
      </c>
      <c r="C682" s="225" t="s">
        <v>69</v>
      </c>
      <c r="D682" s="267" t="str">
        <f>'пр.7 вед.стр.'!E625</f>
        <v>7Р 0 02 74060</v>
      </c>
      <c r="E682" s="267" t="str">
        <f>'пр.7 вед.стр.'!F625</f>
        <v>610</v>
      </c>
      <c r="F682" s="226">
        <f>F683</f>
        <v>441.5</v>
      </c>
      <c r="K682" s="122"/>
      <c r="L682" s="122"/>
      <c r="M682" s="122"/>
      <c r="N682" s="122"/>
      <c r="O682" s="125"/>
    </row>
    <row r="683" spans="1:15" s="32" customFormat="1" ht="27.75" customHeight="1">
      <c r="A683" s="224" t="str">
        <f>'пр.7 вед.стр.'!A626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83" s="225" t="s">
        <v>68</v>
      </c>
      <c r="C683" s="225" t="s">
        <v>69</v>
      </c>
      <c r="D683" s="267" t="str">
        <f>'пр.7 вед.стр.'!E626</f>
        <v>7Р 0 02 74060</v>
      </c>
      <c r="E683" s="267" t="str">
        <f>'пр.7 вед.стр.'!F626</f>
        <v>611</v>
      </c>
      <c r="F683" s="226">
        <f>'пр.7 вед.стр.'!G800+'пр.7 вед.стр.'!G626</f>
        <v>441.5</v>
      </c>
      <c r="K683" s="122"/>
      <c r="L683" s="122"/>
      <c r="M683" s="122"/>
      <c r="N683" s="122"/>
      <c r="O683" s="125"/>
    </row>
    <row r="684" spans="1:15" s="32" customFormat="1" ht="27.75" customHeight="1">
      <c r="A684" s="224" t="str">
        <f>'пр.7 вед.стр.'!A627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84" s="225" t="s">
        <v>68</v>
      </c>
      <c r="C684" s="225" t="s">
        <v>69</v>
      </c>
      <c r="D684" s="267" t="str">
        <f>'пр.7 вед.стр.'!E627</f>
        <v>7Р 0 02 74070</v>
      </c>
      <c r="E684" s="267"/>
      <c r="F684" s="226">
        <f>F685</f>
        <v>1230.6</v>
      </c>
      <c r="K684" s="122"/>
      <c r="L684" s="122"/>
      <c r="M684" s="122"/>
      <c r="N684" s="122"/>
      <c r="O684" s="125"/>
    </row>
    <row r="685" spans="1:15" s="32" customFormat="1" ht="21" customHeight="1">
      <c r="A685" s="224" t="str">
        <f>'пр.7 вед.стр.'!A628</f>
        <v>Предоставление субсидий бюджетным, автономным учреждениям и иным некоммерческим организациям</v>
      </c>
      <c r="B685" s="225" t="s">
        <v>68</v>
      </c>
      <c r="C685" s="225" t="s">
        <v>69</v>
      </c>
      <c r="D685" s="267" t="str">
        <f>'пр.7 вед.стр.'!E628</f>
        <v>7Р 0 02 74070</v>
      </c>
      <c r="E685" s="267" t="str">
        <f>'пр.7 вед.стр.'!F628</f>
        <v>600</v>
      </c>
      <c r="F685" s="226">
        <f>F686</f>
        <v>1230.6</v>
      </c>
      <c r="K685" s="122"/>
      <c r="L685" s="122"/>
      <c r="M685" s="122"/>
      <c r="N685" s="122"/>
      <c r="O685" s="125"/>
    </row>
    <row r="686" spans="1:15" s="32" customFormat="1" ht="18" customHeight="1">
      <c r="A686" s="224" t="str">
        <f>'пр.7 вед.стр.'!A629</f>
        <v>Субсидии бюджетным учреждениям</v>
      </c>
      <c r="B686" s="225" t="s">
        <v>68</v>
      </c>
      <c r="C686" s="225" t="s">
        <v>69</v>
      </c>
      <c r="D686" s="267" t="str">
        <f>'пр.7 вед.стр.'!E629</f>
        <v>7Р 0 02 74070</v>
      </c>
      <c r="E686" s="267" t="str">
        <f>'пр.7 вед.стр.'!F629</f>
        <v>610</v>
      </c>
      <c r="F686" s="226">
        <f>F687</f>
        <v>1230.6</v>
      </c>
      <c r="K686" s="122"/>
      <c r="L686" s="122"/>
      <c r="M686" s="122"/>
      <c r="N686" s="122"/>
      <c r="O686" s="125"/>
    </row>
    <row r="687" spans="1:15" s="32" customFormat="1" ht="32.25" customHeight="1">
      <c r="A687" s="224" t="str">
        <f>'пр.7 вед.стр.'!A630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87" s="225" t="s">
        <v>68</v>
      </c>
      <c r="C687" s="225" t="s">
        <v>69</v>
      </c>
      <c r="D687" s="267" t="str">
        <f>'пр.7 вед.стр.'!E630</f>
        <v>7Р 0 02 74070</v>
      </c>
      <c r="E687" s="267" t="str">
        <f>'пр.7 вед.стр.'!F630</f>
        <v>611</v>
      </c>
      <c r="F687" s="226">
        <f>'пр.7 вед.стр.'!G630+'пр.7 вед.стр.'!G804</f>
        <v>1230.6</v>
      </c>
      <c r="K687" s="122"/>
      <c r="L687" s="122"/>
      <c r="M687" s="122"/>
      <c r="N687" s="122"/>
      <c r="O687" s="125"/>
    </row>
    <row r="688" spans="1:15" s="32" customFormat="1" ht="30" customHeight="1">
      <c r="A688" s="224" t="str">
        <f>'пр.7 вед.стр.'!A631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88" s="225" t="s">
        <v>68</v>
      </c>
      <c r="C688" s="225" t="s">
        <v>69</v>
      </c>
      <c r="D688" s="267" t="str">
        <f>'пр.7 вед.стр.'!E631</f>
        <v>7Р 0 02 75010</v>
      </c>
      <c r="E688" s="267"/>
      <c r="F688" s="226">
        <f>F689</f>
        <v>2060</v>
      </c>
      <c r="K688" s="122"/>
      <c r="L688" s="122"/>
      <c r="M688" s="122"/>
      <c r="N688" s="122"/>
      <c r="O688" s="125"/>
    </row>
    <row r="689" spans="1:15" s="32" customFormat="1" ht="18" customHeight="1">
      <c r="A689" s="224" t="str">
        <f>'пр.7 вед.стр.'!A632</f>
        <v>Предоставление субсидий бюджетным, автономным учреждениям и иным некоммерческим организациям</v>
      </c>
      <c r="B689" s="225" t="s">
        <v>68</v>
      </c>
      <c r="C689" s="225" t="s">
        <v>69</v>
      </c>
      <c r="D689" s="267" t="str">
        <f>'пр.7 вед.стр.'!E632</f>
        <v>7Р 0 02 75010</v>
      </c>
      <c r="E689" s="267" t="str">
        <f>'пр.7 вед.стр.'!F632</f>
        <v>600</v>
      </c>
      <c r="F689" s="226">
        <f>F690</f>
        <v>2060</v>
      </c>
      <c r="K689" s="122"/>
      <c r="L689" s="122"/>
      <c r="M689" s="122"/>
      <c r="N689" s="122"/>
      <c r="O689" s="125"/>
    </row>
    <row r="690" spans="1:15" s="32" customFormat="1" ht="17.25" customHeight="1">
      <c r="A690" s="224" t="str">
        <f>'пр.7 вед.стр.'!A633</f>
        <v>Субсидии бюджетным учреждениям</v>
      </c>
      <c r="B690" s="225" t="s">
        <v>68</v>
      </c>
      <c r="C690" s="225" t="s">
        <v>69</v>
      </c>
      <c r="D690" s="267" t="str">
        <f>'пр.7 вед.стр.'!E633</f>
        <v>7Р 0 02 75010</v>
      </c>
      <c r="E690" s="267" t="str">
        <f>'пр.7 вед.стр.'!F633</f>
        <v>610</v>
      </c>
      <c r="F690" s="226">
        <f>F691</f>
        <v>2060</v>
      </c>
      <c r="K690" s="122"/>
      <c r="L690" s="122"/>
      <c r="M690" s="122"/>
      <c r="N690" s="122"/>
      <c r="O690" s="125"/>
    </row>
    <row r="691" spans="1:15" s="32" customFormat="1" ht="17.25" customHeight="1">
      <c r="A691" s="224" t="str">
        <f>'пр.7 вед.стр.'!A634</f>
        <v>Субсидии  бюджетным учреждениям на иные цели</v>
      </c>
      <c r="B691" s="225" t="s">
        <v>68</v>
      </c>
      <c r="C691" s="225" t="s">
        <v>69</v>
      </c>
      <c r="D691" s="267" t="str">
        <f>'пр.7 вед.стр.'!E634</f>
        <v>7Р 0 02 75010</v>
      </c>
      <c r="E691" s="267" t="str">
        <f>'пр.7 вед.стр.'!F634</f>
        <v>612</v>
      </c>
      <c r="F691" s="226">
        <f>'пр.7 вед.стр.'!G808+'пр.7 вед.стр.'!G631</f>
        <v>2060</v>
      </c>
      <c r="K691" s="122"/>
      <c r="L691" s="122"/>
      <c r="M691" s="122"/>
      <c r="N691" s="122"/>
      <c r="O691" s="125"/>
    </row>
    <row r="692" spans="1:15" s="32" customFormat="1" ht="17.25" customHeight="1">
      <c r="A692" s="16" t="s">
        <v>268</v>
      </c>
      <c r="B692" s="20" t="s">
        <v>68</v>
      </c>
      <c r="C692" s="20" t="s">
        <v>69</v>
      </c>
      <c r="D692" s="262" t="s">
        <v>695</v>
      </c>
      <c r="E692" s="262"/>
      <c r="F692" s="21">
        <f>F693+F698+F702</f>
        <v>53930</v>
      </c>
      <c r="K692" s="122"/>
      <c r="L692" s="122"/>
      <c r="M692" s="122"/>
      <c r="N692" s="122"/>
      <c r="O692" s="125"/>
    </row>
    <row r="693" spans="1:15" s="32" customFormat="1" ht="16.5" customHeight="1">
      <c r="A693" s="31" t="s">
        <v>217</v>
      </c>
      <c r="B693" s="68" t="s">
        <v>68</v>
      </c>
      <c r="C693" s="68" t="s">
        <v>69</v>
      </c>
      <c r="D693" s="274" t="s">
        <v>696</v>
      </c>
      <c r="E693" s="274"/>
      <c r="F693" s="67">
        <f>F694</f>
        <v>52514</v>
      </c>
      <c r="K693" s="122"/>
      <c r="L693" s="122"/>
      <c r="M693" s="122"/>
      <c r="N693" s="122"/>
      <c r="O693" s="125"/>
    </row>
    <row r="694" spans="1:15" s="32" customFormat="1" ht="18" customHeight="1">
      <c r="A694" s="31" t="s">
        <v>103</v>
      </c>
      <c r="B694" s="68" t="s">
        <v>68</v>
      </c>
      <c r="C694" s="68" t="s">
        <v>69</v>
      </c>
      <c r="D694" s="274" t="s">
        <v>696</v>
      </c>
      <c r="E694" s="274" t="s">
        <v>104</v>
      </c>
      <c r="F694" s="67">
        <f>F695</f>
        <v>52514</v>
      </c>
      <c r="K694" s="122"/>
      <c r="L694" s="122"/>
      <c r="M694" s="122"/>
      <c r="N694" s="122"/>
      <c r="O694" s="125"/>
    </row>
    <row r="695" spans="1:15" s="32" customFormat="1" ht="17.25" customHeight="1">
      <c r="A695" s="31" t="s">
        <v>109</v>
      </c>
      <c r="B695" s="68" t="s">
        <v>68</v>
      </c>
      <c r="C695" s="68" t="s">
        <v>69</v>
      </c>
      <c r="D695" s="274" t="s">
        <v>696</v>
      </c>
      <c r="E695" s="274" t="s">
        <v>110</v>
      </c>
      <c r="F695" s="67">
        <f>F696+F697</f>
        <v>52514</v>
      </c>
      <c r="K695" s="122"/>
      <c r="L695" s="122"/>
      <c r="M695" s="122"/>
      <c r="N695" s="122"/>
      <c r="O695" s="125"/>
    </row>
    <row r="696" spans="1:15" s="32" customFormat="1" ht="31.5" customHeight="1">
      <c r="A696" s="31" t="s">
        <v>111</v>
      </c>
      <c r="B696" s="68" t="s">
        <v>68</v>
      </c>
      <c r="C696" s="68" t="s">
        <v>69</v>
      </c>
      <c r="D696" s="274" t="s">
        <v>696</v>
      </c>
      <c r="E696" s="274" t="s">
        <v>112</v>
      </c>
      <c r="F696" s="67">
        <f>'пр.7 вед.стр.'!G813+'пр.7 вед.стр.'!G639</f>
        <v>52364</v>
      </c>
      <c r="K696" s="122"/>
      <c r="L696" s="122"/>
      <c r="M696" s="122"/>
      <c r="N696" s="122"/>
      <c r="O696" s="125"/>
    </row>
    <row r="697" spans="1:15" s="32" customFormat="1" ht="21" customHeight="1">
      <c r="A697" s="31" t="s">
        <v>113</v>
      </c>
      <c r="B697" s="68" t="s">
        <v>68</v>
      </c>
      <c r="C697" s="68" t="s">
        <v>69</v>
      </c>
      <c r="D697" s="274" t="s">
        <v>696</v>
      </c>
      <c r="E697" s="274" t="s">
        <v>114</v>
      </c>
      <c r="F697" s="67">
        <f>'пр.7 вед.стр.'!G814+'пр.7 вед.стр.'!G640</f>
        <v>150</v>
      </c>
      <c r="K697" s="122"/>
      <c r="L697" s="122"/>
      <c r="M697" s="122"/>
      <c r="N697" s="122"/>
      <c r="O697" s="125"/>
    </row>
    <row r="698" spans="1:15" s="32" customFormat="1" ht="42.75" customHeight="1">
      <c r="A698" s="31" t="s">
        <v>240</v>
      </c>
      <c r="B698" s="68" t="s">
        <v>68</v>
      </c>
      <c r="C698" s="68" t="s">
        <v>69</v>
      </c>
      <c r="D698" s="274" t="s">
        <v>697</v>
      </c>
      <c r="E698" s="274"/>
      <c r="F698" s="67">
        <f>F699</f>
        <v>1300</v>
      </c>
      <c r="K698" s="122"/>
      <c r="L698" s="122"/>
      <c r="M698" s="122"/>
      <c r="N698" s="122"/>
      <c r="O698" s="125"/>
    </row>
    <row r="699" spans="1:15" s="32" customFormat="1" ht="18" customHeight="1">
      <c r="A699" s="31" t="s">
        <v>103</v>
      </c>
      <c r="B699" s="68" t="s">
        <v>68</v>
      </c>
      <c r="C699" s="68" t="s">
        <v>69</v>
      </c>
      <c r="D699" s="274" t="s">
        <v>697</v>
      </c>
      <c r="E699" s="274" t="s">
        <v>104</v>
      </c>
      <c r="F699" s="67">
        <f>F700</f>
        <v>1300</v>
      </c>
      <c r="K699" s="122"/>
      <c r="L699" s="122"/>
      <c r="M699" s="122"/>
      <c r="N699" s="122"/>
      <c r="O699" s="125"/>
    </row>
    <row r="700" spans="1:15" s="32" customFormat="1" ht="18" customHeight="1">
      <c r="A700" s="31" t="s">
        <v>109</v>
      </c>
      <c r="B700" s="68" t="s">
        <v>68</v>
      </c>
      <c r="C700" s="68" t="s">
        <v>69</v>
      </c>
      <c r="D700" s="274" t="s">
        <v>697</v>
      </c>
      <c r="E700" s="274" t="s">
        <v>110</v>
      </c>
      <c r="F700" s="67">
        <f>F701</f>
        <v>1300</v>
      </c>
      <c r="K700" s="122"/>
      <c r="L700" s="122"/>
      <c r="M700" s="122"/>
      <c r="N700" s="122"/>
      <c r="O700" s="125"/>
    </row>
    <row r="701" spans="1:15" s="32" customFormat="1" ht="21" customHeight="1">
      <c r="A701" s="31" t="s">
        <v>113</v>
      </c>
      <c r="B701" s="68" t="s">
        <v>68</v>
      </c>
      <c r="C701" s="68" t="s">
        <v>69</v>
      </c>
      <c r="D701" s="274" t="s">
        <v>697</v>
      </c>
      <c r="E701" s="274" t="s">
        <v>114</v>
      </c>
      <c r="F701" s="67">
        <f>'пр.7 вед.стр.'!G644+'пр.7 вед.стр.'!G818</f>
        <v>1300</v>
      </c>
      <c r="K701" s="122"/>
      <c r="L701" s="122"/>
      <c r="M701" s="122"/>
      <c r="N701" s="122"/>
      <c r="O701" s="125"/>
    </row>
    <row r="702" spans="1:15" s="32" customFormat="1" ht="17.25" customHeight="1">
      <c r="A702" s="31" t="s">
        <v>207</v>
      </c>
      <c r="B702" s="68" t="s">
        <v>68</v>
      </c>
      <c r="C702" s="68" t="s">
        <v>69</v>
      </c>
      <c r="D702" s="274" t="s">
        <v>698</v>
      </c>
      <c r="E702" s="274"/>
      <c r="F702" s="67">
        <f>F703</f>
        <v>116</v>
      </c>
      <c r="K702" s="122"/>
      <c r="L702" s="122"/>
      <c r="M702" s="122"/>
      <c r="N702" s="122"/>
      <c r="O702" s="125"/>
    </row>
    <row r="703" spans="1:15" s="32" customFormat="1" ht="18" customHeight="1">
      <c r="A703" s="31" t="s">
        <v>103</v>
      </c>
      <c r="B703" s="68" t="s">
        <v>68</v>
      </c>
      <c r="C703" s="68" t="s">
        <v>69</v>
      </c>
      <c r="D703" s="274" t="s">
        <v>698</v>
      </c>
      <c r="E703" s="274" t="s">
        <v>104</v>
      </c>
      <c r="F703" s="67">
        <f>F704</f>
        <v>116</v>
      </c>
      <c r="K703" s="122"/>
      <c r="L703" s="122"/>
      <c r="M703" s="122"/>
      <c r="N703" s="122"/>
      <c r="O703" s="125"/>
    </row>
    <row r="704" spans="1:15" s="32" customFormat="1" ht="17.25" customHeight="1">
      <c r="A704" s="31" t="s">
        <v>109</v>
      </c>
      <c r="B704" s="68" t="s">
        <v>68</v>
      </c>
      <c r="C704" s="68" t="s">
        <v>69</v>
      </c>
      <c r="D704" s="274" t="s">
        <v>698</v>
      </c>
      <c r="E704" s="274" t="s">
        <v>110</v>
      </c>
      <c r="F704" s="67">
        <f>F705</f>
        <v>116</v>
      </c>
      <c r="K704" s="122"/>
      <c r="L704" s="122"/>
      <c r="M704" s="122"/>
      <c r="N704" s="122"/>
      <c r="O704" s="125"/>
    </row>
    <row r="705" spans="1:15" s="32" customFormat="1" ht="15" customHeight="1">
      <c r="A705" s="31" t="s">
        <v>113</v>
      </c>
      <c r="B705" s="68" t="s">
        <v>68</v>
      </c>
      <c r="C705" s="68" t="s">
        <v>69</v>
      </c>
      <c r="D705" s="274" t="s">
        <v>698</v>
      </c>
      <c r="E705" s="274" t="s">
        <v>114</v>
      </c>
      <c r="F705" s="67">
        <f>'пр.7 вед.стр.'!G822+'пр.7 вед.стр.'!G648</f>
        <v>116</v>
      </c>
      <c r="K705" s="122"/>
      <c r="L705" s="122"/>
      <c r="M705" s="122"/>
      <c r="N705" s="122"/>
      <c r="O705" s="125"/>
    </row>
    <row r="706" spans="1:15" s="32" customFormat="1" ht="17.25" customHeight="1">
      <c r="A706" s="14" t="s">
        <v>419</v>
      </c>
      <c r="B706" s="35" t="s">
        <v>68</v>
      </c>
      <c r="C706" s="35" t="s">
        <v>68</v>
      </c>
      <c r="D706" s="266"/>
      <c r="E706" s="266"/>
      <c r="F706" s="36">
        <f>F707+F786</f>
        <v>8725.9</v>
      </c>
      <c r="K706" s="122"/>
      <c r="L706" s="122"/>
      <c r="M706" s="122"/>
      <c r="N706" s="122"/>
      <c r="O706" s="125"/>
    </row>
    <row r="707" spans="1:15" s="32" customFormat="1" ht="17.25" customHeight="1">
      <c r="A707" s="33" t="s">
        <v>657</v>
      </c>
      <c r="B707" s="20" t="s">
        <v>68</v>
      </c>
      <c r="C707" s="20" t="s">
        <v>68</v>
      </c>
      <c r="D707" s="282" t="s">
        <v>658</v>
      </c>
      <c r="E707" s="262"/>
      <c r="F707" s="21">
        <f>F708+F717+F732+F742+F766+F776</f>
        <v>8690.9</v>
      </c>
      <c r="K707" s="122"/>
      <c r="L707" s="122"/>
      <c r="M707" s="122"/>
      <c r="N707" s="122"/>
      <c r="O707" s="125"/>
    </row>
    <row r="708" spans="1:15" s="32" customFormat="1" ht="30" customHeight="1">
      <c r="A708" s="229" t="str">
        <f>'пр.7 вед.стр.'!A651</f>
        <v>Муниципальная программа "Патриотическое воспитание  жителей Сусуманского городского округа  на 2018- 2020 годы"</v>
      </c>
      <c r="B708" s="230" t="s">
        <v>68</v>
      </c>
      <c r="C708" s="230" t="s">
        <v>68</v>
      </c>
      <c r="D708" s="280" t="str">
        <f>'пр.7 вед.стр.'!E651</f>
        <v>7В 0 00 00000 </v>
      </c>
      <c r="E708" s="261"/>
      <c r="F708" s="232">
        <f aca="true" t="shared" si="2" ref="F708:F715">F709</f>
        <v>470.5</v>
      </c>
      <c r="K708" s="122"/>
      <c r="L708" s="122"/>
      <c r="M708" s="122"/>
      <c r="N708" s="122"/>
      <c r="O708" s="125"/>
    </row>
    <row r="709" spans="1:15" s="32" customFormat="1" ht="24" customHeight="1">
      <c r="A709" s="30" t="str">
        <f>'пр.7 вед.стр.'!A652</f>
        <v>Основное мероприятие "Организация работы по совершенствованию системы патриотического воспитания жителей"</v>
      </c>
      <c r="B709" s="20" t="s">
        <v>68</v>
      </c>
      <c r="C709" s="20" t="s">
        <v>68</v>
      </c>
      <c r="D709" s="282" t="str">
        <f>'пр.7 вед.стр.'!E652</f>
        <v>7В 0 01 00000 </v>
      </c>
      <c r="E709" s="262"/>
      <c r="F709" s="21">
        <f t="shared" si="2"/>
        <v>470.5</v>
      </c>
      <c r="K709" s="122"/>
      <c r="L709" s="122"/>
      <c r="M709" s="122"/>
      <c r="N709" s="122"/>
      <c r="O709" s="125"/>
    </row>
    <row r="710" spans="1:15" s="32" customFormat="1" ht="18.75" customHeight="1">
      <c r="A710" s="30" t="str">
        <f>'пр.7 вед.стр.'!A653</f>
        <v>Мероприятия патриотической направленности</v>
      </c>
      <c r="B710" s="20" t="s">
        <v>68</v>
      </c>
      <c r="C710" s="20" t="s">
        <v>68</v>
      </c>
      <c r="D710" s="282" t="str">
        <f>'пр.7 вед.стр.'!E653</f>
        <v>7В 0 01 92400 </v>
      </c>
      <c r="E710" s="262"/>
      <c r="F710" s="21">
        <f>F714+F711</f>
        <v>470.5</v>
      </c>
      <c r="K710" s="122"/>
      <c r="L710" s="122"/>
      <c r="M710" s="122"/>
      <c r="N710" s="122"/>
      <c r="O710" s="125"/>
    </row>
    <row r="711" spans="1:15" s="32" customFormat="1" ht="18.75" customHeight="1">
      <c r="A711" s="30" t="str">
        <f>'пр.7 вед.стр.'!A828</f>
        <v>Закупка товаров, работ и услуг для обеспечения государственных (муниципальных) нужд</v>
      </c>
      <c r="B711" s="20" t="s">
        <v>68</v>
      </c>
      <c r="C711" s="20" t="s">
        <v>68</v>
      </c>
      <c r="D711" s="282" t="str">
        <f>'пр.7 вед.стр.'!E654</f>
        <v>7В 0 01 92400 </v>
      </c>
      <c r="E711" s="262" t="str">
        <f>'пр.7 вед.стр.'!F828</f>
        <v>200</v>
      </c>
      <c r="F711" s="21">
        <f>F712</f>
        <v>384.8</v>
      </c>
      <c r="K711" s="122"/>
      <c r="L711" s="122"/>
      <c r="M711" s="122"/>
      <c r="N711" s="122"/>
      <c r="O711" s="125"/>
    </row>
    <row r="712" spans="1:15" s="32" customFormat="1" ht="18.75" customHeight="1">
      <c r="A712" s="30" t="str">
        <f>'пр.7 вед.стр.'!A829</f>
        <v>Иные закупки товаров, работ и услуг для обеспечения государственных и муниципальных нужд</v>
      </c>
      <c r="B712" s="20" t="s">
        <v>68</v>
      </c>
      <c r="C712" s="20" t="s">
        <v>68</v>
      </c>
      <c r="D712" s="282" t="str">
        <f>'пр.7 вед.стр.'!E655</f>
        <v>7В 0 01 92400 </v>
      </c>
      <c r="E712" s="262" t="str">
        <f>'пр.7 вед.стр.'!F829</f>
        <v>240</v>
      </c>
      <c r="F712" s="21">
        <f>F713</f>
        <v>384.8</v>
      </c>
      <c r="K712" s="122"/>
      <c r="L712" s="122"/>
      <c r="M712" s="122"/>
      <c r="N712" s="122"/>
      <c r="O712" s="125"/>
    </row>
    <row r="713" spans="1:15" s="32" customFormat="1" ht="18.75" customHeight="1">
      <c r="A713" s="30" t="str">
        <f>'пр.7 вед.стр.'!A830</f>
        <v>Прочая закупка товаров, работ и услуг</v>
      </c>
      <c r="B713" s="20" t="s">
        <v>68</v>
      </c>
      <c r="C713" s="20" t="s">
        <v>68</v>
      </c>
      <c r="D713" s="282" t="str">
        <f>'пр.7 вед.стр.'!E656</f>
        <v>7В 0 01 92400 </v>
      </c>
      <c r="E713" s="262" t="str">
        <f>'пр.7 вед.стр.'!F830</f>
        <v>244</v>
      </c>
      <c r="F713" s="21">
        <f>'пр.7 вед.стр.'!G830</f>
        <v>384.8</v>
      </c>
      <c r="K713" s="122"/>
      <c r="L713" s="122"/>
      <c r="M713" s="122"/>
      <c r="N713" s="122"/>
      <c r="O713" s="125"/>
    </row>
    <row r="714" spans="1:15" s="32" customFormat="1" ht="20.25" customHeight="1">
      <c r="A714" s="30" t="str">
        <f>'пр.7 вед.стр.'!A654</f>
        <v>Предоставление субсидий бюджетным, автономным учреждениям и иным некоммерческим организациям</v>
      </c>
      <c r="B714" s="20" t="s">
        <v>68</v>
      </c>
      <c r="C714" s="20" t="s">
        <v>68</v>
      </c>
      <c r="D714" s="282" t="str">
        <f>'пр.7 вед.стр.'!E654</f>
        <v>7В 0 01 92400 </v>
      </c>
      <c r="E714" s="262" t="str">
        <f>'пр.7 вед.стр.'!F654</f>
        <v>600</v>
      </c>
      <c r="F714" s="21">
        <f t="shared" si="2"/>
        <v>85.7</v>
      </c>
      <c r="K714" s="122"/>
      <c r="L714" s="122"/>
      <c r="M714" s="122"/>
      <c r="N714" s="122"/>
      <c r="O714" s="125"/>
    </row>
    <row r="715" spans="1:15" s="32" customFormat="1" ht="17.25" customHeight="1">
      <c r="A715" s="30" t="str">
        <f>'пр.7 вед.стр.'!A655</f>
        <v>Субсидии бюджетным учреждениям</v>
      </c>
      <c r="B715" s="20" t="s">
        <v>68</v>
      </c>
      <c r="C715" s="20" t="s">
        <v>68</v>
      </c>
      <c r="D715" s="282" t="str">
        <f>'пр.7 вед.стр.'!E655</f>
        <v>7В 0 01 92400 </v>
      </c>
      <c r="E715" s="262" t="str">
        <f>'пр.7 вед.стр.'!F655</f>
        <v>610</v>
      </c>
      <c r="F715" s="21">
        <f t="shared" si="2"/>
        <v>85.7</v>
      </c>
      <c r="K715" s="122"/>
      <c r="L715" s="122"/>
      <c r="M715" s="122"/>
      <c r="N715" s="122"/>
      <c r="O715" s="125"/>
    </row>
    <row r="716" spans="1:15" s="32" customFormat="1" ht="17.25" customHeight="1">
      <c r="A716" s="30" t="str">
        <f>'пр.7 вед.стр.'!A656</f>
        <v>Субсидии  бюджетным учреждениям на иные цели</v>
      </c>
      <c r="B716" s="20" t="s">
        <v>68</v>
      </c>
      <c r="C716" s="20" t="s">
        <v>68</v>
      </c>
      <c r="D716" s="282" t="str">
        <f>'пр.7 вед.стр.'!E656</f>
        <v>7В 0 01 92400 </v>
      </c>
      <c r="E716" s="262" t="str">
        <f>'пр.7 вед.стр.'!F656</f>
        <v>612</v>
      </c>
      <c r="F716" s="21">
        <f>'пр.7 вед.стр.'!G656</f>
        <v>85.7</v>
      </c>
      <c r="K716" s="122"/>
      <c r="L716" s="122"/>
      <c r="M716" s="122"/>
      <c r="N716" s="122"/>
      <c r="O716" s="125"/>
    </row>
    <row r="717" spans="1:15" s="32" customFormat="1" ht="17.25" customHeight="1">
      <c r="A717" s="229" t="str">
        <f>'пр.7 вед.стр.'!A657</f>
        <v>Муниципальная  программа "Одарённые дети  на 2018- 2020 годы"</v>
      </c>
      <c r="B717" s="230" t="s">
        <v>68</v>
      </c>
      <c r="C717" s="230" t="s">
        <v>68</v>
      </c>
      <c r="D717" s="280" t="str">
        <f>'пр.7 вед.стр.'!E657</f>
        <v>7Д 0 00 00000 </v>
      </c>
      <c r="E717" s="261"/>
      <c r="F717" s="232">
        <f>F718</f>
        <v>462</v>
      </c>
      <c r="K717" s="122"/>
      <c r="L717" s="122"/>
      <c r="M717" s="122"/>
      <c r="N717" s="122"/>
      <c r="O717" s="125"/>
    </row>
    <row r="718" spans="1:15" s="32" customFormat="1" ht="17.25" customHeight="1">
      <c r="A718" s="30" t="str">
        <f>'пр.7 вед.стр.'!A658</f>
        <v>Основное мероприятие "Создание условий для выявления, поддержки и развития одаренных детей"</v>
      </c>
      <c r="B718" s="20" t="s">
        <v>68</v>
      </c>
      <c r="C718" s="20" t="s">
        <v>68</v>
      </c>
      <c r="D718" s="282" t="str">
        <f>'пр.7 вед.стр.'!E658</f>
        <v>7Д 0 01 00000 </v>
      </c>
      <c r="E718" s="262"/>
      <c r="F718" s="21">
        <f>F719+F728</f>
        <v>462</v>
      </c>
      <c r="K718" s="122"/>
      <c r="L718" s="122"/>
      <c r="M718" s="122"/>
      <c r="N718" s="122"/>
      <c r="O718" s="125"/>
    </row>
    <row r="719" spans="1:15" s="32" customFormat="1" ht="19.5" customHeight="1">
      <c r="A719" s="30" t="str">
        <f>'пр.7 вед.стр.'!A659</f>
        <v>Осуществление поддержки одаренных детей </v>
      </c>
      <c r="B719" s="20" t="s">
        <v>68</v>
      </c>
      <c r="C719" s="20" t="s">
        <v>68</v>
      </c>
      <c r="D719" s="282" t="str">
        <f>'пр.7 вед.стр.'!E659</f>
        <v>7Д 0 01 92200 </v>
      </c>
      <c r="E719" s="262"/>
      <c r="F719" s="21">
        <f>F720+F723+F725</f>
        <v>395</v>
      </c>
      <c r="K719" s="122"/>
      <c r="L719" s="122"/>
      <c r="M719" s="122"/>
      <c r="N719" s="122"/>
      <c r="O719" s="125"/>
    </row>
    <row r="720" spans="1:15" s="32" customFormat="1" ht="18.75" customHeight="1">
      <c r="A720" s="30" t="str">
        <f>'пр.7 вед.стр.'!A660</f>
        <v>Закупка товаров, работ и услуг для обеспечения государственных (муниципальных) нужд</v>
      </c>
      <c r="B720" s="20" t="s">
        <v>68</v>
      </c>
      <c r="C720" s="20" t="s">
        <v>68</v>
      </c>
      <c r="D720" s="282" t="str">
        <f>'пр.7 вед.стр.'!E660</f>
        <v>7Д 0 01 92200 </v>
      </c>
      <c r="E720" s="262" t="str">
        <f>'пр.7 вед.стр.'!F660</f>
        <v>200</v>
      </c>
      <c r="F720" s="21">
        <f>F721</f>
        <v>20</v>
      </c>
      <c r="K720" s="122"/>
      <c r="L720" s="122"/>
      <c r="M720" s="122"/>
      <c r="N720" s="122"/>
      <c r="O720" s="125"/>
    </row>
    <row r="721" spans="1:15" s="32" customFormat="1" ht="17.25" customHeight="1">
      <c r="A721" s="30" t="str">
        <f>'пр.7 вед.стр.'!A661</f>
        <v>Иные закупки товаров, работ и услуг для обеспечения государственных и муниципальных нужд</v>
      </c>
      <c r="B721" s="20" t="s">
        <v>68</v>
      </c>
      <c r="C721" s="20" t="s">
        <v>68</v>
      </c>
      <c r="D721" s="282" t="str">
        <f>'пр.7 вед.стр.'!E661</f>
        <v>7Д 0 01 92200 </v>
      </c>
      <c r="E721" s="262" t="str">
        <f>'пр.7 вед.стр.'!F661</f>
        <v>240</v>
      </c>
      <c r="F721" s="21">
        <f>F722</f>
        <v>20</v>
      </c>
      <c r="K721" s="122"/>
      <c r="L721" s="122"/>
      <c r="M721" s="122"/>
      <c r="N721" s="122"/>
      <c r="O721" s="125"/>
    </row>
    <row r="722" spans="1:15" s="32" customFormat="1" ht="17.25" customHeight="1">
      <c r="A722" s="30" t="str">
        <f>'пр.7 вед.стр.'!A662</f>
        <v>Прочая закупка товаров, работ и услуг</v>
      </c>
      <c r="B722" s="20" t="s">
        <v>68</v>
      </c>
      <c r="C722" s="20" t="s">
        <v>68</v>
      </c>
      <c r="D722" s="282" t="str">
        <f>'пр.7 вед.стр.'!E662</f>
        <v>7Д 0 01 92200 </v>
      </c>
      <c r="E722" s="262" t="str">
        <f>'пр.7 вед.стр.'!F662</f>
        <v>244</v>
      </c>
      <c r="F722" s="21">
        <f>'пр.7 вед.стр.'!G662</f>
        <v>20</v>
      </c>
      <c r="K722" s="122"/>
      <c r="L722" s="122"/>
      <c r="M722" s="122"/>
      <c r="N722" s="122"/>
      <c r="O722" s="125"/>
    </row>
    <row r="723" spans="1:15" s="32" customFormat="1" ht="17.25" customHeight="1">
      <c r="A723" s="30" t="str">
        <f>'пр.7 вед.стр.'!A663</f>
        <v>Социальное обеспечение и иные выплаты населению</v>
      </c>
      <c r="B723" s="20" t="s">
        <v>68</v>
      </c>
      <c r="C723" s="20" t="s">
        <v>68</v>
      </c>
      <c r="D723" s="282" t="str">
        <f>'пр.7 вед.стр.'!E663</f>
        <v>7Д 0 01 92200 </v>
      </c>
      <c r="E723" s="262" t="str">
        <f>'пр.7 вед.стр.'!F663</f>
        <v>300</v>
      </c>
      <c r="F723" s="21">
        <f>F724</f>
        <v>255</v>
      </c>
      <c r="K723" s="122"/>
      <c r="L723" s="122"/>
      <c r="M723" s="122"/>
      <c r="N723" s="122"/>
      <c r="O723" s="125"/>
    </row>
    <row r="724" spans="1:15" s="32" customFormat="1" ht="15.75" customHeight="1">
      <c r="A724" s="30" t="str">
        <f>'пр.7 вед.стр.'!A664</f>
        <v>Стипендии</v>
      </c>
      <c r="B724" s="20" t="s">
        <v>68</v>
      </c>
      <c r="C724" s="20" t="s">
        <v>68</v>
      </c>
      <c r="D724" s="282" t="str">
        <f>'пр.7 вед.стр.'!E664</f>
        <v>7Д 0 01 92200 </v>
      </c>
      <c r="E724" s="262" t="str">
        <f>'пр.7 вед.стр.'!F664</f>
        <v>340</v>
      </c>
      <c r="F724" s="21">
        <f>'пр.7 вед.стр.'!G664</f>
        <v>255</v>
      </c>
      <c r="K724" s="122"/>
      <c r="L724" s="122"/>
      <c r="M724" s="122"/>
      <c r="N724" s="122"/>
      <c r="O724" s="125"/>
    </row>
    <row r="725" spans="1:15" s="32" customFormat="1" ht="18" customHeight="1">
      <c r="A725" s="30" t="str">
        <f>'пр.7 вед.стр.'!A665</f>
        <v>Предоставление субсидий бюджетным, автономным учреждениям и иным некоммерческим организациям</v>
      </c>
      <c r="B725" s="20" t="s">
        <v>68</v>
      </c>
      <c r="C725" s="20" t="s">
        <v>68</v>
      </c>
      <c r="D725" s="282" t="str">
        <f>'пр.7 вед.стр.'!E665</f>
        <v>7Д 0 01 92200 </v>
      </c>
      <c r="E725" s="262" t="str">
        <f>'пр.7 вед.стр.'!F665</f>
        <v>600</v>
      </c>
      <c r="F725" s="21">
        <f>F726</f>
        <v>120</v>
      </c>
      <c r="K725" s="122"/>
      <c r="L725" s="122"/>
      <c r="M725" s="122"/>
      <c r="N725" s="122"/>
      <c r="O725" s="125"/>
    </row>
    <row r="726" spans="1:15" s="32" customFormat="1" ht="17.25" customHeight="1">
      <c r="A726" s="30" t="str">
        <f>'пр.7 вед.стр.'!A666</f>
        <v>Субсидии бюджетным учреждениям</v>
      </c>
      <c r="B726" s="20" t="s">
        <v>68</v>
      </c>
      <c r="C726" s="20" t="s">
        <v>68</v>
      </c>
      <c r="D726" s="282" t="str">
        <f>'пр.7 вед.стр.'!E666</f>
        <v>7Д 0 01 92200 </v>
      </c>
      <c r="E726" s="262" t="str">
        <f>'пр.7 вед.стр.'!F666</f>
        <v>610</v>
      </c>
      <c r="F726" s="21">
        <f>F727</f>
        <v>120</v>
      </c>
      <c r="K726" s="122"/>
      <c r="L726" s="122"/>
      <c r="M726" s="122"/>
      <c r="N726" s="122"/>
      <c r="O726" s="125"/>
    </row>
    <row r="727" spans="1:15" s="32" customFormat="1" ht="17.25" customHeight="1">
      <c r="A727" s="30" t="str">
        <f>'пр.7 вед.стр.'!A667</f>
        <v>Субсидии  бюджетным учреждениям на иные цели</v>
      </c>
      <c r="B727" s="20" t="s">
        <v>68</v>
      </c>
      <c r="C727" s="20" t="s">
        <v>68</v>
      </c>
      <c r="D727" s="282" t="str">
        <f>'пр.7 вед.стр.'!E667</f>
        <v>7Д 0 01 92200 </v>
      </c>
      <c r="E727" s="262" t="str">
        <f>'пр.7 вед.стр.'!F667</f>
        <v>612</v>
      </c>
      <c r="F727" s="21">
        <f>'пр.7 вед.стр.'!G667</f>
        <v>120</v>
      </c>
      <c r="K727" s="122"/>
      <c r="L727" s="122"/>
      <c r="M727" s="122"/>
      <c r="N727" s="122"/>
      <c r="O727" s="125"/>
    </row>
    <row r="728" spans="1:15" s="32" customFormat="1" ht="17.25" customHeight="1">
      <c r="A728" s="16" t="s">
        <v>368</v>
      </c>
      <c r="B728" s="20" t="s">
        <v>68</v>
      </c>
      <c r="C728" s="20" t="s">
        <v>68</v>
      </c>
      <c r="D728" s="282" t="s">
        <v>369</v>
      </c>
      <c r="E728" s="262"/>
      <c r="F728" s="21">
        <f>F729</f>
        <v>67</v>
      </c>
      <c r="K728" s="122"/>
      <c r="L728" s="122"/>
      <c r="M728" s="122"/>
      <c r="N728" s="122"/>
      <c r="O728" s="125"/>
    </row>
    <row r="729" spans="1:15" s="32" customFormat="1" ht="17.25" customHeight="1">
      <c r="A729" s="16" t="s">
        <v>417</v>
      </c>
      <c r="B729" s="20" t="s">
        <v>68</v>
      </c>
      <c r="C729" s="20" t="s">
        <v>68</v>
      </c>
      <c r="D729" s="282" t="s">
        <v>369</v>
      </c>
      <c r="E729" s="262" t="str">
        <f>'пр.7 вед.стр.'!F669</f>
        <v>200</v>
      </c>
      <c r="F729" s="21">
        <f>F730</f>
        <v>67</v>
      </c>
      <c r="K729" s="122"/>
      <c r="L729" s="122"/>
      <c r="M729" s="122"/>
      <c r="N729" s="122"/>
      <c r="O729" s="125"/>
    </row>
    <row r="730" spans="1:15" s="32" customFormat="1" ht="21" customHeight="1">
      <c r="A730" s="16" t="s">
        <v>97</v>
      </c>
      <c r="B730" s="20" t="s">
        <v>68</v>
      </c>
      <c r="C730" s="20" t="s">
        <v>68</v>
      </c>
      <c r="D730" s="282" t="s">
        <v>369</v>
      </c>
      <c r="E730" s="262" t="str">
        <f>'пр.7 вед.стр.'!F670</f>
        <v>240</v>
      </c>
      <c r="F730" s="21">
        <f>F731</f>
        <v>67</v>
      </c>
      <c r="K730" s="122"/>
      <c r="L730" s="122"/>
      <c r="M730" s="122"/>
      <c r="N730" s="122"/>
      <c r="O730" s="125"/>
    </row>
    <row r="731" spans="1:15" s="32" customFormat="1" ht="17.25" customHeight="1">
      <c r="A731" s="16" t="str">
        <f>'пр.7 вед.стр.'!A671</f>
        <v>Прочая закупка товаров, работ и услуг</v>
      </c>
      <c r="B731" s="20" t="s">
        <v>68</v>
      </c>
      <c r="C731" s="20" t="s">
        <v>68</v>
      </c>
      <c r="D731" s="282" t="s">
        <v>369</v>
      </c>
      <c r="E731" s="262" t="str">
        <f>'пр.7 вед.стр.'!F671</f>
        <v>244</v>
      </c>
      <c r="F731" s="21">
        <f>'пр.7 вед.стр.'!G671</f>
        <v>67</v>
      </c>
      <c r="K731" s="122"/>
      <c r="L731" s="122"/>
      <c r="M731" s="122"/>
      <c r="N731" s="122"/>
      <c r="O731" s="125"/>
    </row>
    <row r="732" spans="1:15" s="32" customFormat="1" ht="21" customHeight="1">
      <c r="A732" s="229" t="str">
        <f>'пр.7 вед.стр.'!A672</f>
        <v>Муниципальная программа "Лето-детям  на 2018- 2020 годы"</v>
      </c>
      <c r="B732" s="230" t="s">
        <v>68</v>
      </c>
      <c r="C732" s="230" t="s">
        <v>68</v>
      </c>
      <c r="D732" s="280" t="str">
        <f>'пр.7 вед.стр.'!E672</f>
        <v>7Л 0 00 00000 </v>
      </c>
      <c r="E732" s="261"/>
      <c r="F732" s="232">
        <f>F733</f>
        <v>6193</v>
      </c>
      <c r="K732" s="122"/>
      <c r="L732" s="122"/>
      <c r="M732" s="122"/>
      <c r="N732" s="122"/>
      <c r="O732" s="125"/>
    </row>
    <row r="733" spans="1:15" s="32" customFormat="1" ht="17.25" customHeight="1">
      <c r="A733" s="30" t="str">
        <f>'пр.7 вед.стр.'!A673</f>
        <v>Основное мероприятие "Организация и обеспечение отдыха и оздоровления детей и подростков"</v>
      </c>
      <c r="B733" s="20" t="s">
        <v>68</v>
      </c>
      <c r="C733" s="20" t="s">
        <v>68</v>
      </c>
      <c r="D733" s="282" t="str">
        <f>'пр.7 вед.стр.'!E673</f>
        <v>7Л 0 01 00000 </v>
      </c>
      <c r="E733" s="262"/>
      <c r="F733" s="21">
        <f>F734+F738</f>
        <v>6193</v>
      </c>
      <c r="K733" s="122"/>
      <c r="L733" s="122"/>
      <c r="M733" s="122"/>
      <c r="N733" s="122"/>
      <c r="O733" s="125"/>
    </row>
    <row r="734" spans="1:15" s="32" customFormat="1" ht="17.25" customHeight="1">
      <c r="A734" s="224" t="str">
        <f>'пр.7 вед.стр.'!A674</f>
        <v>Организация отдыха и оздоровления детей в лагерях дневного пребывания </v>
      </c>
      <c r="B734" s="225" t="s">
        <v>68</v>
      </c>
      <c r="C734" s="225" t="s">
        <v>68</v>
      </c>
      <c r="D734" s="285" t="str">
        <f>'пр.7 вед.стр.'!E674</f>
        <v>7Л 0 01 73210 </v>
      </c>
      <c r="E734" s="267"/>
      <c r="F734" s="226">
        <f>F735</f>
        <v>2736.1</v>
      </c>
      <c r="K734" s="122"/>
      <c r="L734" s="122"/>
      <c r="M734" s="122"/>
      <c r="N734" s="122"/>
      <c r="O734" s="125"/>
    </row>
    <row r="735" spans="1:15" s="32" customFormat="1" ht="20.25" customHeight="1">
      <c r="A735" s="224" t="str">
        <f>'пр.7 вед.стр.'!A675</f>
        <v>Предоставление субсидий бюджетным, автономным учреждениям и иным некоммерческим организациям</v>
      </c>
      <c r="B735" s="225" t="s">
        <v>68</v>
      </c>
      <c r="C735" s="225" t="s">
        <v>68</v>
      </c>
      <c r="D735" s="285" t="str">
        <f>'пр.7 вед.стр.'!E675</f>
        <v>7Л 0 01 73210 </v>
      </c>
      <c r="E735" s="267" t="str">
        <f>'пр.7 вед.стр.'!F675</f>
        <v>600</v>
      </c>
      <c r="F735" s="226">
        <f>F736</f>
        <v>2736.1</v>
      </c>
      <c r="K735" s="122"/>
      <c r="L735" s="122"/>
      <c r="M735" s="122"/>
      <c r="N735" s="122"/>
      <c r="O735" s="125"/>
    </row>
    <row r="736" spans="1:15" s="32" customFormat="1" ht="17.25" customHeight="1">
      <c r="A736" s="224" t="str">
        <f>'пр.7 вед.стр.'!A676</f>
        <v>Субсидии бюджетным учреждениям</v>
      </c>
      <c r="B736" s="225" t="s">
        <v>68</v>
      </c>
      <c r="C736" s="225" t="s">
        <v>68</v>
      </c>
      <c r="D736" s="285" t="str">
        <f>'пр.7 вед.стр.'!E676</f>
        <v>7Л 0 01 73210 </v>
      </c>
      <c r="E736" s="267" t="str">
        <f>'пр.7 вед.стр.'!F676</f>
        <v>610</v>
      </c>
      <c r="F736" s="226">
        <f>F737</f>
        <v>2736.1</v>
      </c>
      <c r="K736" s="122"/>
      <c r="L736" s="122"/>
      <c r="M736" s="122"/>
      <c r="N736" s="122"/>
      <c r="O736" s="125"/>
    </row>
    <row r="737" spans="1:15" s="32" customFormat="1" ht="19.5" customHeight="1">
      <c r="A737" s="224" t="str">
        <f>'пр.7 вед.стр.'!A677</f>
        <v>Субсидии  бюджетным учреждениям на иные цели</v>
      </c>
      <c r="B737" s="225" t="s">
        <v>68</v>
      </c>
      <c r="C737" s="225" t="s">
        <v>68</v>
      </c>
      <c r="D737" s="285" t="str">
        <f>'пр.7 вед.стр.'!E677</f>
        <v>7Л 0 01 73210 </v>
      </c>
      <c r="E737" s="267" t="str">
        <f>'пр.7 вед.стр.'!F677</f>
        <v>612</v>
      </c>
      <c r="F737" s="226">
        <f>'пр.7 вед.стр.'!G677</f>
        <v>2736.1</v>
      </c>
      <c r="K737" s="122"/>
      <c r="L737" s="122"/>
      <c r="M737" s="122"/>
      <c r="N737" s="122"/>
      <c r="O737" s="125"/>
    </row>
    <row r="738" spans="1:15" s="32" customFormat="1" ht="30.75" customHeight="1">
      <c r="A738" s="16" t="str">
        <f>'пр.7 вед.стр.'!A678</f>
        <v>Организация отдыха и оздоровления детей в лагерях дневного пребывания  за счет средств местного бюджета</v>
      </c>
      <c r="B738" s="20" t="s">
        <v>68</v>
      </c>
      <c r="C738" s="20" t="s">
        <v>68</v>
      </c>
      <c r="D738" s="282" t="str">
        <f>'пр.7 вед.стр.'!E678</f>
        <v>7Л 0 01 S3210 </v>
      </c>
      <c r="E738" s="262"/>
      <c r="F738" s="21">
        <f>F739</f>
        <v>3456.9</v>
      </c>
      <c r="K738" s="122"/>
      <c r="L738" s="122"/>
      <c r="M738" s="122"/>
      <c r="N738" s="122"/>
      <c r="O738" s="125"/>
    </row>
    <row r="739" spans="1:15" s="32" customFormat="1" ht="19.5" customHeight="1">
      <c r="A739" s="16" t="str">
        <f>'пр.7 вед.стр.'!A679</f>
        <v>Предоставление субсидий бюджетным, автономным учреждениям и иным некоммерческим организациям</v>
      </c>
      <c r="B739" s="20" t="s">
        <v>68</v>
      </c>
      <c r="C739" s="20" t="s">
        <v>68</v>
      </c>
      <c r="D739" s="282" t="str">
        <f>'пр.7 вед.стр.'!E679</f>
        <v>7Л 0 01 S3210 </v>
      </c>
      <c r="E739" s="262" t="str">
        <f>'пр.7 вед.стр.'!F679</f>
        <v>600</v>
      </c>
      <c r="F739" s="21">
        <f>F740</f>
        <v>3456.9</v>
      </c>
      <c r="K739" s="122"/>
      <c r="L739" s="122"/>
      <c r="M739" s="122"/>
      <c r="N739" s="122"/>
      <c r="O739" s="125"/>
    </row>
    <row r="740" spans="1:15" s="32" customFormat="1" ht="18" customHeight="1">
      <c r="A740" s="16" t="str">
        <f>'пр.7 вед.стр.'!A680</f>
        <v>Субсидии бюджетным учреждениям</v>
      </c>
      <c r="B740" s="20" t="s">
        <v>68</v>
      </c>
      <c r="C740" s="20" t="s">
        <v>68</v>
      </c>
      <c r="D740" s="282" t="str">
        <f>'пр.7 вед.стр.'!E680</f>
        <v>7Л 0 01 S3210 </v>
      </c>
      <c r="E740" s="262" t="str">
        <f>'пр.7 вед.стр.'!F680</f>
        <v>610</v>
      </c>
      <c r="F740" s="21">
        <f>F741</f>
        <v>3456.9</v>
      </c>
      <c r="K740" s="122"/>
      <c r="L740" s="122"/>
      <c r="M740" s="122"/>
      <c r="N740" s="122"/>
      <c r="O740" s="125"/>
    </row>
    <row r="741" spans="1:15" s="32" customFormat="1" ht="18" customHeight="1">
      <c r="A741" s="16" t="str">
        <f>'пр.7 вед.стр.'!A681</f>
        <v>Субсидии  бюджетным учреждениям на иные цели</v>
      </c>
      <c r="B741" s="20" t="s">
        <v>68</v>
      </c>
      <c r="C741" s="20" t="s">
        <v>68</v>
      </c>
      <c r="D741" s="282" t="str">
        <f>'пр.7 вед.стр.'!E681</f>
        <v>7Л 0 01 S3210 </v>
      </c>
      <c r="E741" s="262" t="str">
        <f>'пр.7 вед.стр.'!F681</f>
        <v>612</v>
      </c>
      <c r="F741" s="21">
        <f>'пр.7 вед.стр.'!G681</f>
        <v>3456.9</v>
      </c>
      <c r="K741" s="122"/>
      <c r="L741" s="122"/>
      <c r="M741" s="122"/>
      <c r="N741" s="122"/>
      <c r="O741" s="125"/>
    </row>
    <row r="742" spans="1:15" s="32" customFormat="1" ht="30" customHeight="1">
      <c r="A742" s="229" t="str">
        <f>'пр.7 вед.стр.'!A831</f>
        <v>Муниципальная программа  "Развитие молодежной политики в Сусуманском городском округе  на 2018-2020 годы"</v>
      </c>
      <c r="B742" s="230" t="s">
        <v>68</v>
      </c>
      <c r="C742" s="230" t="s">
        <v>68</v>
      </c>
      <c r="D742" s="280" t="str">
        <f>'пр.7 вед.стр.'!E831</f>
        <v>7М 0 00 00000 </v>
      </c>
      <c r="E742" s="261"/>
      <c r="F742" s="232">
        <f>F743+F748</f>
        <v>300</v>
      </c>
      <c r="K742" s="122"/>
      <c r="L742" s="122"/>
      <c r="M742" s="122"/>
      <c r="N742" s="122"/>
      <c r="O742" s="125"/>
    </row>
    <row r="743" spans="1:15" s="32" customFormat="1" ht="14.25" customHeight="1">
      <c r="A743" s="30" t="str">
        <f>'пр.7 вед.стр.'!A832</f>
        <v>Основное мероприятие "Организационная работа"</v>
      </c>
      <c r="B743" s="20" t="s">
        <v>68</v>
      </c>
      <c r="C743" s="20" t="s">
        <v>68</v>
      </c>
      <c r="D743" s="282" t="str">
        <f>'пр.7 вед.стр.'!E832</f>
        <v>7М 0 01 00000 </v>
      </c>
      <c r="E743" s="262"/>
      <c r="F743" s="21">
        <f>F744</f>
        <v>50</v>
      </c>
      <c r="K743" s="122"/>
      <c r="L743" s="122"/>
      <c r="M743" s="122"/>
      <c r="N743" s="122"/>
      <c r="O743" s="125"/>
    </row>
    <row r="744" spans="1:6" ht="16.5" customHeight="1">
      <c r="A744" s="30" t="str">
        <f>'пр.7 вед.стр.'!A833</f>
        <v>Материально- техническое и методологическое обеспечение в сфере молодежной политики</v>
      </c>
      <c r="B744" s="20" t="s">
        <v>68</v>
      </c>
      <c r="C744" s="20" t="s">
        <v>68</v>
      </c>
      <c r="D744" s="282" t="str">
        <f>'пр.7 вед.стр.'!E833</f>
        <v>7М 0 01 92530 </v>
      </c>
      <c r="E744" s="262"/>
      <c r="F744" s="21">
        <f>F745</f>
        <v>50</v>
      </c>
    </row>
    <row r="745" spans="1:15" s="32" customFormat="1" ht="15" customHeight="1">
      <c r="A745" s="30" t="str">
        <f>'пр.7 вед.стр.'!A834</f>
        <v>Закупка товаров, работ и услуг для обеспечения государственных (муниципальных) нужд</v>
      </c>
      <c r="B745" s="20" t="s">
        <v>68</v>
      </c>
      <c r="C745" s="20" t="s">
        <v>68</v>
      </c>
      <c r="D745" s="282" t="str">
        <f>'пр.7 вед.стр.'!E834</f>
        <v>7М 0 01 92530 </v>
      </c>
      <c r="E745" s="262" t="str">
        <f>'пр.7 вед.стр.'!F834</f>
        <v>200</v>
      </c>
      <c r="F745" s="21">
        <f>F746</f>
        <v>50</v>
      </c>
      <c r="K745" s="122"/>
      <c r="L745" s="122"/>
      <c r="M745" s="122"/>
      <c r="N745" s="122"/>
      <c r="O745" s="125"/>
    </row>
    <row r="746" spans="1:15" s="32" customFormat="1" ht="20.25" customHeight="1">
      <c r="A746" s="30" t="str">
        <f>'пр.7 вед.стр.'!A835</f>
        <v>Иные закупки товаров, работ и услуг для обеспечения государственных и муниципальных нужд</v>
      </c>
      <c r="B746" s="20" t="s">
        <v>68</v>
      </c>
      <c r="C746" s="20" t="s">
        <v>68</v>
      </c>
      <c r="D746" s="282" t="str">
        <f>'пр.7 вед.стр.'!E835</f>
        <v>7М 0 01 92530 </v>
      </c>
      <c r="E746" s="262" t="str">
        <f>'пр.7 вед.стр.'!F835</f>
        <v>240</v>
      </c>
      <c r="F746" s="21">
        <f>F747</f>
        <v>50</v>
      </c>
      <c r="K746" s="122"/>
      <c r="L746" s="122"/>
      <c r="M746" s="122"/>
      <c r="N746" s="122"/>
      <c r="O746" s="125"/>
    </row>
    <row r="747" spans="1:15" s="32" customFormat="1" ht="18.75" customHeight="1">
      <c r="A747" s="30" t="str">
        <f>'пр.7 вед.стр.'!A836</f>
        <v>Прочая закупка товаров, работ и услуг </v>
      </c>
      <c r="B747" s="20" t="s">
        <v>68</v>
      </c>
      <c r="C747" s="20" t="s">
        <v>68</v>
      </c>
      <c r="D747" s="282" t="str">
        <f>'пр.7 вед.стр.'!E836</f>
        <v>7М 0 01 92530 </v>
      </c>
      <c r="E747" s="262" t="str">
        <f>'пр.7 вед.стр.'!F836</f>
        <v>244</v>
      </c>
      <c r="F747" s="21">
        <f>'пр.7 вед.стр.'!G836</f>
        <v>50</v>
      </c>
      <c r="K747" s="122"/>
      <c r="L747" s="122"/>
      <c r="M747" s="122"/>
      <c r="N747" s="122"/>
      <c r="O747" s="125"/>
    </row>
    <row r="748" spans="1:15" s="32" customFormat="1" ht="18" customHeight="1">
      <c r="A748" s="30" t="str">
        <f>'пр.7 вед.стр.'!A837</f>
        <v>Основное мероприятие "Культурно- массовая работа"</v>
      </c>
      <c r="B748" s="20" t="s">
        <v>68</v>
      </c>
      <c r="C748" s="20" t="s">
        <v>68</v>
      </c>
      <c r="D748" s="282" t="str">
        <f>'пр.7 вед.стр.'!E837</f>
        <v>7М 0 02 00000 </v>
      </c>
      <c r="E748" s="262"/>
      <c r="F748" s="21">
        <f>F749+F753+F758+F762</f>
        <v>250</v>
      </c>
      <c r="K748" s="122"/>
      <c r="L748" s="122"/>
      <c r="M748" s="122"/>
      <c r="N748" s="122"/>
      <c r="O748" s="125"/>
    </row>
    <row r="749" spans="1:15" s="32" customFormat="1" ht="15" customHeight="1">
      <c r="A749" s="30" t="str">
        <f>'пр.7 вед.стр.'!A838</f>
        <v>Мероприятия, проводимые с участием молодежи</v>
      </c>
      <c r="B749" s="20" t="s">
        <v>68</v>
      </c>
      <c r="C749" s="20" t="s">
        <v>68</v>
      </c>
      <c r="D749" s="282" t="str">
        <f>'пр.7 вед.стр.'!E838</f>
        <v>7М 0 02 92600 </v>
      </c>
      <c r="E749" s="262"/>
      <c r="F749" s="21">
        <f>F750</f>
        <v>95</v>
      </c>
      <c r="K749" s="122"/>
      <c r="L749" s="122"/>
      <c r="M749" s="122"/>
      <c r="N749" s="122"/>
      <c r="O749" s="125"/>
    </row>
    <row r="750" spans="1:15" s="32" customFormat="1" ht="15.75" customHeight="1">
      <c r="A750" s="30" t="str">
        <f>'пр.7 вед.стр.'!A839</f>
        <v>Закупка товаров, работ и услуг для обеспечения государственных (муниципальных) нужд</v>
      </c>
      <c r="B750" s="20" t="s">
        <v>68</v>
      </c>
      <c r="C750" s="20" t="s">
        <v>68</v>
      </c>
      <c r="D750" s="282" t="str">
        <f>'пр.7 вед.стр.'!E839</f>
        <v>7М 0 02 92600 </v>
      </c>
      <c r="E750" s="262" t="str">
        <f>'пр.7 вед.стр.'!F839</f>
        <v>200</v>
      </c>
      <c r="F750" s="21">
        <f>F751</f>
        <v>95</v>
      </c>
      <c r="K750" s="122"/>
      <c r="L750" s="122"/>
      <c r="M750" s="122"/>
      <c r="N750" s="122"/>
      <c r="O750" s="125"/>
    </row>
    <row r="751" spans="1:15" s="32" customFormat="1" ht="18" customHeight="1">
      <c r="A751" s="30" t="str">
        <f>'пр.7 вед.стр.'!A840</f>
        <v>Иные закупки товаров, работ и услуг для обеспечения государственных и муниципальных нужд</v>
      </c>
      <c r="B751" s="20" t="s">
        <v>68</v>
      </c>
      <c r="C751" s="20" t="s">
        <v>68</v>
      </c>
      <c r="D751" s="282" t="str">
        <f>'пр.7 вед.стр.'!E840</f>
        <v>7М 0 02 92600 </v>
      </c>
      <c r="E751" s="262" t="str">
        <f>'пр.7 вед.стр.'!F840</f>
        <v>240</v>
      </c>
      <c r="F751" s="21">
        <f>F752</f>
        <v>95</v>
      </c>
      <c r="K751" s="122"/>
      <c r="L751" s="122"/>
      <c r="M751" s="122"/>
      <c r="N751" s="122"/>
      <c r="O751" s="125"/>
    </row>
    <row r="752" spans="1:15" s="32" customFormat="1" ht="16.5" customHeight="1">
      <c r="A752" s="30" t="str">
        <f>'пр.7 вед.стр.'!A841</f>
        <v>Прочая закупка товаров, работ и услуг </v>
      </c>
      <c r="B752" s="20" t="s">
        <v>68</v>
      </c>
      <c r="C752" s="20" t="s">
        <v>68</v>
      </c>
      <c r="D752" s="282" t="str">
        <f>'пр.7 вед.стр.'!E841</f>
        <v>7М 0 02 92600 </v>
      </c>
      <c r="E752" s="262" t="str">
        <f>'пр.7 вед.стр.'!F841</f>
        <v>244</v>
      </c>
      <c r="F752" s="21">
        <f>'пр.7 вед.стр.'!G841</f>
        <v>95</v>
      </c>
      <c r="K752" s="122"/>
      <c r="L752" s="122"/>
      <c r="M752" s="122"/>
      <c r="N752" s="122"/>
      <c r="O752" s="125"/>
    </row>
    <row r="753" spans="1:15" s="32" customFormat="1" ht="15.75" customHeight="1">
      <c r="A753" s="30" t="str">
        <f>'пр.7 вед.стр.'!A842</f>
        <v>Участие в областных и районных мероприятиях, семинарах, сборах, конкурсах</v>
      </c>
      <c r="B753" s="20" t="s">
        <v>68</v>
      </c>
      <c r="C753" s="20" t="s">
        <v>68</v>
      </c>
      <c r="D753" s="282" t="str">
        <f>'пр.7 вед.стр.'!E842</f>
        <v>7М 0 02 92700 </v>
      </c>
      <c r="E753" s="262"/>
      <c r="F753" s="21">
        <f>F754</f>
        <v>100</v>
      </c>
      <c r="K753" s="122"/>
      <c r="L753" s="122"/>
      <c r="M753" s="122"/>
      <c r="N753" s="122"/>
      <c r="O753" s="125"/>
    </row>
    <row r="754" spans="1:15" s="32" customFormat="1" ht="43.5" customHeight="1">
      <c r="A754" s="30" t="str">
        <f>'пр.7 вед.стр.'!A843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54" s="20" t="s">
        <v>68</v>
      </c>
      <c r="C754" s="20" t="s">
        <v>68</v>
      </c>
      <c r="D754" s="282" t="str">
        <f>'пр.7 вед.стр.'!E843</f>
        <v>7М 0 02 92700 </v>
      </c>
      <c r="E754" s="262" t="str">
        <f>'пр.7 вед.стр.'!F843</f>
        <v>100</v>
      </c>
      <c r="F754" s="21">
        <f>F755</f>
        <v>100</v>
      </c>
      <c r="K754" s="122"/>
      <c r="L754" s="122"/>
      <c r="M754" s="122"/>
      <c r="N754" s="122"/>
      <c r="O754" s="125"/>
    </row>
    <row r="755" spans="1:15" s="32" customFormat="1" ht="17.25" customHeight="1">
      <c r="A755" s="30" t="str">
        <f>'пр.7 вед.стр.'!A844</f>
        <v>Расходы на выплаты персоналу казенных учреждений</v>
      </c>
      <c r="B755" s="20" t="s">
        <v>68</v>
      </c>
      <c r="C755" s="20" t="s">
        <v>68</v>
      </c>
      <c r="D755" s="282" t="str">
        <f>'пр.7 вед.стр.'!E844</f>
        <v>7М 0 02 92700 </v>
      </c>
      <c r="E755" s="262" t="str">
        <f>'пр.7 вед.стр.'!F844</f>
        <v>110</v>
      </c>
      <c r="F755" s="21">
        <f>F756+F757</f>
        <v>100</v>
      </c>
      <c r="K755" s="122"/>
      <c r="L755" s="122"/>
      <c r="M755" s="122"/>
      <c r="N755" s="122"/>
      <c r="O755" s="125"/>
    </row>
    <row r="756" spans="1:15" s="32" customFormat="1" ht="14.25" customHeight="1">
      <c r="A756" s="30" t="str">
        <f>'пр.7 вед.стр.'!A845</f>
        <v>Иные выплаты персоналу учреждений, за исключением фонда оплаты труда</v>
      </c>
      <c r="B756" s="20" t="s">
        <v>68</v>
      </c>
      <c r="C756" s="20" t="s">
        <v>68</v>
      </c>
      <c r="D756" s="282" t="str">
        <f>'пр.7 вед.стр.'!E845</f>
        <v>7М 0 02 92700 </v>
      </c>
      <c r="E756" s="262" t="str">
        <f>'пр.7 вед.стр.'!F845</f>
        <v>112</v>
      </c>
      <c r="F756" s="21">
        <f>'пр.7 вед.стр.'!G845</f>
        <v>40</v>
      </c>
      <c r="K756" s="122"/>
      <c r="L756" s="122"/>
      <c r="M756" s="122"/>
      <c r="N756" s="122"/>
      <c r="O756" s="125"/>
    </row>
    <row r="757" spans="1:15" s="32" customFormat="1" ht="30" customHeight="1">
      <c r="A757" s="30" t="str">
        <f>'пр.7 вед.стр.'!A846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757" s="20" t="s">
        <v>68</v>
      </c>
      <c r="C757" s="20" t="s">
        <v>68</v>
      </c>
      <c r="D757" s="282" t="str">
        <f>'пр.7 вед.стр.'!E846</f>
        <v>7М 0 02 92700 </v>
      </c>
      <c r="E757" s="262" t="str">
        <f>'пр.7 вед.стр.'!F846</f>
        <v>113</v>
      </c>
      <c r="F757" s="21">
        <f>'пр.7 вед.стр.'!G846</f>
        <v>60</v>
      </c>
      <c r="K757" s="122"/>
      <c r="L757" s="122"/>
      <c r="M757" s="122"/>
      <c r="N757" s="122"/>
      <c r="O757" s="125"/>
    </row>
    <row r="758" spans="1:15" s="32" customFormat="1" ht="17.25" customHeight="1">
      <c r="A758" s="30" t="str">
        <f>'пр.7 вед.стр.'!A847</f>
        <v>Работа с молодыми семьями</v>
      </c>
      <c r="B758" s="20" t="s">
        <v>68</v>
      </c>
      <c r="C758" s="20" t="s">
        <v>68</v>
      </c>
      <c r="D758" s="282" t="str">
        <f>'пр.7 вед.стр.'!E847</f>
        <v>7М 0 02 92800</v>
      </c>
      <c r="E758" s="262"/>
      <c r="F758" s="21">
        <f>F759</f>
        <v>35</v>
      </c>
      <c r="K758" s="122"/>
      <c r="L758" s="122"/>
      <c r="M758" s="122"/>
      <c r="N758" s="122"/>
      <c r="O758" s="125"/>
    </row>
    <row r="759" spans="1:15" s="32" customFormat="1" ht="17.25" customHeight="1">
      <c r="A759" s="30" t="str">
        <f>'пр.7 вед.стр.'!A848</f>
        <v>Закупка товаров, работ и услуг для обеспечения государственных (муниципальных) нужд</v>
      </c>
      <c r="B759" s="20" t="s">
        <v>68</v>
      </c>
      <c r="C759" s="20" t="s">
        <v>68</v>
      </c>
      <c r="D759" s="282" t="str">
        <f>'пр.7 вед.стр.'!E848</f>
        <v>7М 0 02 92800</v>
      </c>
      <c r="E759" s="262" t="str">
        <f>'пр.7 вед.стр.'!F848</f>
        <v>200</v>
      </c>
      <c r="F759" s="21">
        <f>F760</f>
        <v>35</v>
      </c>
      <c r="K759" s="122"/>
      <c r="L759" s="122"/>
      <c r="M759" s="122"/>
      <c r="N759" s="122"/>
      <c r="O759" s="125"/>
    </row>
    <row r="760" spans="1:15" s="32" customFormat="1" ht="22.5" customHeight="1">
      <c r="A760" s="30" t="str">
        <f>'пр.7 вед.стр.'!A849</f>
        <v>Иные закупки товаров, работ и услуг для обеспечения государственных и муниципальных нужд</v>
      </c>
      <c r="B760" s="20" t="s">
        <v>68</v>
      </c>
      <c r="C760" s="20" t="s">
        <v>68</v>
      </c>
      <c r="D760" s="282" t="str">
        <f>'пр.7 вед.стр.'!E849</f>
        <v>7М 0 02 92800</v>
      </c>
      <c r="E760" s="262" t="str">
        <f>'пр.7 вед.стр.'!F849</f>
        <v>240</v>
      </c>
      <c r="F760" s="21">
        <f>F761</f>
        <v>35</v>
      </c>
      <c r="K760" s="122"/>
      <c r="L760" s="122"/>
      <c r="M760" s="122"/>
      <c r="N760" s="122"/>
      <c r="O760" s="125"/>
    </row>
    <row r="761" spans="1:15" s="32" customFormat="1" ht="17.25" customHeight="1">
      <c r="A761" s="30" t="str">
        <f>'пр.7 вед.стр.'!A850</f>
        <v>Прочая закупка товаров, работ и услуг </v>
      </c>
      <c r="B761" s="20" t="s">
        <v>68</v>
      </c>
      <c r="C761" s="20" t="s">
        <v>68</v>
      </c>
      <c r="D761" s="282" t="str">
        <f>'пр.7 вед.стр.'!E850</f>
        <v>7М 0 02 92800</v>
      </c>
      <c r="E761" s="262" t="str">
        <f>'пр.7 вед.стр.'!F850</f>
        <v>244</v>
      </c>
      <c r="F761" s="21">
        <f>'пр.7 вед.стр.'!G850</f>
        <v>35</v>
      </c>
      <c r="K761" s="122"/>
      <c r="L761" s="122"/>
      <c r="M761" s="122"/>
      <c r="N761" s="122"/>
      <c r="O761" s="125"/>
    </row>
    <row r="762" spans="1:15" s="32" customFormat="1" ht="17.25" customHeight="1">
      <c r="A762" s="30" t="str">
        <f>'пр.7 вед.стр.'!A851</f>
        <v>Работа по пропаганде здорового образа жизни и профилактике правонарушений</v>
      </c>
      <c r="B762" s="20" t="s">
        <v>68</v>
      </c>
      <c r="C762" s="20" t="s">
        <v>68</v>
      </c>
      <c r="D762" s="282" t="str">
        <f>'пр.7 вед.стр.'!E851</f>
        <v>7М 0 02 93000</v>
      </c>
      <c r="E762" s="262"/>
      <c r="F762" s="21">
        <f>F763</f>
        <v>20</v>
      </c>
      <c r="K762" s="122"/>
      <c r="L762" s="122"/>
      <c r="M762" s="122"/>
      <c r="N762" s="122"/>
      <c r="O762" s="125"/>
    </row>
    <row r="763" spans="1:15" s="32" customFormat="1" ht="18.75" customHeight="1">
      <c r="A763" s="30" t="str">
        <f>'пр.7 вед.стр.'!A852</f>
        <v>Закупка товаров, работ и услуг для обеспечения государственных (муниципальных) нужд</v>
      </c>
      <c r="B763" s="20" t="s">
        <v>68</v>
      </c>
      <c r="C763" s="20" t="s">
        <v>68</v>
      </c>
      <c r="D763" s="282" t="str">
        <f>'пр.7 вед.стр.'!E852</f>
        <v>7М 0 02 93000</v>
      </c>
      <c r="E763" s="262" t="str">
        <f>'пр.7 вед.стр.'!F852</f>
        <v>200</v>
      </c>
      <c r="F763" s="21">
        <f>F764</f>
        <v>20</v>
      </c>
      <c r="K763" s="122"/>
      <c r="L763" s="122"/>
      <c r="M763" s="122"/>
      <c r="N763" s="122"/>
      <c r="O763" s="125"/>
    </row>
    <row r="764" spans="1:15" s="32" customFormat="1" ht="18" customHeight="1">
      <c r="A764" s="30" t="str">
        <f>'пр.7 вед.стр.'!A853</f>
        <v>Иные закупки товаров, работ и услуг для обеспечения государственных и муниципальных нужд</v>
      </c>
      <c r="B764" s="20" t="s">
        <v>68</v>
      </c>
      <c r="C764" s="20" t="s">
        <v>68</v>
      </c>
      <c r="D764" s="282" t="str">
        <f>'пр.7 вед.стр.'!E853</f>
        <v>7М 0 02 93000</v>
      </c>
      <c r="E764" s="262" t="str">
        <f>'пр.7 вед.стр.'!F853</f>
        <v>240</v>
      </c>
      <c r="F764" s="21">
        <f>F765</f>
        <v>20</v>
      </c>
      <c r="K764" s="122"/>
      <c r="L764" s="122"/>
      <c r="M764" s="122"/>
      <c r="N764" s="122"/>
      <c r="O764" s="125"/>
    </row>
    <row r="765" spans="1:15" s="32" customFormat="1" ht="17.25" customHeight="1">
      <c r="A765" s="30" t="str">
        <f>'пр.7 вед.стр.'!A854</f>
        <v>Прочая закупка товаров, работ и услуг </v>
      </c>
      <c r="B765" s="20" t="s">
        <v>68</v>
      </c>
      <c r="C765" s="20" t="s">
        <v>68</v>
      </c>
      <c r="D765" s="282" t="str">
        <f>'пр.7 вед.стр.'!E854</f>
        <v>7М 0 02 93000</v>
      </c>
      <c r="E765" s="262" t="str">
        <f>'пр.7 вед.стр.'!F854</f>
        <v>244</v>
      </c>
      <c r="F765" s="21">
        <f>'пр.7 вед.стр.'!G854</f>
        <v>20</v>
      </c>
      <c r="K765" s="122"/>
      <c r="L765" s="122"/>
      <c r="M765" s="122"/>
      <c r="N765" s="122"/>
      <c r="O765" s="125"/>
    </row>
    <row r="766" spans="1:15" s="32" customFormat="1" ht="27" customHeight="1">
      <c r="A766" s="229" t="str">
        <f>'пр.7 вед.стр.'!A682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766" s="230" t="s">
        <v>68</v>
      </c>
      <c r="C766" s="230" t="s">
        <v>68</v>
      </c>
      <c r="D766" s="280" t="str">
        <f>'пр.7 вед.стр.'!E682</f>
        <v>7Т 0 00 00000 </v>
      </c>
      <c r="E766" s="261"/>
      <c r="F766" s="232">
        <f>F767</f>
        <v>241.8</v>
      </c>
      <c r="K766" s="122"/>
      <c r="L766" s="122"/>
      <c r="M766" s="122"/>
      <c r="N766" s="122"/>
      <c r="O766" s="125"/>
    </row>
    <row r="767" spans="1:15" s="32" customFormat="1" ht="17.25" customHeight="1">
      <c r="A767" s="16" t="str">
        <f>'пр.7 вед.стр.'!A683</f>
        <v>Основное мероприятие "Профилактика  правонарушений среди несовершеннолетних и молодежи"</v>
      </c>
      <c r="B767" s="20" t="s">
        <v>68</v>
      </c>
      <c r="C767" s="20" t="s">
        <v>68</v>
      </c>
      <c r="D767" s="282" t="str">
        <f>'пр.7 вед.стр.'!E683</f>
        <v>7Т 0 07 00000 </v>
      </c>
      <c r="E767" s="262"/>
      <c r="F767" s="21">
        <f>F768+F772</f>
        <v>241.8</v>
      </c>
      <c r="K767" s="122"/>
      <c r="L767" s="122"/>
      <c r="M767" s="122"/>
      <c r="N767" s="122"/>
      <c r="O767" s="125"/>
    </row>
    <row r="768" spans="1:15" s="32" customFormat="1" ht="18" customHeight="1">
      <c r="A768" s="16" t="str">
        <f>'пр.7 вед.стр.'!A684</f>
        <v>Профилактика безнадзорности, правонарушений и вредных привычек несовершеннолетних</v>
      </c>
      <c r="B768" s="20" t="s">
        <v>68</v>
      </c>
      <c r="C768" s="20" t="s">
        <v>68</v>
      </c>
      <c r="D768" s="282" t="str">
        <f>'пр.7 вед.стр.'!E684</f>
        <v>7Т 0 07 93810 </v>
      </c>
      <c r="E768" s="262"/>
      <c r="F768" s="21">
        <f>F769</f>
        <v>141.8</v>
      </c>
      <c r="K768" s="122"/>
      <c r="L768" s="122"/>
      <c r="M768" s="122"/>
      <c r="N768" s="122"/>
      <c r="O768" s="125"/>
    </row>
    <row r="769" spans="1:15" s="32" customFormat="1" ht="15" customHeight="1">
      <c r="A769" s="16" t="str">
        <f>'пр.7 вед.стр.'!A685</f>
        <v>Предоставление субсидий бюджетным, автономным учреждениям и иным некоммерческим организациям</v>
      </c>
      <c r="B769" s="20" t="s">
        <v>68</v>
      </c>
      <c r="C769" s="20" t="s">
        <v>68</v>
      </c>
      <c r="D769" s="282" t="str">
        <f>'пр.7 вед.стр.'!E685</f>
        <v>7Т 0 07 93810 </v>
      </c>
      <c r="E769" s="262" t="str">
        <f>'пр.7 вед.стр.'!F685</f>
        <v>600</v>
      </c>
      <c r="F769" s="21">
        <f>F770</f>
        <v>141.8</v>
      </c>
      <c r="K769" s="122"/>
      <c r="L769" s="122"/>
      <c r="M769" s="122"/>
      <c r="N769" s="122"/>
      <c r="O769" s="125"/>
    </row>
    <row r="770" spans="1:15" s="32" customFormat="1" ht="18" customHeight="1">
      <c r="A770" s="16" t="str">
        <f>'пр.7 вед.стр.'!A686</f>
        <v>Субсидии бюджетным учреждениям</v>
      </c>
      <c r="B770" s="20" t="s">
        <v>68</v>
      </c>
      <c r="C770" s="20" t="s">
        <v>68</v>
      </c>
      <c r="D770" s="282" t="str">
        <f>'пр.7 вед.стр.'!E686</f>
        <v>7Т 0 07 93810 </v>
      </c>
      <c r="E770" s="262" t="str">
        <f>'пр.7 вед.стр.'!F686</f>
        <v>610</v>
      </c>
      <c r="F770" s="21">
        <f>F771</f>
        <v>141.8</v>
      </c>
      <c r="K770" s="126"/>
      <c r="L770" s="126"/>
      <c r="M770" s="126"/>
      <c r="N770" s="126"/>
      <c r="O770" s="125"/>
    </row>
    <row r="771" spans="1:15" s="32" customFormat="1" ht="17.25" customHeight="1">
      <c r="A771" s="16" t="str">
        <f>'пр.7 вед.стр.'!A687</f>
        <v>Субсидии  бюджетным учреждениям на иные цели</v>
      </c>
      <c r="B771" s="20" t="s">
        <v>68</v>
      </c>
      <c r="C771" s="20" t="s">
        <v>68</v>
      </c>
      <c r="D771" s="282" t="str">
        <f>'пр.7 вед.стр.'!E687</f>
        <v>7Т 0 07 93810 </v>
      </c>
      <c r="E771" s="262" t="str">
        <f>'пр.7 вед.стр.'!F687</f>
        <v>612</v>
      </c>
      <c r="F771" s="21">
        <f>'пр.7 вед.стр.'!G687</f>
        <v>141.8</v>
      </c>
      <c r="K771" s="126"/>
      <c r="L771" s="126"/>
      <c r="M771" s="126"/>
      <c r="N771" s="126"/>
      <c r="O771" s="125"/>
    </row>
    <row r="772" spans="1:15" s="32" customFormat="1" ht="27" customHeight="1">
      <c r="A772" s="16" t="str">
        <f>'пр.7 вед.стр.'!A688</f>
        <v>Социальная защита детей- сирот, детей, оставшихся без попечения родителей и детей из семей "группы риска"</v>
      </c>
      <c r="B772" s="20" t="s">
        <v>68</v>
      </c>
      <c r="C772" s="20" t="s">
        <v>68</v>
      </c>
      <c r="D772" s="282" t="str">
        <f>'пр.7 вед.стр.'!E688</f>
        <v>7Т 0 07 95200 </v>
      </c>
      <c r="E772" s="262"/>
      <c r="F772" s="21">
        <f>F773</f>
        <v>100</v>
      </c>
      <c r="K772" s="122"/>
      <c r="L772" s="122"/>
      <c r="M772" s="122"/>
      <c r="N772" s="122"/>
      <c r="O772" s="125"/>
    </row>
    <row r="773" spans="1:15" s="32" customFormat="1" ht="16.5" customHeight="1">
      <c r="A773" s="16" t="str">
        <f>'пр.7 вед.стр.'!A689</f>
        <v>Социальное обеспечение и иные выплаты населению</v>
      </c>
      <c r="B773" s="20" t="s">
        <v>68</v>
      </c>
      <c r="C773" s="20" t="s">
        <v>68</v>
      </c>
      <c r="D773" s="282" t="str">
        <f>'пр.7 вед.стр.'!E689</f>
        <v>7Т 0 07 95200 </v>
      </c>
      <c r="E773" s="262" t="str">
        <f>'пр.7 вед.стр.'!F689</f>
        <v>300</v>
      </c>
      <c r="F773" s="21">
        <f>F774</f>
        <v>100</v>
      </c>
      <c r="K773" s="122"/>
      <c r="L773" s="122"/>
      <c r="M773" s="122"/>
      <c r="N773" s="122"/>
      <c r="O773" s="125"/>
    </row>
    <row r="774" spans="1:15" s="32" customFormat="1" ht="18" customHeight="1">
      <c r="A774" s="16" t="str">
        <f>'пр.7 вед.стр.'!A690</f>
        <v>Социальные выплаты гражданам, кроме публичных нормативных социальных выплат</v>
      </c>
      <c r="B774" s="20" t="s">
        <v>68</v>
      </c>
      <c r="C774" s="20" t="s">
        <v>68</v>
      </c>
      <c r="D774" s="282" t="str">
        <f>'пр.7 вед.стр.'!E690</f>
        <v>7Т 0 07 95200 </v>
      </c>
      <c r="E774" s="262" t="str">
        <f>'пр.7 вед.стр.'!F690</f>
        <v>320</v>
      </c>
      <c r="F774" s="21">
        <f>F775</f>
        <v>100</v>
      </c>
      <c r="K774" s="122"/>
      <c r="L774" s="122"/>
      <c r="M774" s="122"/>
      <c r="N774" s="122"/>
      <c r="O774" s="125"/>
    </row>
    <row r="775" spans="1:15" s="32" customFormat="1" ht="18" customHeight="1">
      <c r="A775" s="16" t="str">
        <f>'пр.7 вед.стр.'!A691</f>
        <v>Пособия, компенсации и иные социальные выплаты гражданам, кроме публичных нормативных обязательств</v>
      </c>
      <c r="B775" s="20" t="s">
        <v>68</v>
      </c>
      <c r="C775" s="20" t="s">
        <v>68</v>
      </c>
      <c r="D775" s="282" t="str">
        <f>'пр.7 вед.стр.'!E691</f>
        <v>7Т 0 07 95200 </v>
      </c>
      <c r="E775" s="262" t="str">
        <f>'пр.7 вед.стр.'!F691</f>
        <v>321</v>
      </c>
      <c r="F775" s="21">
        <f>'пр.7 вед.стр.'!G691</f>
        <v>100</v>
      </c>
      <c r="K775" s="122"/>
      <c r="L775" s="122"/>
      <c r="M775" s="122"/>
      <c r="N775" s="122"/>
      <c r="O775" s="125"/>
    </row>
    <row r="776" spans="1:15" s="32" customFormat="1" ht="33" customHeight="1">
      <c r="A776" s="229" t="str">
        <f>'пр.7 вед.стр.'!A692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776" s="230" t="s">
        <v>68</v>
      </c>
      <c r="C776" s="230" t="s">
        <v>68</v>
      </c>
      <c r="D776" s="280" t="str">
        <f>'пр.7 вед.стр.'!E692</f>
        <v>7У 0 00 00000 </v>
      </c>
      <c r="E776" s="261"/>
      <c r="F776" s="232">
        <f>F777</f>
        <v>1023.6</v>
      </c>
      <c r="K776" s="122"/>
      <c r="L776" s="122"/>
      <c r="M776" s="122"/>
      <c r="N776" s="122"/>
      <c r="O776" s="125"/>
    </row>
    <row r="777" spans="1:15" s="32" customFormat="1" ht="44.25" customHeight="1">
      <c r="A777" s="30" t="str">
        <f>'пр.7 вед.стр.'!A693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777" s="20" t="s">
        <v>68</v>
      </c>
      <c r="C777" s="20" t="s">
        <v>68</v>
      </c>
      <c r="D777" s="282" t="str">
        <f>'пр.7 вед.стр.'!E693</f>
        <v>7У 0 01 00000 </v>
      </c>
      <c r="E777" s="262"/>
      <c r="F777" s="21">
        <f>F778</f>
        <v>1023.6</v>
      </c>
      <c r="K777" s="122"/>
      <c r="L777" s="122"/>
      <c r="M777" s="122"/>
      <c r="N777" s="122"/>
      <c r="O777" s="125"/>
    </row>
    <row r="778" spans="1:15" s="32" customFormat="1" ht="17.25" customHeight="1">
      <c r="A778" s="30" t="str">
        <f>'пр.7 вед.стр.'!A694</f>
        <v>Расходы на выплаты по оплате труда несовершеннолетних граждан</v>
      </c>
      <c r="B778" s="20" t="s">
        <v>68</v>
      </c>
      <c r="C778" s="20" t="s">
        <v>68</v>
      </c>
      <c r="D778" s="282" t="str">
        <f>'пр.7 вед.стр.'!E694</f>
        <v>7У 0 01 92300</v>
      </c>
      <c r="E778" s="262"/>
      <c r="F778" s="21">
        <f>F783+F779</f>
        <v>1023.6</v>
      </c>
      <c r="K778" s="122"/>
      <c r="L778" s="122"/>
      <c r="M778" s="122"/>
      <c r="N778" s="122"/>
      <c r="O778" s="125"/>
    </row>
    <row r="779" spans="1:15" s="32" customFormat="1" ht="42" customHeight="1">
      <c r="A779" s="30" t="str">
        <f>'пр.7 вед.стр.'!A858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79" s="45" t="s">
        <v>68</v>
      </c>
      <c r="C779" s="45" t="s">
        <v>68</v>
      </c>
      <c r="D779" s="282" t="str">
        <f>'пр.7 вед.стр.'!E858</f>
        <v>7У 0 01 92300</v>
      </c>
      <c r="E779" s="262" t="str">
        <f>'пр.7 вед.стр.'!F858</f>
        <v>100</v>
      </c>
      <c r="F779" s="21">
        <f>F780</f>
        <v>109.9</v>
      </c>
      <c r="K779" s="122"/>
      <c r="L779" s="122"/>
      <c r="M779" s="122"/>
      <c r="N779" s="122"/>
      <c r="O779" s="125"/>
    </row>
    <row r="780" spans="1:15" s="32" customFormat="1" ht="16.5" customHeight="1">
      <c r="A780" s="30" t="str">
        <f>'пр.7 вед.стр.'!A859</f>
        <v>Расходы на выплаты персоналу казенных учреждений</v>
      </c>
      <c r="B780" s="45" t="s">
        <v>68</v>
      </c>
      <c r="C780" s="45" t="s">
        <v>68</v>
      </c>
      <c r="D780" s="282" t="str">
        <f>'пр.7 вед.стр.'!E859</f>
        <v>7У 0 01 92300</v>
      </c>
      <c r="E780" s="262" t="str">
        <f>'пр.7 вед.стр.'!F859</f>
        <v>110</v>
      </c>
      <c r="F780" s="21">
        <f>F781+F782</f>
        <v>109.9</v>
      </c>
      <c r="K780" s="122"/>
      <c r="L780" s="122"/>
      <c r="M780" s="122"/>
      <c r="N780" s="122"/>
      <c r="O780" s="125"/>
    </row>
    <row r="781" spans="1:15" s="32" customFormat="1" ht="20.25" customHeight="1">
      <c r="A781" s="30" t="str">
        <f>'пр.7 вед.стр.'!A860</f>
        <v>Фонд оплаты труда учреждений </v>
      </c>
      <c r="B781" s="45" t="s">
        <v>68</v>
      </c>
      <c r="C781" s="45" t="s">
        <v>68</v>
      </c>
      <c r="D781" s="282" t="str">
        <f>'пр.7 вед.стр.'!E860</f>
        <v>7У 0 01 92300</v>
      </c>
      <c r="E781" s="262" t="str">
        <f>'пр.7 вед.стр.'!F860</f>
        <v>111</v>
      </c>
      <c r="F781" s="21">
        <f>'пр.7 вед.стр.'!G860</f>
        <v>84.4</v>
      </c>
      <c r="K781" s="122"/>
      <c r="L781" s="122"/>
      <c r="M781" s="122"/>
      <c r="N781" s="122"/>
      <c r="O781" s="125"/>
    </row>
    <row r="782" spans="1:15" s="32" customFormat="1" ht="30" customHeight="1">
      <c r="A782" s="30" t="str">
        <f>'пр.7 вед.стр.'!A861</f>
        <v>Взносы по обязательному социальному страхованию на выплаты по оплате труда работников и иные выплаты работникам учреждений</v>
      </c>
      <c r="B782" s="45" t="s">
        <v>68</v>
      </c>
      <c r="C782" s="45" t="s">
        <v>68</v>
      </c>
      <c r="D782" s="282" t="str">
        <f>'пр.7 вед.стр.'!E861</f>
        <v>7У 0 01 92300</v>
      </c>
      <c r="E782" s="262" t="str">
        <f>'пр.7 вед.стр.'!F861</f>
        <v>119</v>
      </c>
      <c r="F782" s="21">
        <f>'пр.7 вед.стр.'!G861</f>
        <v>25.5</v>
      </c>
      <c r="K782" s="122"/>
      <c r="L782" s="122"/>
      <c r="M782" s="122"/>
      <c r="N782" s="122"/>
      <c r="O782" s="125"/>
    </row>
    <row r="783" spans="1:15" s="32" customFormat="1" ht="20.25" customHeight="1">
      <c r="A783" s="16" t="str">
        <f>'пр.7 вед.стр.'!A695</f>
        <v>Предоставление субсидий бюджетным, автономным учреждениям и иным некоммерческим организациям</v>
      </c>
      <c r="B783" s="20" t="s">
        <v>68</v>
      </c>
      <c r="C783" s="20" t="s">
        <v>68</v>
      </c>
      <c r="D783" s="282" t="str">
        <f>'пр.7 вед.стр.'!E694</f>
        <v>7У 0 01 92300</v>
      </c>
      <c r="E783" s="262" t="str">
        <f>'пр.7 вед.стр.'!F695</f>
        <v>600</v>
      </c>
      <c r="F783" s="21">
        <f>F784</f>
        <v>913.7</v>
      </c>
      <c r="K783" s="122"/>
      <c r="L783" s="122"/>
      <c r="M783" s="122"/>
      <c r="N783" s="122"/>
      <c r="O783" s="125"/>
    </row>
    <row r="784" spans="1:15" s="32" customFormat="1" ht="21" customHeight="1">
      <c r="A784" s="16" t="str">
        <f>'пр.7 вед.стр.'!A696</f>
        <v>Субсидии бюджетным учреждениям</v>
      </c>
      <c r="B784" s="20" t="s">
        <v>68</v>
      </c>
      <c r="C784" s="20" t="s">
        <v>68</v>
      </c>
      <c r="D784" s="282" t="str">
        <f>'пр.7 вед.стр.'!E695</f>
        <v>7У 0 01 92300</v>
      </c>
      <c r="E784" s="262" t="str">
        <f>'пр.7 вед.стр.'!F696</f>
        <v>610</v>
      </c>
      <c r="F784" s="21">
        <f>F785</f>
        <v>913.7</v>
      </c>
      <c r="K784" s="122"/>
      <c r="L784" s="122"/>
      <c r="M784" s="122"/>
      <c r="N784" s="122"/>
      <c r="O784" s="125"/>
    </row>
    <row r="785" spans="1:15" s="32" customFormat="1" ht="17.25" customHeight="1">
      <c r="A785" s="16" t="str">
        <f>'пр.7 вед.стр.'!A697</f>
        <v>Субсидии  бюджетным учреждениям на иные цели</v>
      </c>
      <c r="B785" s="20" t="s">
        <v>68</v>
      </c>
      <c r="C785" s="20" t="s">
        <v>68</v>
      </c>
      <c r="D785" s="282" t="str">
        <f>'пр.7 вед.стр.'!E696</f>
        <v>7У 0 01 92300</v>
      </c>
      <c r="E785" s="262" t="str">
        <f>'пр.7 вед.стр.'!F697</f>
        <v>612</v>
      </c>
      <c r="F785" s="21">
        <f>'пр.7 вед.стр.'!G697</f>
        <v>913.7</v>
      </c>
      <c r="K785" s="122"/>
      <c r="L785" s="122"/>
      <c r="M785" s="122"/>
      <c r="N785" s="122"/>
      <c r="O785" s="125"/>
    </row>
    <row r="786" spans="1:15" s="32" customFormat="1" ht="15" customHeight="1">
      <c r="A786" s="16" t="s">
        <v>50</v>
      </c>
      <c r="B786" s="20" t="s">
        <v>68</v>
      </c>
      <c r="C786" s="20" t="s">
        <v>68</v>
      </c>
      <c r="D786" s="262" t="s">
        <v>708</v>
      </c>
      <c r="E786" s="262"/>
      <c r="F786" s="21">
        <f>F787</f>
        <v>35</v>
      </c>
      <c r="K786" s="122"/>
      <c r="L786" s="122"/>
      <c r="M786" s="122"/>
      <c r="N786" s="122"/>
      <c r="O786" s="125"/>
    </row>
    <row r="787" spans="1:15" s="32" customFormat="1" ht="17.25" customHeight="1">
      <c r="A787" s="16" t="s">
        <v>308</v>
      </c>
      <c r="B787" s="20" t="s">
        <v>68</v>
      </c>
      <c r="C787" s="20" t="s">
        <v>68</v>
      </c>
      <c r="D787" s="262" t="s">
        <v>709</v>
      </c>
      <c r="E787" s="262"/>
      <c r="F787" s="21">
        <f>F788</f>
        <v>35</v>
      </c>
      <c r="K787" s="122"/>
      <c r="L787" s="122"/>
      <c r="M787" s="122"/>
      <c r="N787" s="122"/>
      <c r="O787" s="125"/>
    </row>
    <row r="788" spans="1:15" s="32" customFormat="1" ht="18" customHeight="1">
      <c r="A788" s="31" t="s">
        <v>417</v>
      </c>
      <c r="B788" s="68" t="s">
        <v>68</v>
      </c>
      <c r="C788" s="68" t="s">
        <v>68</v>
      </c>
      <c r="D788" s="274" t="s">
        <v>709</v>
      </c>
      <c r="E788" s="274" t="s">
        <v>102</v>
      </c>
      <c r="F788" s="67">
        <f>F789</f>
        <v>35</v>
      </c>
      <c r="K788" s="122"/>
      <c r="L788" s="122"/>
      <c r="M788" s="122"/>
      <c r="N788" s="122"/>
      <c r="O788" s="125"/>
    </row>
    <row r="789" spans="1:15" s="32" customFormat="1" ht="18" customHeight="1">
      <c r="A789" s="31" t="s">
        <v>97</v>
      </c>
      <c r="B789" s="68" t="s">
        <v>68</v>
      </c>
      <c r="C789" s="68" t="s">
        <v>68</v>
      </c>
      <c r="D789" s="274" t="s">
        <v>709</v>
      </c>
      <c r="E789" s="274" t="s">
        <v>98</v>
      </c>
      <c r="F789" s="67">
        <f>F790</f>
        <v>35</v>
      </c>
      <c r="K789" s="122"/>
      <c r="L789" s="122"/>
      <c r="M789" s="122"/>
      <c r="N789" s="122"/>
      <c r="O789" s="125"/>
    </row>
    <row r="790" spans="1:15" s="32" customFormat="1" ht="18.75" customHeight="1">
      <c r="A790" s="31" t="s">
        <v>794</v>
      </c>
      <c r="B790" s="68" t="s">
        <v>68</v>
      </c>
      <c r="C790" s="68" t="s">
        <v>68</v>
      </c>
      <c r="D790" s="274" t="s">
        <v>709</v>
      </c>
      <c r="E790" s="274" t="s">
        <v>99</v>
      </c>
      <c r="F790" s="67">
        <f>'пр.7 вед.стр.'!G866</f>
        <v>35</v>
      </c>
      <c r="K790" s="122"/>
      <c r="L790" s="122"/>
      <c r="M790" s="122"/>
      <c r="N790" s="122"/>
      <c r="O790" s="125"/>
    </row>
    <row r="791" spans="1:15" s="32" customFormat="1" ht="18" customHeight="1">
      <c r="A791" s="15" t="s">
        <v>11</v>
      </c>
      <c r="B791" s="35" t="s">
        <v>68</v>
      </c>
      <c r="C791" s="35" t="s">
        <v>74</v>
      </c>
      <c r="D791" s="266"/>
      <c r="E791" s="266"/>
      <c r="F791" s="36">
        <f>F793+F811+F835+F857</f>
        <v>40770.9</v>
      </c>
      <c r="K791" s="122"/>
      <c r="L791" s="122"/>
      <c r="M791" s="122"/>
      <c r="N791" s="122"/>
      <c r="O791" s="125"/>
    </row>
    <row r="792" spans="1:15" s="32" customFormat="1" ht="17.25" customHeight="1">
      <c r="A792" s="16" t="s">
        <v>657</v>
      </c>
      <c r="B792" s="20" t="s">
        <v>68</v>
      </c>
      <c r="C792" s="20" t="s">
        <v>74</v>
      </c>
      <c r="D792" s="282" t="s">
        <v>658</v>
      </c>
      <c r="E792" s="262"/>
      <c r="F792" s="21">
        <f>F793</f>
        <v>1892.9</v>
      </c>
      <c r="K792" s="122"/>
      <c r="L792" s="122"/>
      <c r="M792" s="122"/>
      <c r="N792" s="122"/>
      <c r="O792" s="125"/>
    </row>
    <row r="793" spans="1:15" s="32" customFormat="1" ht="18" customHeight="1">
      <c r="A793" s="229" t="str">
        <f>'пр.7 вед.стр.'!A700</f>
        <v>Муниципальная  программа  "Развитие образования в Сусуманском городском округе  на 2018- 2020 годы"</v>
      </c>
      <c r="B793" s="230" t="s">
        <v>68</v>
      </c>
      <c r="C793" s="230" t="s">
        <v>74</v>
      </c>
      <c r="D793" s="280" t="str">
        <f>'пр.7 вед.стр.'!E700</f>
        <v>7Р 0 00 00000 </v>
      </c>
      <c r="E793" s="261"/>
      <c r="F793" s="232">
        <f>F794+F805</f>
        <v>1892.9</v>
      </c>
      <c r="K793" s="122"/>
      <c r="L793" s="122"/>
      <c r="M793" s="122"/>
      <c r="N793" s="122"/>
      <c r="O793" s="125"/>
    </row>
    <row r="794" spans="1:15" s="32" customFormat="1" ht="17.25" customHeight="1">
      <c r="A794" s="30" t="str">
        <f>'пр.7 вед.стр.'!A701</f>
        <v>Основное мероприятие "Модернизация системы образования"</v>
      </c>
      <c r="B794" s="20" t="s">
        <v>68</v>
      </c>
      <c r="C794" s="20" t="s">
        <v>74</v>
      </c>
      <c r="D794" s="282" t="str">
        <f>'пр.7 вед.стр.'!E701</f>
        <v>7Р 0 01 00000 </v>
      </c>
      <c r="E794" s="262"/>
      <c r="F794" s="21">
        <f>F799+F795</f>
        <v>140</v>
      </c>
      <c r="K794" s="122"/>
      <c r="L794" s="122"/>
      <c r="M794" s="122"/>
      <c r="N794" s="122"/>
      <c r="O794" s="125"/>
    </row>
    <row r="795" spans="1:15" s="32" customFormat="1" ht="18" customHeight="1">
      <c r="A795" s="30" t="str">
        <f>'пр.7 вед.стр.'!A702</f>
        <v>Совершенствование содержания и технологий образования </v>
      </c>
      <c r="B795" s="20" t="s">
        <v>68</v>
      </c>
      <c r="C795" s="20" t="s">
        <v>74</v>
      </c>
      <c r="D795" s="282" t="str">
        <f>'пр.7 вед.стр.'!E702</f>
        <v>7Р 0 01 91900 </v>
      </c>
      <c r="E795" s="262"/>
      <c r="F795" s="21">
        <f>F796</f>
        <v>30</v>
      </c>
      <c r="K795" s="122"/>
      <c r="L795" s="122"/>
      <c r="M795" s="122"/>
      <c r="N795" s="122"/>
      <c r="O795" s="125"/>
    </row>
    <row r="796" spans="1:15" s="32" customFormat="1" ht="17.25" customHeight="1">
      <c r="A796" s="30" t="str">
        <f>'пр.7 вед.стр.'!A703</f>
        <v>Закупка товаров, работ и услуг для обеспечения государственных (муниципальных) нужд</v>
      </c>
      <c r="B796" s="20" t="s">
        <v>68</v>
      </c>
      <c r="C796" s="20" t="s">
        <v>74</v>
      </c>
      <c r="D796" s="282" t="str">
        <f>'пр.7 вед.стр.'!E703</f>
        <v>7Р 0 01 91900 </v>
      </c>
      <c r="E796" s="262" t="str">
        <f>'пр.7 вед.стр.'!F703</f>
        <v>200</v>
      </c>
      <c r="F796" s="21">
        <f>F797</f>
        <v>30</v>
      </c>
      <c r="K796" s="122"/>
      <c r="L796" s="122"/>
      <c r="M796" s="122"/>
      <c r="N796" s="122"/>
      <c r="O796" s="125"/>
    </row>
    <row r="797" spans="1:15" s="32" customFormat="1" ht="17.25" customHeight="1">
      <c r="A797" s="30" t="str">
        <f>'пр.7 вед.стр.'!A704</f>
        <v>Иные закупки товаров, работ и услуг для обеспечения государственных и муниципальных нужд</v>
      </c>
      <c r="B797" s="20" t="s">
        <v>68</v>
      </c>
      <c r="C797" s="20" t="s">
        <v>74</v>
      </c>
      <c r="D797" s="282" t="str">
        <f>'пр.7 вед.стр.'!E704</f>
        <v>7Р 0 01 91900 </v>
      </c>
      <c r="E797" s="262" t="str">
        <f>'пр.7 вед.стр.'!F704</f>
        <v>240</v>
      </c>
      <c r="F797" s="21">
        <f>F798</f>
        <v>30</v>
      </c>
      <c r="K797" s="122"/>
      <c r="L797" s="122"/>
      <c r="M797" s="122"/>
      <c r="N797" s="122"/>
      <c r="O797" s="125"/>
    </row>
    <row r="798" spans="1:15" s="32" customFormat="1" ht="17.25" customHeight="1">
      <c r="A798" s="30" t="str">
        <f>'пр.7 вед.стр.'!A705</f>
        <v>Прочая закупка товаров, работ и услуг </v>
      </c>
      <c r="B798" s="20" t="s">
        <v>68</v>
      </c>
      <c r="C798" s="20" t="s">
        <v>74</v>
      </c>
      <c r="D798" s="282" t="str">
        <f>'пр.7 вед.стр.'!E705</f>
        <v>7Р 0 01 91900 </v>
      </c>
      <c r="E798" s="262" t="str">
        <f>'пр.7 вед.стр.'!F705</f>
        <v>244</v>
      </c>
      <c r="F798" s="21">
        <f>'пр.7 вед.стр.'!G705</f>
        <v>30</v>
      </c>
      <c r="K798" s="122"/>
      <c r="L798" s="122"/>
      <c r="M798" s="122"/>
      <c r="N798" s="122"/>
      <c r="O798" s="125"/>
    </row>
    <row r="799" spans="1:15" s="32" customFormat="1" ht="27.75" customHeight="1">
      <c r="A799" s="30" t="str">
        <f>'пр.7 вед.стр.'!A706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799" s="20" t="s">
        <v>68</v>
      </c>
      <c r="C799" s="20" t="s">
        <v>74</v>
      </c>
      <c r="D799" s="282" t="str">
        <f>'пр.7 вед.стр.'!E706</f>
        <v>7Р 0 01 92100 </v>
      </c>
      <c r="E799" s="262"/>
      <c r="F799" s="21">
        <f>F800+F803</f>
        <v>110</v>
      </c>
      <c r="K799" s="122"/>
      <c r="L799" s="122"/>
      <c r="M799" s="122"/>
      <c r="N799" s="122"/>
      <c r="O799" s="125"/>
    </row>
    <row r="800" spans="1:15" s="32" customFormat="1" ht="17.25" customHeight="1">
      <c r="A800" s="30" t="str">
        <f>'пр.7 вед.стр.'!A707</f>
        <v>Закупка товаров, работ и услуг для обеспечения государственных (муниципальных) нужд</v>
      </c>
      <c r="B800" s="20" t="s">
        <v>68</v>
      </c>
      <c r="C800" s="20" t="s">
        <v>74</v>
      </c>
      <c r="D800" s="282" t="str">
        <f>'пр.7 вед.стр.'!E707</f>
        <v>7Р 0 01 92100 </v>
      </c>
      <c r="E800" s="262" t="str">
        <f>'пр.7 вед.стр.'!F707</f>
        <v>200</v>
      </c>
      <c r="F800" s="21">
        <f>F801</f>
        <v>70</v>
      </c>
      <c r="K800" s="122"/>
      <c r="L800" s="122"/>
      <c r="M800" s="122"/>
      <c r="N800" s="122"/>
      <c r="O800" s="125"/>
    </row>
    <row r="801" spans="1:15" s="32" customFormat="1" ht="17.25" customHeight="1">
      <c r="A801" s="30" t="str">
        <f>'пр.7 вед.стр.'!A708</f>
        <v>Иные закупки товаров, работ и услуг для обеспечения государственных и муниципальных нужд</v>
      </c>
      <c r="B801" s="20" t="s">
        <v>68</v>
      </c>
      <c r="C801" s="20" t="s">
        <v>74</v>
      </c>
      <c r="D801" s="282" t="str">
        <f>'пр.7 вед.стр.'!E708</f>
        <v>7Р 0 01 92100 </v>
      </c>
      <c r="E801" s="262" t="str">
        <f>'пр.7 вед.стр.'!F708</f>
        <v>240</v>
      </c>
      <c r="F801" s="21">
        <f>F802</f>
        <v>70</v>
      </c>
      <c r="K801" s="122"/>
      <c r="L801" s="122"/>
      <c r="M801" s="122"/>
      <c r="N801" s="122"/>
      <c r="O801" s="125"/>
    </row>
    <row r="802" spans="1:15" s="32" customFormat="1" ht="17.25" customHeight="1">
      <c r="A802" s="30" t="str">
        <f>'пр.7 вед.стр.'!A709</f>
        <v>Прочая закупка товаров, работ и услуг </v>
      </c>
      <c r="B802" s="20" t="s">
        <v>68</v>
      </c>
      <c r="C802" s="20" t="s">
        <v>74</v>
      </c>
      <c r="D802" s="282" t="str">
        <f>'пр.7 вед.стр.'!E709</f>
        <v>7Р 0 01 92100 </v>
      </c>
      <c r="E802" s="262" t="str">
        <f>'пр.7 вед.стр.'!F709</f>
        <v>244</v>
      </c>
      <c r="F802" s="21">
        <f>'пр.7 вед.стр.'!G709</f>
        <v>70</v>
      </c>
      <c r="K802" s="122"/>
      <c r="L802" s="122"/>
      <c r="M802" s="122"/>
      <c r="N802" s="122"/>
      <c r="O802" s="125"/>
    </row>
    <row r="803" spans="1:15" s="32" customFormat="1" ht="20.25" customHeight="1">
      <c r="A803" s="30" t="str">
        <f>'пр.7 вед.стр.'!A710</f>
        <v>Социальное обеспечение и иные выплаты населению</v>
      </c>
      <c r="B803" s="20" t="s">
        <v>68</v>
      </c>
      <c r="C803" s="20" t="s">
        <v>74</v>
      </c>
      <c r="D803" s="282" t="str">
        <f>'пр.7 вед.стр.'!E710</f>
        <v>7Р 0 01 92100 </v>
      </c>
      <c r="E803" s="262" t="str">
        <f>'пр.7 вед.стр.'!F710</f>
        <v>300</v>
      </c>
      <c r="F803" s="21">
        <f>F804</f>
        <v>40</v>
      </c>
      <c r="K803" s="122"/>
      <c r="L803" s="122"/>
      <c r="M803" s="122"/>
      <c r="N803" s="122"/>
      <c r="O803" s="125"/>
    </row>
    <row r="804" spans="1:15" s="32" customFormat="1" ht="17.25" customHeight="1">
      <c r="A804" s="30" t="str">
        <f>'пр.7 вед.стр.'!A711</f>
        <v>Премии и гранты</v>
      </c>
      <c r="B804" s="20" t="s">
        <v>68</v>
      </c>
      <c r="C804" s="20" t="s">
        <v>74</v>
      </c>
      <c r="D804" s="282" t="str">
        <f>'пр.7 вед.стр.'!E711</f>
        <v>7Р 0 01 92100 </v>
      </c>
      <c r="E804" s="262" t="str">
        <f>'пр.7 вед.стр.'!F711</f>
        <v>350</v>
      </c>
      <c r="F804" s="21">
        <f>'пр.7 вед.стр.'!G711</f>
        <v>40</v>
      </c>
      <c r="K804" s="122"/>
      <c r="L804" s="122"/>
      <c r="M804" s="122"/>
      <c r="N804" s="122"/>
      <c r="O804" s="125"/>
    </row>
    <row r="805" spans="1:15" s="80" customFormat="1" ht="30" customHeight="1">
      <c r="A805" s="224" t="str">
        <f>'пр.7 вед.стр.'!A195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805" s="225" t="s">
        <v>68</v>
      </c>
      <c r="C805" s="225" t="s">
        <v>74</v>
      </c>
      <c r="D805" s="267" t="str">
        <f>'пр.7 вед.стр.'!E195</f>
        <v>7Р 0 03 00000</v>
      </c>
      <c r="E805" s="267"/>
      <c r="F805" s="226">
        <f>F806</f>
        <v>1752.9</v>
      </c>
      <c r="K805" s="308"/>
      <c r="L805" s="308"/>
      <c r="M805" s="308"/>
      <c r="N805" s="308"/>
      <c r="O805" s="308"/>
    </row>
    <row r="806" spans="1:15" s="80" customFormat="1" ht="32.25" customHeight="1">
      <c r="A806" s="224" t="str">
        <f>'пр.7 вед.стр.'!A196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806" s="225" t="s">
        <v>68</v>
      </c>
      <c r="C806" s="225" t="s">
        <v>74</v>
      </c>
      <c r="D806" s="267" t="str">
        <f>'пр.7 вед.стр.'!E196</f>
        <v>7Р 0 03 74020</v>
      </c>
      <c r="E806" s="267"/>
      <c r="F806" s="226">
        <f>F807</f>
        <v>1752.9</v>
      </c>
      <c r="K806" s="308"/>
      <c r="L806" s="308"/>
      <c r="M806" s="308"/>
      <c r="N806" s="308"/>
      <c r="O806" s="308"/>
    </row>
    <row r="807" spans="1:14" ht="41.25" customHeight="1">
      <c r="A807" s="224" t="str">
        <f>'пр.7 вед.стр.'!A197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7" s="225" t="s">
        <v>68</v>
      </c>
      <c r="C807" s="225" t="s">
        <v>74</v>
      </c>
      <c r="D807" s="267" t="str">
        <f>'пр.7 вед.стр.'!E197</f>
        <v>7Р 0 03 74020</v>
      </c>
      <c r="E807" s="267" t="str">
        <f>'пр.7 вед.стр.'!F197</f>
        <v>100</v>
      </c>
      <c r="F807" s="226">
        <f>F808</f>
        <v>1752.9</v>
      </c>
      <c r="K807" s="125"/>
      <c r="L807" s="125"/>
      <c r="M807" s="125"/>
      <c r="N807" s="125"/>
    </row>
    <row r="808" spans="1:14" ht="15" customHeight="1">
      <c r="A808" s="224" t="str">
        <f>'пр.7 вед.стр.'!A198</f>
        <v>Расходы на выплаты персоналу государственных (муниципальных) органов</v>
      </c>
      <c r="B808" s="225" t="s">
        <v>68</v>
      </c>
      <c r="C808" s="225" t="s">
        <v>74</v>
      </c>
      <c r="D808" s="267" t="str">
        <f>'пр.7 вед.стр.'!E198</f>
        <v>7Р 0 03 74020</v>
      </c>
      <c r="E808" s="267" t="str">
        <f>'пр.7 вед.стр.'!F198</f>
        <v>120</v>
      </c>
      <c r="F808" s="226">
        <f>F809+F810</f>
        <v>1752.9</v>
      </c>
      <c r="K808" s="125"/>
      <c r="L808" s="125"/>
      <c r="M808" s="125"/>
      <c r="N808" s="125"/>
    </row>
    <row r="809" spans="1:14" ht="15" customHeight="1">
      <c r="A809" s="224" t="str">
        <f>'пр.7 вед.стр.'!A199</f>
        <v>Фонд оплаты труда государственных (муниципальных) органов </v>
      </c>
      <c r="B809" s="225" t="s">
        <v>68</v>
      </c>
      <c r="C809" s="225" t="s">
        <v>74</v>
      </c>
      <c r="D809" s="267" t="str">
        <f>'пр.7 вед.стр.'!E199</f>
        <v>7Р 0 03 74020</v>
      </c>
      <c r="E809" s="267" t="str">
        <f>'пр.7 вед.стр.'!F199</f>
        <v>121</v>
      </c>
      <c r="F809" s="226">
        <f>'пр.7 вед.стр.'!G199</f>
        <v>1346.3</v>
      </c>
      <c r="K809" s="125"/>
      <c r="L809" s="125"/>
      <c r="M809" s="125"/>
      <c r="N809" s="125"/>
    </row>
    <row r="810" spans="1:14" ht="28.5" customHeight="1">
      <c r="A810" s="224" t="str">
        <f>'пр.7 вед.стр.'!A200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810" s="225" t="s">
        <v>68</v>
      </c>
      <c r="C810" s="225" t="s">
        <v>74</v>
      </c>
      <c r="D810" s="267" t="str">
        <f>'пр.7 вед.стр.'!E200</f>
        <v>7Р 0 03 74020</v>
      </c>
      <c r="E810" s="267" t="str">
        <f>'пр.7 вед.стр.'!F200</f>
        <v>129</v>
      </c>
      <c r="F810" s="226">
        <f>'пр.7 вед.стр.'!G200</f>
        <v>406.6</v>
      </c>
      <c r="K810" s="125"/>
      <c r="L810" s="125"/>
      <c r="M810" s="125"/>
      <c r="N810" s="125"/>
    </row>
    <row r="811" spans="1:15" s="32" customFormat="1" ht="27" customHeight="1">
      <c r="A811" s="16" t="s">
        <v>323</v>
      </c>
      <c r="B811" s="20" t="s">
        <v>68</v>
      </c>
      <c r="C811" s="20" t="s">
        <v>74</v>
      </c>
      <c r="D811" s="262" t="s">
        <v>205</v>
      </c>
      <c r="E811" s="262"/>
      <c r="F811" s="21">
        <f>F812</f>
        <v>8570.2</v>
      </c>
      <c r="K811" s="122"/>
      <c r="L811" s="122"/>
      <c r="M811" s="122"/>
      <c r="N811" s="122"/>
      <c r="O811" s="125"/>
    </row>
    <row r="812" spans="1:15" s="32" customFormat="1" ht="19.5" customHeight="1">
      <c r="A812" s="16" t="s">
        <v>49</v>
      </c>
      <c r="B812" s="20" t="s">
        <v>68</v>
      </c>
      <c r="C812" s="20" t="s">
        <v>74</v>
      </c>
      <c r="D812" s="262" t="s">
        <v>212</v>
      </c>
      <c r="E812" s="262"/>
      <c r="F812" s="21">
        <f>F813+F819+F827+F831</f>
        <v>8570.2</v>
      </c>
      <c r="K812" s="122"/>
      <c r="L812" s="122"/>
      <c r="M812" s="122"/>
      <c r="N812" s="122"/>
      <c r="O812" s="125"/>
    </row>
    <row r="813" spans="1:15" s="32" customFormat="1" ht="18.75" customHeight="1">
      <c r="A813" s="16" t="s">
        <v>208</v>
      </c>
      <c r="B813" s="20" t="s">
        <v>68</v>
      </c>
      <c r="C813" s="20" t="s">
        <v>74</v>
      </c>
      <c r="D813" s="262" t="s">
        <v>213</v>
      </c>
      <c r="E813" s="262"/>
      <c r="F813" s="21">
        <f>F814</f>
        <v>8022.2</v>
      </c>
      <c r="K813" s="122"/>
      <c r="L813" s="122"/>
      <c r="M813" s="122"/>
      <c r="N813" s="122"/>
      <c r="O813" s="125"/>
    </row>
    <row r="814" spans="1:15" s="32" customFormat="1" ht="43.5" customHeight="1">
      <c r="A814" s="16" t="s">
        <v>100</v>
      </c>
      <c r="B814" s="20" t="s">
        <v>68</v>
      </c>
      <c r="C814" s="20" t="s">
        <v>74</v>
      </c>
      <c r="D814" s="262" t="s">
        <v>213</v>
      </c>
      <c r="E814" s="262" t="s">
        <v>101</v>
      </c>
      <c r="F814" s="21">
        <f>F815</f>
        <v>8022.2</v>
      </c>
      <c r="K814" s="122"/>
      <c r="L814" s="122"/>
      <c r="M814" s="122"/>
      <c r="N814" s="122"/>
      <c r="O814" s="125"/>
    </row>
    <row r="815" spans="1:15" s="32" customFormat="1" ht="17.25" customHeight="1">
      <c r="A815" s="16" t="s">
        <v>92</v>
      </c>
      <c r="B815" s="20" t="s">
        <v>68</v>
      </c>
      <c r="C815" s="20" t="s">
        <v>74</v>
      </c>
      <c r="D815" s="262" t="s">
        <v>213</v>
      </c>
      <c r="E815" s="262" t="s">
        <v>93</v>
      </c>
      <c r="F815" s="21">
        <f>F816+F817+F818</f>
        <v>8022.2</v>
      </c>
      <c r="K815" s="122"/>
      <c r="L815" s="122"/>
      <c r="M815" s="122"/>
      <c r="N815" s="122"/>
      <c r="O815" s="125"/>
    </row>
    <row r="816" spans="1:15" s="32" customFormat="1" ht="17.25" customHeight="1">
      <c r="A816" s="16" t="s">
        <v>156</v>
      </c>
      <c r="B816" s="20" t="s">
        <v>68</v>
      </c>
      <c r="C816" s="20" t="s">
        <v>74</v>
      </c>
      <c r="D816" s="262" t="s">
        <v>213</v>
      </c>
      <c r="E816" s="262" t="s">
        <v>94</v>
      </c>
      <c r="F816" s="21">
        <f>'пр.7 вед.стр.'!G717</f>
        <v>6227.2</v>
      </c>
      <c r="K816" s="122"/>
      <c r="L816" s="122"/>
      <c r="M816" s="122"/>
      <c r="N816" s="122"/>
      <c r="O816" s="125"/>
    </row>
    <row r="817" spans="1:15" s="32" customFormat="1" ht="21" customHeight="1">
      <c r="A817" s="16" t="s">
        <v>95</v>
      </c>
      <c r="B817" s="20" t="s">
        <v>68</v>
      </c>
      <c r="C817" s="20" t="s">
        <v>74</v>
      </c>
      <c r="D817" s="262" t="s">
        <v>213</v>
      </c>
      <c r="E817" s="262" t="s">
        <v>96</v>
      </c>
      <c r="F817" s="21">
        <f>'пр.7 вед.стр.'!G718</f>
        <v>132</v>
      </c>
      <c r="K817" s="122"/>
      <c r="L817" s="122"/>
      <c r="M817" s="122"/>
      <c r="N817" s="122"/>
      <c r="O817" s="125"/>
    </row>
    <row r="818" spans="1:15" s="32" customFormat="1" ht="31.5" customHeight="1">
      <c r="A818" s="16" t="s">
        <v>158</v>
      </c>
      <c r="B818" s="20" t="s">
        <v>68</v>
      </c>
      <c r="C818" s="20" t="s">
        <v>74</v>
      </c>
      <c r="D818" s="262" t="s">
        <v>213</v>
      </c>
      <c r="E818" s="262" t="s">
        <v>157</v>
      </c>
      <c r="F818" s="21">
        <f>'пр.7 вед.стр.'!G719</f>
        <v>1663</v>
      </c>
      <c r="K818" s="122"/>
      <c r="L818" s="122"/>
      <c r="M818" s="122"/>
      <c r="N818" s="122"/>
      <c r="O818" s="125"/>
    </row>
    <row r="819" spans="1:15" s="32" customFormat="1" ht="17.25" customHeight="1">
      <c r="A819" s="16" t="s">
        <v>209</v>
      </c>
      <c r="B819" s="20" t="s">
        <v>68</v>
      </c>
      <c r="C819" s="20" t="s">
        <v>74</v>
      </c>
      <c r="D819" s="262" t="s">
        <v>214</v>
      </c>
      <c r="E819" s="262"/>
      <c r="F819" s="21">
        <f>F820+F823</f>
        <v>328</v>
      </c>
      <c r="K819" s="122"/>
      <c r="L819" s="122"/>
      <c r="M819" s="122"/>
      <c r="N819" s="122"/>
      <c r="O819" s="125"/>
    </row>
    <row r="820" spans="1:15" s="32" customFormat="1" ht="19.5" customHeight="1">
      <c r="A820" s="16" t="s">
        <v>417</v>
      </c>
      <c r="B820" s="20" t="s">
        <v>68</v>
      </c>
      <c r="C820" s="20" t="s">
        <v>74</v>
      </c>
      <c r="D820" s="262" t="s">
        <v>214</v>
      </c>
      <c r="E820" s="262" t="s">
        <v>102</v>
      </c>
      <c r="F820" s="21">
        <f>F821</f>
        <v>325</v>
      </c>
      <c r="K820" s="122"/>
      <c r="L820" s="122"/>
      <c r="M820" s="122"/>
      <c r="N820" s="122"/>
      <c r="O820" s="125"/>
    </row>
    <row r="821" spans="1:15" s="32" customFormat="1" ht="17.25" customHeight="1">
      <c r="A821" s="16" t="s">
        <v>97</v>
      </c>
      <c r="B821" s="20" t="s">
        <v>68</v>
      </c>
      <c r="C821" s="20" t="s">
        <v>74</v>
      </c>
      <c r="D821" s="262" t="s">
        <v>214</v>
      </c>
      <c r="E821" s="262" t="s">
        <v>98</v>
      </c>
      <c r="F821" s="21">
        <f>F822</f>
        <v>325</v>
      </c>
      <c r="K821" s="122"/>
      <c r="L821" s="122"/>
      <c r="M821" s="122"/>
      <c r="N821" s="122"/>
      <c r="O821" s="125"/>
    </row>
    <row r="822" spans="1:15" s="32" customFormat="1" ht="19.5" customHeight="1">
      <c r="A822" s="16" t="s">
        <v>794</v>
      </c>
      <c r="B822" s="20" t="s">
        <v>68</v>
      </c>
      <c r="C822" s="20" t="s">
        <v>74</v>
      </c>
      <c r="D822" s="262" t="s">
        <v>214</v>
      </c>
      <c r="E822" s="262" t="s">
        <v>99</v>
      </c>
      <c r="F822" s="21">
        <f>'пр.7 вед.стр.'!G723</f>
        <v>325</v>
      </c>
      <c r="K822" s="122"/>
      <c r="L822" s="122"/>
      <c r="M822" s="122"/>
      <c r="N822" s="122"/>
      <c r="O822" s="125"/>
    </row>
    <row r="823" spans="1:15" s="32" customFormat="1" ht="15" customHeight="1">
      <c r="A823" s="16" t="s">
        <v>126</v>
      </c>
      <c r="B823" s="20" t="s">
        <v>68</v>
      </c>
      <c r="C823" s="20" t="s">
        <v>74</v>
      </c>
      <c r="D823" s="262" t="s">
        <v>214</v>
      </c>
      <c r="E823" s="262" t="s">
        <v>127</v>
      </c>
      <c r="F823" s="21">
        <f>F824</f>
        <v>3</v>
      </c>
      <c r="K823" s="122"/>
      <c r="L823" s="122"/>
      <c r="M823" s="122"/>
      <c r="N823" s="122"/>
      <c r="O823" s="125"/>
    </row>
    <row r="824" spans="1:15" s="32" customFormat="1" ht="17.25" customHeight="1">
      <c r="A824" s="16" t="s">
        <v>129</v>
      </c>
      <c r="B824" s="20" t="s">
        <v>68</v>
      </c>
      <c r="C824" s="20" t="s">
        <v>74</v>
      </c>
      <c r="D824" s="262" t="s">
        <v>214</v>
      </c>
      <c r="E824" s="262" t="s">
        <v>130</v>
      </c>
      <c r="F824" s="21">
        <f>F825+F826</f>
        <v>3</v>
      </c>
      <c r="K824" s="122"/>
      <c r="L824" s="122"/>
      <c r="M824" s="122"/>
      <c r="N824" s="122"/>
      <c r="O824" s="125"/>
    </row>
    <row r="825" spans="1:15" s="32" customFormat="1" ht="17.25" customHeight="1">
      <c r="A825" s="16" t="s">
        <v>131</v>
      </c>
      <c r="B825" s="20" t="s">
        <v>68</v>
      </c>
      <c r="C825" s="20" t="s">
        <v>74</v>
      </c>
      <c r="D825" s="262" t="s">
        <v>214</v>
      </c>
      <c r="E825" s="262" t="s">
        <v>132</v>
      </c>
      <c r="F825" s="21">
        <f>'пр.7 вед.стр.'!G726</f>
        <v>1</v>
      </c>
      <c r="K825" s="122"/>
      <c r="L825" s="122"/>
      <c r="M825" s="122"/>
      <c r="N825" s="122"/>
      <c r="O825" s="125"/>
    </row>
    <row r="826" spans="1:15" s="32" customFormat="1" ht="17.25" customHeight="1">
      <c r="A826" s="16" t="s">
        <v>159</v>
      </c>
      <c r="B826" s="20" t="s">
        <v>68</v>
      </c>
      <c r="C826" s="20" t="s">
        <v>74</v>
      </c>
      <c r="D826" s="262" t="s">
        <v>214</v>
      </c>
      <c r="E826" s="262" t="s">
        <v>133</v>
      </c>
      <c r="F826" s="21">
        <f>'пр.7 вед.стр.'!G727</f>
        <v>2</v>
      </c>
      <c r="K826" s="122"/>
      <c r="L826" s="122"/>
      <c r="M826" s="122"/>
      <c r="N826" s="122"/>
      <c r="O826" s="125"/>
    </row>
    <row r="827" spans="1:15" s="32" customFormat="1" ht="44.25" customHeight="1">
      <c r="A827" s="16" t="s">
        <v>240</v>
      </c>
      <c r="B827" s="20" t="s">
        <v>68</v>
      </c>
      <c r="C827" s="20" t="s">
        <v>74</v>
      </c>
      <c r="D827" s="262" t="s">
        <v>640</v>
      </c>
      <c r="E827" s="262"/>
      <c r="F827" s="21">
        <f>F828</f>
        <v>200</v>
      </c>
      <c r="K827" s="122"/>
      <c r="L827" s="122"/>
      <c r="M827" s="122"/>
      <c r="N827" s="122"/>
      <c r="O827" s="125"/>
    </row>
    <row r="828" spans="1:15" s="32" customFormat="1" ht="42.75" customHeight="1">
      <c r="A828" s="16" t="s">
        <v>100</v>
      </c>
      <c r="B828" s="20" t="s">
        <v>68</v>
      </c>
      <c r="C828" s="20" t="s">
        <v>74</v>
      </c>
      <c r="D828" s="262" t="s">
        <v>640</v>
      </c>
      <c r="E828" s="262" t="s">
        <v>101</v>
      </c>
      <c r="F828" s="244">
        <f>F829</f>
        <v>200</v>
      </c>
      <c r="K828" s="122"/>
      <c r="L828" s="122"/>
      <c r="M828" s="122"/>
      <c r="N828" s="122"/>
      <c r="O828" s="125"/>
    </row>
    <row r="829" spans="1:15" s="32" customFormat="1" ht="17.25" customHeight="1">
      <c r="A829" s="16" t="s">
        <v>92</v>
      </c>
      <c r="B829" s="20" t="s">
        <v>68</v>
      </c>
      <c r="C829" s="20" t="s">
        <v>74</v>
      </c>
      <c r="D829" s="262" t="s">
        <v>640</v>
      </c>
      <c r="E829" s="262" t="s">
        <v>93</v>
      </c>
      <c r="F829" s="21">
        <f>F830</f>
        <v>200</v>
      </c>
      <c r="K829" s="122"/>
      <c r="L829" s="122"/>
      <c r="M829" s="122"/>
      <c r="N829" s="122"/>
      <c r="O829" s="125"/>
    </row>
    <row r="830" spans="1:15" s="32" customFormat="1" ht="19.5" customHeight="1">
      <c r="A830" s="16" t="s">
        <v>95</v>
      </c>
      <c r="B830" s="20" t="s">
        <v>68</v>
      </c>
      <c r="C830" s="20" t="s">
        <v>74</v>
      </c>
      <c r="D830" s="262" t="s">
        <v>640</v>
      </c>
      <c r="E830" s="262" t="s">
        <v>96</v>
      </c>
      <c r="F830" s="21">
        <f>'пр.7 вед.стр.'!G731</f>
        <v>200</v>
      </c>
      <c r="K830" s="122"/>
      <c r="L830" s="122"/>
      <c r="M830" s="122"/>
      <c r="N830" s="122"/>
      <c r="O830" s="125"/>
    </row>
    <row r="831" spans="1:15" s="32" customFormat="1" ht="17.25" customHeight="1">
      <c r="A831" s="16" t="s">
        <v>207</v>
      </c>
      <c r="B831" s="20" t="s">
        <v>68</v>
      </c>
      <c r="C831" s="20" t="s">
        <v>74</v>
      </c>
      <c r="D831" s="262" t="s">
        <v>641</v>
      </c>
      <c r="E831" s="262"/>
      <c r="F831" s="21">
        <f>F832</f>
        <v>20</v>
      </c>
      <c r="K831" s="122"/>
      <c r="L831" s="122"/>
      <c r="M831" s="122"/>
      <c r="N831" s="122"/>
      <c r="O831" s="125"/>
    </row>
    <row r="832" spans="1:15" s="32" customFormat="1" ht="44.25" customHeight="1">
      <c r="A832" s="16" t="s">
        <v>100</v>
      </c>
      <c r="B832" s="20" t="s">
        <v>68</v>
      </c>
      <c r="C832" s="20" t="s">
        <v>74</v>
      </c>
      <c r="D832" s="262" t="s">
        <v>641</v>
      </c>
      <c r="E832" s="262" t="s">
        <v>101</v>
      </c>
      <c r="F832" s="21">
        <f>F833</f>
        <v>20</v>
      </c>
      <c r="K832" s="122"/>
      <c r="L832" s="122"/>
      <c r="M832" s="122"/>
      <c r="N832" s="122"/>
      <c r="O832" s="125"/>
    </row>
    <row r="833" spans="1:15" s="32" customFormat="1" ht="18" customHeight="1">
      <c r="A833" s="16" t="s">
        <v>92</v>
      </c>
      <c r="B833" s="20" t="s">
        <v>68</v>
      </c>
      <c r="C833" s="20" t="s">
        <v>74</v>
      </c>
      <c r="D833" s="262" t="s">
        <v>641</v>
      </c>
      <c r="E833" s="262" t="s">
        <v>93</v>
      </c>
      <c r="F833" s="244">
        <f>F834</f>
        <v>20</v>
      </c>
      <c r="K833" s="122"/>
      <c r="L833" s="122"/>
      <c r="M833" s="122"/>
      <c r="N833" s="122"/>
      <c r="O833" s="125"/>
    </row>
    <row r="834" spans="1:15" s="32" customFormat="1" ht="18" customHeight="1">
      <c r="A834" s="16" t="s">
        <v>95</v>
      </c>
      <c r="B834" s="20" t="s">
        <v>68</v>
      </c>
      <c r="C834" s="20" t="s">
        <v>74</v>
      </c>
      <c r="D834" s="262" t="s">
        <v>641</v>
      </c>
      <c r="E834" s="262" t="s">
        <v>96</v>
      </c>
      <c r="F834" s="244">
        <f>'пр.7 вед.стр.'!G735</f>
        <v>20</v>
      </c>
      <c r="K834" s="122"/>
      <c r="L834" s="122"/>
      <c r="M834" s="122"/>
      <c r="N834" s="122"/>
      <c r="O834" s="125"/>
    </row>
    <row r="835" spans="1:6" ht="17.25" customHeight="1">
      <c r="A835" s="16" t="s">
        <v>699</v>
      </c>
      <c r="B835" s="20" t="s">
        <v>68</v>
      </c>
      <c r="C835" s="20" t="s">
        <v>74</v>
      </c>
      <c r="D835" s="262" t="s">
        <v>700</v>
      </c>
      <c r="E835" s="262"/>
      <c r="F835" s="21">
        <f>F836+F849+F853</f>
        <v>15891.800000000001</v>
      </c>
    </row>
    <row r="836" spans="1:15" s="32" customFormat="1" ht="17.25" customHeight="1">
      <c r="A836" s="16" t="s">
        <v>307</v>
      </c>
      <c r="B836" s="20" t="s">
        <v>68</v>
      </c>
      <c r="C836" s="20" t="s">
        <v>74</v>
      </c>
      <c r="D836" s="262" t="s">
        <v>701</v>
      </c>
      <c r="E836" s="262"/>
      <c r="F836" s="21">
        <f>F837+F842+F845</f>
        <v>15110.7</v>
      </c>
      <c r="K836" s="122"/>
      <c r="L836" s="122"/>
      <c r="M836" s="122"/>
      <c r="N836" s="122"/>
      <c r="O836" s="125"/>
    </row>
    <row r="837" spans="1:15" s="32" customFormat="1" ht="36.75" customHeight="1">
      <c r="A837" s="16" t="s">
        <v>100</v>
      </c>
      <c r="B837" s="20" t="s">
        <v>68</v>
      </c>
      <c r="C837" s="20" t="s">
        <v>74</v>
      </c>
      <c r="D837" s="262" t="s">
        <v>701</v>
      </c>
      <c r="E837" s="262" t="s">
        <v>101</v>
      </c>
      <c r="F837" s="21">
        <f>F838</f>
        <v>14474.7</v>
      </c>
      <c r="K837" s="122"/>
      <c r="L837" s="122"/>
      <c r="M837" s="122"/>
      <c r="N837" s="122"/>
      <c r="O837" s="125"/>
    </row>
    <row r="838" spans="1:15" s="32" customFormat="1" ht="17.25" customHeight="1">
      <c r="A838" s="16" t="s">
        <v>245</v>
      </c>
      <c r="B838" s="20" t="s">
        <v>68</v>
      </c>
      <c r="C838" s="20" t="s">
        <v>74</v>
      </c>
      <c r="D838" s="262" t="s">
        <v>701</v>
      </c>
      <c r="E838" s="262" t="s">
        <v>247</v>
      </c>
      <c r="F838" s="21">
        <f>F839+F840+F841</f>
        <v>14474.7</v>
      </c>
      <c r="K838" s="122"/>
      <c r="L838" s="122"/>
      <c r="M838" s="122"/>
      <c r="N838" s="122"/>
      <c r="O838" s="125"/>
    </row>
    <row r="839" spans="1:15" s="32" customFormat="1" ht="15.75" customHeight="1">
      <c r="A839" s="16" t="s">
        <v>376</v>
      </c>
      <c r="B839" s="20" t="s">
        <v>68</v>
      </c>
      <c r="C839" s="20" t="s">
        <v>74</v>
      </c>
      <c r="D839" s="262" t="s">
        <v>701</v>
      </c>
      <c r="E839" s="262" t="s">
        <v>248</v>
      </c>
      <c r="F839" s="21">
        <f>'пр.7 вед.стр.'!G740</f>
        <v>11218.1</v>
      </c>
      <c r="K839" s="122"/>
      <c r="L839" s="122"/>
      <c r="M839" s="122"/>
      <c r="N839" s="122"/>
      <c r="O839" s="125"/>
    </row>
    <row r="840" spans="1:15" s="32" customFormat="1" ht="17.25" customHeight="1">
      <c r="A840" s="16" t="s">
        <v>334</v>
      </c>
      <c r="B840" s="20" t="s">
        <v>68</v>
      </c>
      <c r="C840" s="20" t="s">
        <v>74</v>
      </c>
      <c r="D840" s="262" t="s">
        <v>701</v>
      </c>
      <c r="E840" s="262" t="s">
        <v>246</v>
      </c>
      <c r="F840" s="21">
        <f>'пр.7 вед.стр.'!G741</f>
        <v>8.6</v>
      </c>
      <c r="K840" s="122"/>
      <c r="L840" s="122"/>
      <c r="M840" s="122"/>
      <c r="N840" s="122"/>
      <c r="O840" s="125"/>
    </row>
    <row r="841" spans="1:15" s="32" customFormat="1" ht="27" customHeight="1">
      <c r="A841" s="16" t="s">
        <v>337</v>
      </c>
      <c r="B841" s="20" t="s">
        <v>68</v>
      </c>
      <c r="C841" s="20" t="s">
        <v>74</v>
      </c>
      <c r="D841" s="262" t="s">
        <v>701</v>
      </c>
      <c r="E841" s="262" t="s">
        <v>249</v>
      </c>
      <c r="F841" s="21">
        <f>'пр.7 вед.стр.'!G742</f>
        <v>3248</v>
      </c>
      <c r="K841" s="122"/>
      <c r="L841" s="122"/>
      <c r="M841" s="122"/>
      <c r="N841" s="122"/>
      <c r="O841" s="125"/>
    </row>
    <row r="842" spans="1:15" s="32" customFormat="1" ht="17.25" customHeight="1">
      <c r="A842" s="16" t="s">
        <v>417</v>
      </c>
      <c r="B842" s="20" t="s">
        <v>68</v>
      </c>
      <c r="C842" s="20" t="s">
        <v>74</v>
      </c>
      <c r="D842" s="262" t="s">
        <v>701</v>
      </c>
      <c r="E842" s="262" t="s">
        <v>102</v>
      </c>
      <c r="F842" s="21">
        <f>F843</f>
        <v>631</v>
      </c>
      <c r="K842" s="122"/>
      <c r="L842" s="122"/>
      <c r="M842" s="122"/>
      <c r="N842" s="122"/>
      <c r="O842" s="125"/>
    </row>
    <row r="843" spans="1:15" s="32" customFormat="1" ht="17.25" customHeight="1">
      <c r="A843" s="16" t="s">
        <v>97</v>
      </c>
      <c r="B843" s="20" t="s">
        <v>68</v>
      </c>
      <c r="C843" s="20" t="s">
        <v>74</v>
      </c>
      <c r="D843" s="262" t="s">
        <v>701</v>
      </c>
      <c r="E843" s="262" t="s">
        <v>98</v>
      </c>
      <c r="F843" s="21">
        <f>F844</f>
        <v>631</v>
      </c>
      <c r="K843" s="122"/>
      <c r="L843" s="122"/>
      <c r="M843" s="122"/>
      <c r="N843" s="122"/>
      <c r="O843" s="125"/>
    </row>
    <row r="844" spans="1:15" s="32" customFormat="1" ht="17.25" customHeight="1">
      <c r="A844" s="16" t="s">
        <v>794</v>
      </c>
      <c r="B844" s="20" t="s">
        <v>68</v>
      </c>
      <c r="C844" s="20" t="s">
        <v>74</v>
      </c>
      <c r="D844" s="262" t="s">
        <v>701</v>
      </c>
      <c r="E844" s="262" t="s">
        <v>99</v>
      </c>
      <c r="F844" s="21">
        <f>'пр.7 вед.стр.'!G745</f>
        <v>631</v>
      </c>
      <c r="K844" s="122"/>
      <c r="L844" s="122"/>
      <c r="M844" s="122"/>
      <c r="N844" s="122"/>
      <c r="O844" s="125"/>
    </row>
    <row r="845" spans="1:15" s="32" customFormat="1" ht="18.75" customHeight="1">
      <c r="A845" s="16" t="s">
        <v>126</v>
      </c>
      <c r="B845" s="20" t="s">
        <v>68</v>
      </c>
      <c r="C845" s="20" t="s">
        <v>74</v>
      </c>
      <c r="D845" s="262" t="s">
        <v>701</v>
      </c>
      <c r="E845" s="262" t="s">
        <v>127</v>
      </c>
      <c r="F845" s="21">
        <f>F846</f>
        <v>5</v>
      </c>
      <c r="K845" s="122"/>
      <c r="L845" s="122"/>
      <c r="M845" s="122"/>
      <c r="N845" s="122"/>
      <c r="O845" s="125"/>
    </row>
    <row r="846" spans="1:15" s="32" customFormat="1" ht="17.25" customHeight="1">
      <c r="A846" s="16" t="s">
        <v>129</v>
      </c>
      <c r="B846" s="20" t="s">
        <v>68</v>
      </c>
      <c r="C846" s="20" t="s">
        <v>74</v>
      </c>
      <c r="D846" s="262" t="s">
        <v>701</v>
      </c>
      <c r="E846" s="262" t="s">
        <v>130</v>
      </c>
      <c r="F846" s="21">
        <f>F847+F848</f>
        <v>5</v>
      </c>
      <c r="K846" s="122"/>
      <c r="L846" s="122"/>
      <c r="M846" s="122"/>
      <c r="N846" s="122"/>
      <c r="O846" s="125"/>
    </row>
    <row r="847" spans="1:15" s="32" customFormat="1" ht="17.25" customHeight="1">
      <c r="A847" s="16" t="s">
        <v>131</v>
      </c>
      <c r="B847" s="20" t="s">
        <v>68</v>
      </c>
      <c r="C847" s="20" t="s">
        <v>74</v>
      </c>
      <c r="D847" s="262" t="s">
        <v>701</v>
      </c>
      <c r="E847" s="262" t="s">
        <v>132</v>
      </c>
      <c r="F847" s="21">
        <f>'пр.7 вед.стр.'!G748</f>
        <v>4</v>
      </c>
      <c r="K847" s="122"/>
      <c r="L847" s="122"/>
      <c r="M847" s="122"/>
      <c r="N847" s="122"/>
      <c r="O847" s="125"/>
    </row>
    <row r="848" spans="1:15" s="32" customFormat="1" ht="17.25" customHeight="1">
      <c r="A848" s="16" t="s">
        <v>159</v>
      </c>
      <c r="B848" s="20" t="s">
        <v>68</v>
      </c>
      <c r="C848" s="20" t="s">
        <v>74</v>
      </c>
      <c r="D848" s="262" t="s">
        <v>701</v>
      </c>
      <c r="E848" s="262" t="s">
        <v>133</v>
      </c>
      <c r="F848" s="21">
        <f>'пр.7 вед.стр.'!G749</f>
        <v>1</v>
      </c>
      <c r="K848" s="122"/>
      <c r="L848" s="122"/>
      <c r="M848" s="122"/>
      <c r="N848" s="122"/>
      <c r="O848" s="125"/>
    </row>
    <row r="849" spans="1:15" s="32" customFormat="1" ht="42" customHeight="1">
      <c r="A849" s="16" t="s">
        <v>240</v>
      </c>
      <c r="B849" s="20" t="s">
        <v>68</v>
      </c>
      <c r="C849" s="20" t="s">
        <v>74</v>
      </c>
      <c r="D849" s="262" t="s">
        <v>702</v>
      </c>
      <c r="E849" s="262"/>
      <c r="F849" s="21">
        <f>F850</f>
        <v>500</v>
      </c>
      <c r="K849" s="122"/>
      <c r="L849" s="122"/>
      <c r="M849" s="122"/>
      <c r="N849" s="122"/>
      <c r="O849" s="125"/>
    </row>
    <row r="850" spans="1:15" s="32" customFormat="1" ht="42.75" customHeight="1">
      <c r="A850" s="16" t="s">
        <v>100</v>
      </c>
      <c r="B850" s="20" t="s">
        <v>68</v>
      </c>
      <c r="C850" s="20" t="s">
        <v>74</v>
      </c>
      <c r="D850" s="262" t="s">
        <v>702</v>
      </c>
      <c r="E850" s="262" t="s">
        <v>101</v>
      </c>
      <c r="F850" s="244">
        <f>F851</f>
        <v>500</v>
      </c>
      <c r="K850" s="122"/>
      <c r="L850" s="122"/>
      <c r="M850" s="122"/>
      <c r="N850" s="122"/>
      <c r="O850" s="125"/>
    </row>
    <row r="851" spans="1:15" s="32" customFormat="1" ht="17.25" customHeight="1">
      <c r="A851" s="16" t="s">
        <v>245</v>
      </c>
      <c r="B851" s="20" t="s">
        <v>68</v>
      </c>
      <c r="C851" s="20" t="s">
        <v>74</v>
      </c>
      <c r="D851" s="262" t="s">
        <v>702</v>
      </c>
      <c r="E851" s="262" t="s">
        <v>247</v>
      </c>
      <c r="F851" s="21">
        <f>F852</f>
        <v>500</v>
      </c>
      <c r="K851" s="122"/>
      <c r="L851" s="122"/>
      <c r="M851" s="122"/>
      <c r="N851" s="122"/>
      <c r="O851" s="125"/>
    </row>
    <row r="852" spans="1:15" s="32" customFormat="1" ht="17.25" customHeight="1">
      <c r="A852" s="16" t="s">
        <v>334</v>
      </c>
      <c r="B852" s="20" t="s">
        <v>68</v>
      </c>
      <c r="C852" s="20" t="s">
        <v>74</v>
      </c>
      <c r="D852" s="262" t="s">
        <v>702</v>
      </c>
      <c r="E852" s="262" t="s">
        <v>246</v>
      </c>
      <c r="F852" s="244">
        <f>'пр.7 вед.стр.'!G753</f>
        <v>500</v>
      </c>
      <c r="K852" s="122"/>
      <c r="L852" s="122"/>
      <c r="M852" s="122"/>
      <c r="N852" s="122"/>
      <c r="O852" s="125"/>
    </row>
    <row r="853" spans="1:15" s="32" customFormat="1" ht="17.25" customHeight="1">
      <c r="A853" s="16" t="s">
        <v>207</v>
      </c>
      <c r="B853" s="20" t="s">
        <v>68</v>
      </c>
      <c r="C853" s="20" t="s">
        <v>74</v>
      </c>
      <c r="D853" s="262" t="s">
        <v>703</v>
      </c>
      <c r="E853" s="262"/>
      <c r="F853" s="21">
        <f>F854</f>
        <v>281.1</v>
      </c>
      <c r="K853" s="122"/>
      <c r="L853" s="122"/>
      <c r="M853" s="122"/>
      <c r="N853" s="122"/>
      <c r="O853" s="125"/>
    </row>
    <row r="854" spans="1:15" s="32" customFormat="1" ht="41.25" customHeight="1">
      <c r="A854" s="16" t="s">
        <v>100</v>
      </c>
      <c r="B854" s="20" t="s">
        <v>68</v>
      </c>
      <c r="C854" s="20" t="s">
        <v>74</v>
      </c>
      <c r="D854" s="262" t="s">
        <v>703</v>
      </c>
      <c r="E854" s="262" t="s">
        <v>101</v>
      </c>
      <c r="F854" s="21">
        <f>F855</f>
        <v>281.1</v>
      </c>
      <c r="K854" s="122"/>
      <c r="L854" s="122"/>
      <c r="M854" s="122"/>
      <c r="N854" s="122"/>
      <c r="O854" s="125"/>
    </row>
    <row r="855" spans="1:15" s="32" customFormat="1" ht="17.25" customHeight="1">
      <c r="A855" s="16" t="s">
        <v>245</v>
      </c>
      <c r="B855" s="20" t="s">
        <v>68</v>
      </c>
      <c r="C855" s="20" t="s">
        <v>74</v>
      </c>
      <c r="D855" s="262" t="s">
        <v>703</v>
      </c>
      <c r="E855" s="262" t="s">
        <v>247</v>
      </c>
      <c r="F855" s="21">
        <f>F856</f>
        <v>281.1</v>
      </c>
      <c r="K855" s="122"/>
      <c r="L855" s="122"/>
      <c r="M855" s="122"/>
      <c r="N855" s="122"/>
      <c r="O855" s="125"/>
    </row>
    <row r="856" spans="1:15" s="32" customFormat="1" ht="17.25" customHeight="1">
      <c r="A856" s="16" t="s">
        <v>334</v>
      </c>
      <c r="B856" s="20" t="s">
        <v>68</v>
      </c>
      <c r="C856" s="20" t="s">
        <v>74</v>
      </c>
      <c r="D856" s="262" t="s">
        <v>703</v>
      </c>
      <c r="E856" s="262" t="s">
        <v>246</v>
      </c>
      <c r="F856" s="21">
        <f>'пр.7 вед.стр.'!G757</f>
        <v>281.1</v>
      </c>
      <c r="K856" s="122"/>
      <c r="L856" s="122"/>
      <c r="M856" s="122"/>
      <c r="N856" s="122"/>
      <c r="O856" s="125"/>
    </row>
    <row r="857" spans="1:6" ht="17.25" customHeight="1">
      <c r="A857" s="16" t="s">
        <v>704</v>
      </c>
      <c r="B857" s="20" t="s">
        <v>68</v>
      </c>
      <c r="C857" s="20" t="s">
        <v>74</v>
      </c>
      <c r="D857" s="262" t="s">
        <v>705</v>
      </c>
      <c r="E857" s="262"/>
      <c r="F857" s="21">
        <f>F858+F872</f>
        <v>14416</v>
      </c>
    </row>
    <row r="858" spans="1:15" s="32" customFormat="1" ht="17.25" customHeight="1">
      <c r="A858" s="31" t="s">
        <v>309</v>
      </c>
      <c r="B858" s="68" t="s">
        <v>68</v>
      </c>
      <c r="C858" s="68" t="s">
        <v>74</v>
      </c>
      <c r="D858" s="274" t="s">
        <v>706</v>
      </c>
      <c r="E858" s="274"/>
      <c r="F858" s="67">
        <f>F859+F864+F867</f>
        <v>14166</v>
      </c>
      <c r="K858" s="122"/>
      <c r="L858" s="122"/>
      <c r="M858" s="122"/>
      <c r="N858" s="122"/>
      <c r="O858" s="125"/>
    </row>
    <row r="859" spans="1:15" s="32" customFormat="1" ht="46.5" customHeight="1">
      <c r="A859" s="31" t="s">
        <v>100</v>
      </c>
      <c r="B859" s="68" t="s">
        <v>68</v>
      </c>
      <c r="C859" s="68" t="s">
        <v>74</v>
      </c>
      <c r="D859" s="274" t="s">
        <v>706</v>
      </c>
      <c r="E859" s="274" t="s">
        <v>101</v>
      </c>
      <c r="F859" s="67">
        <f>F860</f>
        <v>10457.2</v>
      </c>
      <c r="K859" s="122"/>
      <c r="L859" s="122"/>
      <c r="M859" s="122"/>
      <c r="N859" s="122"/>
      <c r="O859" s="125"/>
    </row>
    <row r="860" spans="1:15" s="32" customFormat="1" ht="20.25" customHeight="1">
      <c r="A860" s="31" t="s">
        <v>245</v>
      </c>
      <c r="B860" s="68" t="s">
        <v>68</v>
      </c>
      <c r="C860" s="68" t="s">
        <v>74</v>
      </c>
      <c r="D860" s="274" t="s">
        <v>706</v>
      </c>
      <c r="E860" s="274" t="s">
        <v>247</v>
      </c>
      <c r="F860" s="67">
        <f>F861+F862+F863</f>
        <v>10457.2</v>
      </c>
      <c r="K860" s="122"/>
      <c r="L860" s="122"/>
      <c r="M860" s="122"/>
      <c r="N860" s="122"/>
      <c r="O860" s="125"/>
    </row>
    <row r="861" spans="1:15" s="32" customFormat="1" ht="15.75" customHeight="1">
      <c r="A861" s="31" t="s">
        <v>376</v>
      </c>
      <c r="B861" s="68" t="s">
        <v>68</v>
      </c>
      <c r="C861" s="68" t="s">
        <v>74</v>
      </c>
      <c r="D861" s="274" t="s">
        <v>706</v>
      </c>
      <c r="E861" s="274" t="s">
        <v>248</v>
      </c>
      <c r="F861" s="67">
        <f>'пр.7 вед.стр.'!G762</f>
        <v>7800</v>
      </c>
      <c r="K861" s="122"/>
      <c r="L861" s="122"/>
      <c r="M861" s="122"/>
      <c r="N861" s="122"/>
      <c r="O861" s="125"/>
    </row>
    <row r="862" spans="1:15" s="32" customFormat="1" ht="20.25" customHeight="1">
      <c r="A862" s="31" t="s">
        <v>334</v>
      </c>
      <c r="B862" s="68" t="s">
        <v>68</v>
      </c>
      <c r="C862" s="68" t="s">
        <v>74</v>
      </c>
      <c r="D862" s="274" t="s">
        <v>706</v>
      </c>
      <c r="E862" s="274" t="s">
        <v>246</v>
      </c>
      <c r="F862" s="67">
        <f>'пр.7 вед.стр.'!G763</f>
        <v>395.2</v>
      </c>
      <c r="K862" s="122"/>
      <c r="L862" s="122"/>
      <c r="M862" s="122"/>
      <c r="N862" s="122"/>
      <c r="O862" s="125"/>
    </row>
    <row r="863" spans="1:15" s="32" customFormat="1" ht="29.25" customHeight="1">
      <c r="A863" s="31" t="s">
        <v>337</v>
      </c>
      <c r="B863" s="68" t="s">
        <v>68</v>
      </c>
      <c r="C863" s="68" t="s">
        <v>74</v>
      </c>
      <c r="D863" s="274" t="s">
        <v>706</v>
      </c>
      <c r="E863" s="274" t="s">
        <v>249</v>
      </c>
      <c r="F863" s="67">
        <f>'пр.7 вед.стр.'!G764</f>
        <v>2262</v>
      </c>
      <c r="K863" s="122"/>
      <c r="L863" s="122"/>
      <c r="M863" s="122"/>
      <c r="N863" s="122"/>
      <c r="O863" s="125"/>
    </row>
    <row r="864" spans="1:15" s="32" customFormat="1" ht="20.25" customHeight="1">
      <c r="A864" s="31" t="s">
        <v>417</v>
      </c>
      <c r="B864" s="68" t="s">
        <v>68</v>
      </c>
      <c r="C864" s="68" t="s">
        <v>74</v>
      </c>
      <c r="D864" s="274" t="s">
        <v>706</v>
      </c>
      <c r="E864" s="274" t="s">
        <v>102</v>
      </c>
      <c r="F864" s="67">
        <f>F865</f>
        <v>3358</v>
      </c>
      <c r="K864" s="122"/>
      <c r="L864" s="122"/>
      <c r="M864" s="122"/>
      <c r="N864" s="122"/>
      <c r="O864" s="125"/>
    </row>
    <row r="865" spans="1:15" s="32" customFormat="1" ht="18.75" customHeight="1">
      <c r="A865" s="31" t="s">
        <v>97</v>
      </c>
      <c r="B865" s="68" t="s">
        <v>68</v>
      </c>
      <c r="C865" s="68" t="s">
        <v>74</v>
      </c>
      <c r="D865" s="274" t="s">
        <v>706</v>
      </c>
      <c r="E865" s="274" t="s">
        <v>98</v>
      </c>
      <c r="F865" s="67">
        <f>F866</f>
        <v>3358</v>
      </c>
      <c r="K865" s="122"/>
      <c r="L865" s="122"/>
      <c r="M865" s="122"/>
      <c r="N865" s="122"/>
      <c r="O865" s="125"/>
    </row>
    <row r="866" spans="1:15" s="32" customFormat="1" ht="22.5" customHeight="1">
      <c r="A866" s="31" t="s">
        <v>794</v>
      </c>
      <c r="B866" s="68" t="s">
        <v>68</v>
      </c>
      <c r="C866" s="68" t="s">
        <v>74</v>
      </c>
      <c r="D866" s="274" t="s">
        <v>706</v>
      </c>
      <c r="E866" s="274" t="s">
        <v>99</v>
      </c>
      <c r="F866" s="67">
        <f>'пр.7 вед.стр.'!G767</f>
        <v>3358</v>
      </c>
      <c r="K866" s="122"/>
      <c r="L866" s="122"/>
      <c r="M866" s="122"/>
      <c r="N866" s="122"/>
      <c r="O866" s="125"/>
    </row>
    <row r="867" spans="1:15" s="32" customFormat="1" ht="19.5" customHeight="1">
      <c r="A867" s="31" t="s">
        <v>126</v>
      </c>
      <c r="B867" s="68" t="s">
        <v>68</v>
      </c>
      <c r="C867" s="68" t="s">
        <v>74</v>
      </c>
      <c r="D867" s="274" t="s">
        <v>706</v>
      </c>
      <c r="E867" s="274" t="s">
        <v>127</v>
      </c>
      <c r="F867" s="67">
        <f>F868</f>
        <v>350.79999999999995</v>
      </c>
      <c r="K867" s="122"/>
      <c r="L867" s="122"/>
      <c r="M867" s="122"/>
      <c r="N867" s="122"/>
      <c r="O867" s="125"/>
    </row>
    <row r="868" spans="1:15" s="32" customFormat="1" ht="17.25" customHeight="1">
      <c r="A868" s="31" t="s">
        <v>129</v>
      </c>
      <c r="B868" s="68" t="s">
        <v>68</v>
      </c>
      <c r="C868" s="68" t="s">
        <v>74</v>
      </c>
      <c r="D868" s="274" t="s">
        <v>706</v>
      </c>
      <c r="E868" s="274" t="s">
        <v>130</v>
      </c>
      <c r="F868" s="67">
        <f>F869+F870+F871</f>
        <v>350.79999999999995</v>
      </c>
      <c r="K868" s="122"/>
      <c r="L868" s="122"/>
      <c r="M868" s="122"/>
      <c r="N868" s="122"/>
      <c r="O868" s="125"/>
    </row>
    <row r="869" spans="1:15" s="32" customFormat="1" ht="17.25" customHeight="1">
      <c r="A869" s="31" t="s">
        <v>131</v>
      </c>
      <c r="B869" s="68" t="s">
        <v>68</v>
      </c>
      <c r="C869" s="68" t="s">
        <v>74</v>
      </c>
      <c r="D869" s="274" t="s">
        <v>706</v>
      </c>
      <c r="E869" s="274" t="s">
        <v>132</v>
      </c>
      <c r="F869" s="67">
        <f>'пр.7 вед.стр.'!G770</f>
        <v>253.5</v>
      </c>
      <c r="K869" s="122"/>
      <c r="L869" s="122"/>
      <c r="M869" s="122"/>
      <c r="N869" s="122"/>
      <c r="O869" s="125"/>
    </row>
    <row r="870" spans="1:15" s="32" customFormat="1" ht="16.5" customHeight="1">
      <c r="A870" s="31" t="s">
        <v>159</v>
      </c>
      <c r="B870" s="68" t="s">
        <v>68</v>
      </c>
      <c r="C870" s="68" t="s">
        <v>74</v>
      </c>
      <c r="D870" s="274" t="s">
        <v>706</v>
      </c>
      <c r="E870" s="274" t="s">
        <v>133</v>
      </c>
      <c r="F870" s="67">
        <f>'пр.7 вед.стр.'!G771</f>
        <v>23.2</v>
      </c>
      <c r="K870" s="122"/>
      <c r="L870" s="122"/>
      <c r="M870" s="122"/>
      <c r="N870" s="122"/>
      <c r="O870" s="125"/>
    </row>
    <row r="871" spans="1:15" s="32" customFormat="1" ht="19.5" customHeight="1">
      <c r="A871" s="31" t="s">
        <v>160</v>
      </c>
      <c r="B871" s="68" t="s">
        <v>68</v>
      </c>
      <c r="C871" s="68" t="s">
        <v>74</v>
      </c>
      <c r="D871" s="274" t="s">
        <v>706</v>
      </c>
      <c r="E871" s="274" t="s">
        <v>161</v>
      </c>
      <c r="F871" s="67">
        <f>'пр.7 вед.стр.'!G772</f>
        <v>74.1</v>
      </c>
      <c r="K871" s="122"/>
      <c r="L871" s="122"/>
      <c r="M871" s="122"/>
      <c r="N871" s="122"/>
      <c r="O871" s="125"/>
    </row>
    <row r="872" spans="1:15" s="32" customFormat="1" ht="42" customHeight="1">
      <c r="A872" s="31" t="s">
        <v>240</v>
      </c>
      <c r="B872" s="68" t="s">
        <v>68</v>
      </c>
      <c r="C872" s="68" t="s">
        <v>74</v>
      </c>
      <c r="D872" s="274" t="s">
        <v>707</v>
      </c>
      <c r="E872" s="274"/>
      <c r="F872" s="67">
        <f>F873</f>
        <v>250</v>
      </c>
      <c r="K872" s="122"/>
      <c r="L872" s="122"/>
      <c r="M872" s="122"/>
      <c r="N872" s="122"/>
      <c r="O872" s="125"/>
    </row>
    <row r="873" spans="1:15" s="32" customFormat="1" ht="39" customHeight="1">
      <c r="A873" s="31" t="s">
        <v>100</v>
      </c>
      <c r="B873" s="68" t="s">
        <v>68</v>
      </c>
      <c r="C873" s="68" t="s">
        <v>74</v>
      </c>
      <c r="D873" s="274" t="s">
        <v>707</v>
      </c>
      <c r="E873" s="274" t="s">
        <v>101</v>
      </c>
      <c r="F873" s="245">
        <f>F874</f>
        <v>250</v>
      </c>
      <c r="K873" s="122"/>
      <c r="L873" s="122"/>
      <c r="M873" s="122"/>
      <c r="N873" s="122"/>
      <c r="O873" s="125"/>
    </row>
    <row r="874" spans="1:15" s="32" customFormat="1" ht="17.25" customHeight="1">
      <c r="A874" s="31" t="s">
        <v>245</v>
      </c>
      <c r="B874" s="68" t="s">
        <v>68</v>
      </c>
      <c r="C874" s="68" t="s">
        <v>74</v>
      </c>
      <c r="D874" s="274" t="s">
        <v>707</v>
      </c>
      <c r="E874" s="274" t="s">
        <v>247</v>
      </c>
      <c r="F874" s="67">
        <f>F875</f>
        <v>250</v>
      </c>
      <c r="K874" s="122"/>
      <c r="L874" s="122"/>
      <c r="M874" s="122"/>
      <c r="N874" s="122"/>
      <c r="O874" s="125"/>
    </row>
    <row r="875" spans="1:15" s="32" customFormat="1" ht="17.25" customHeight="1">
      <c r="A875" s="31" t="s">
        <v>334</v>
      </c>
      <c r="B875" s="68" t="s">
        <v>68</v>
      </c>
      <c r="C875" s="68" t="s">
        <v>74</v>
      </c>
      <c r="D875" s="274" t="s">
        <v>707</v>
      </c>
      <c r="E875" s="274" t="s">
        <v>246</v>
      </c>
      <c r="F875" s="245">
        <f>'пр.7 вед.стр.'!G776</f>
        <v>250</v>
      </c>
      <c r="K875" s="122"/>
      <c r="L875" s="122"/>
      <c r="M875" s="122"/>
      <c r="N875" s="122"/>
      <c r="O875" s="125"/>
    </row>
    <row r="876" spans="1:15" s="32" customFormat="1" ht="17.25" customHeight="1">
      <c r="A876" s="15" t="s">
        <v>143</v>
      </c>
      <c r="B876" s="35" t="s">
        <v>72</v>
      </c>
      <c r="C876" s="35" t="s">
        <v>35</v>
      </c>
      <c r="D876" s="266"/>
      <c r="E876" s="266"/>
      <c r="F876" s="36">
        <f>F877+F973</f>
        <v>43558</v>
      </c>
      <c r="K876" s="122"/>
      <c r="L876" s="122"/>
      <c r="M876" s="122"/>
      <c r="N876" s="122"/>
      <c r="O876" s="125"/>
    </row>
    <row r="877" spans="1:15" s="32" customFormat="1" ht="17.25" customHeight="1">
      <c r="A877" s="15" t="s">
        <v>12</v>
      </c>
      <c r="B877" s="35" t="s">
        <v>72</v>
      </c>
      <c r="C877" s="35" t="s">
        <v>65</v>
      </c>
      <c r="D877" s="266"/>
      <c r="E877" s="266"/>
      <c r="F877" s="36">
        <f>F879+F904+F926+F932+F946+F960</f>
        <v>30857.999999999996</v>
      </c>
      <c r="K877" s="122"/>
      <c r="L877" s="122"/>
      <c r="M877" s="122"/>
      <c r="N877" s="122"/>
      <c r="O877" s="125"/>
    </row>
    <row r="878" spans="1:15" s="32" customFormat="1" ht="18.75" customHeight="1">
      <c r="A878" s="16" t="s">
        <v>657</v>
      </c>
      <c r="B878" s="20" t="s">
        <v>72</v>
      </c>
      <c r="C878" s="20" t="s">
        <v>65</v>
      </c>
      <c r="D878" s="282" t="s">
        <v>658</v>
      </c>
      <c r="E878" s="262"/>
      <c r="F878" s="21">
        <f>F879+F904+F926</f>
        <v>2303.3999999999996</v>
      </c>
      <c r="K878" s="122"/>
      <c r="L878" s="122"/>
      <c r="M878" s="122"/>
      <c r="N878" s="122"/>
      <c r="O878" s="125"/>
    </row>
    <row r="879" spans="1:15" s="32" customFormat="1" ht="17.25" customHeight="1">
      <c r="A879" s="229" t="str">
        <f>'пр.7 вед.стр.'!A870</f>
        <v>Муниципальная программа "Развитие культуры в Сусуманском городском округе на 2018- 2020 годы"</v>
      </c>
      <c r="B879" s="230" t="s">
        <v>72</v>
      </c>
      <c r="C879" s="230" t="s">
        <v>65</v>
      </c>
      <c r="D879" s="280" t="str">
        <f>'пр.7 вед.стр.'!E870</f>
        <v>7Е 0 00 00000 </v>
      </c>
      <c r="E879" s="261"/>
      <c r="F879" s="232">
        <f>F880+F894+F889+F899</f>
        <v>1503.8999999999999</v>
      </c>
      <c r="K879" s="122"/>
      <c r="L879" s="122"/>
      <c r="M879" s="122"/>
      <c r="N879" s="122"/>
      <c r="O879" s="125"/>
    </row>
    <row r="880" spans="1:15" s="32" customFormat="1" ht="15" customHeight="1">
      <c r="A880" s="16" t="str">
        <f>'пр.7 вед.стр.'!A871</f>
        <v>Основное мероприятие "Комплектование книжных фондов библиотек Сусуманского городского округа"</v>
      </c>
      <c r="B880" s="20" t="s">
        <v>72</v>
      </c>
      <c r="C880" s="20" t="s">
        <v>65</v>
      </c>
      <c r="D880" s="282" t="str">
        <f>'пр.7 вед.стр.'!E871</f>
        <v>7Е 0 01 00000 </v>
      </c>
      <c r="E880" s="262"/>
      <c r="F880" s="21">
        <f>F881+F885</f>
        <v>111.1</v>
      </c>
      <c r="K880" s="122"/>
      <c r="L880" s="122"/>
      <c r="M880" s="122"/>
      <c r="N880" s="122"/>
      <c r="O880" s="125"/>
    </row>
    <row r="881" spans="1:15" s="32" customFormat="1" ht="17.25" customHeight="1">
      <c r="A881" s="224" t="str">
        <f>'пр.7 вед.стр.'!A872</f>
        <v>Приобретение литературно- художественных изданий</v>
      </c>
      <c r="B881" s="225" t="s">
        <v>72</v>
      </c>
      <c r="C881" s="225" t="s">
        <v>65</v>
      </c>
      <c r="D881" s="267" t="str">
        <f>'пр.7 вед.стр.'!E872</f>
        <v>7Е 0 01 73160</v>
      </c>
      <c r="E881" s="267"/>
      <c r="F881" s="226">
        <f>F882</f>
        <v>101.1</v>
      </c>
      <c r="K881" s="122"/>
      <c r="L881" s="122"/>
      <c r="M881" s="122"/>
      <c r="N881" s="122"/>
      <c r="O881" s="125"/>
    </row>
    <row r="882" spans="1:15" s="32" customFormat="1" ht="16.5" customHeight="1">
      <c r="A882" s="224" t="str">
        <f>'пр.7 вед.стр.'!A873</f>
        <v>Предоставление субсидий бюджетным, автономным учреждениям и иным некоммерческим организациям</v>
      </c>
      <c r="B882" s="225" t="s">
        <v>72</v>
      </c>
      <c r="C882" s="225" t="s">
        <v>65</v>
      </c>
      <c r="D882" s="267" t="str">
        <f>'пр.7 вед.стр.'!E873</f>
        <v>7Е 0 01 73160</v>
      </c>
      <c r="E882" s="267" t="str">
        <f>'пр.7 вед.стр.'!F873</f>
        <v>600</v>
      </c>
      <c r="F882" s="226">
        <f>F883</f>
        <v>101.1</v>
      </c>
      <c r="K882" s="122"/>
      <c r="L882" s="122"/>
      <c r="M882" s="122"/>
      <c r="N882" s="122"/>
      <c r="O882" s="125"/>
    </row>
    <row r="883" spans="1:15" s="32" customFormat="1" ht="17.25" customHeight="1">
      <c r="A883" s="224" t="str">
        <f>'пр.7 вед.стр.'!A874</f>
        <v>Субсидии бюджетным учреждениям</v>
      </c>
      <c r="B883" s="225" t="s">
        <v>72</v>
      </c>
      <c r="C883" s="225" t="s">
        <v>65</v>
      </c>
      <c r="D883" s="267" t="str">
        <f>'пр.7 вед.стр.'!E874</f>
        <v>7Е 0 01 73160</v>
      </c>
      <c r="E883" s="267" t="str">
        <f>'пр.7 вед.стр.'!F874</f>
        <v>610</v>
      </c>
      <c r="F883" s="226">
        <f>F884</f>
        <v>101.1</v>
      </c>
      <c r="K883" s="122"/>
      <c r="L883" s="122"/>
      <c r="M883" s="122"/>
      <c r="N883" s="122"/>
      <c r="O883" s="125"/>
    </row>
    <row r="884" spans="1:15" s="32" customFormat="1" ht="17.25" customHeight="1">
      <c r="A884" s="224" t="str">
        <f>'пр.7 вед.стр.'!A875</f>
        <v>Субсидии  бюджетным учреждениям на иные цели</v>
      </c>
      <c r="B884" s="225" t="s">
        <v>72</v>
      </c>
      <c r="C884" s="225" t="s">
        <v>65</v>
      </c>
      <c r="D884" s="267" t="str">
        <f>'пр.7 вед.стр.'!E875</f>
        <v>7Е 0 01 73160</v>
      </c>
      <c r="E884" s="267" t="str">
        <f>'пр.7 вед.стр.'!F875</f>
        <v>612</v>
      </c>
      <c r="F884" s="226">
        <f>'пр.7 вед.стр.'!G875</f>
        <v>101.1</v>
      </c>
      <c r="K884" s="122"/>
      <c r="L884" s="122"/>
      <c r="M884" s="122"/>
      <c r="N884" s="122"/>
      <c r="O884" s="125"/>
    </row>
    <row r="885" spans="1:15" s="32" customFormat="1" ht="17.25" customHeight="1">
      <c r="A885" s="236" t="str">
        <f>'пр.7 вед.стр.'!A876</f>
        <v>Приобретение литературно- художественных изданий за счет средств местного бюджета</v>
      </c>
      <c r="B885" s="20" t="s">
        <v>72</v>
      </c>
      <c r="C885" s="20" t="s">
        <v>65</v>
      </c>
      <c r="D885" s="262" t="str">
        <f>'пр.7 вед.стр.'!E876</f>
        <v>7Е 0 01 S3160</v>
      </c>
      <c r="E885" s="272"/>
      <c r="F885" s="21">
        <f>F886</f>
        <v>10</v>
      </c>
      <c r="K885" s="122"/>
      <c r="L885" s="122"/>
      <c r="M885" s="122"/>
      <c r="N885" s="122"/>
      <c r="O885" s="125"/>
    </row>
    <row r="886" spans="1:15" s="32" customFormat="1" ht="13.5" customHeight="1">
      <c r="A886" s="236" t="str">
        <f>'пр.7 вед.стр.'!A877</f>
        <v>Предоставление субсидий бюджетным, автономным учреждениям и иным некоммерческим организациям</v>
      </c>
      <c r="B886" s="20" t="s">
        <v>72</v>
      </c>
      <c r="C886" s="20" t="s">
        <v>65</v>
      </c>
      <c r="D886" s="262" t="str">
        <f>'пр.7 вед.стр.'!E877</f>
        <v>7Е 0 01 S3160</v>
      </c>
      <c r="E886" s="262" t="str">
        <f>'пр.7 вед.стр.'!F877</f>
        <v>600</v>
      </c>
      <c r="F886" s="21">
        <f>F887</f>
        <v>10</v>
      </c>
      <c r="K886" s="122"/>
      <c r="L886" s="122"/>
      <c r="M886" s="122"/>
      <c r="N886" s="122"/>
      <c r="O886" s="125"/>
    </row>
    <row r="887" spans="1:15" s="32" customFormat="1" ht="18.75" customHeight="1">
      <c r="A887" s="236" t="str">
        <f>'пр.7 вед.стр.'!A878</f>
        <v>Субсидии бюджетным учреждениям</v>
      </c>
      <c r="B887" s="20" t="s">
        <v>72</v>
      </c>
      <c r="C887" s="20" t="s">
        <v>65</v>
      </c>
      <c r="D887" s="262" t="str">
        <f>'пр.7 вед.стр.'!E878</f>
        <v>7Е 0 01 S3160</v>
      </c>
      <c r="E887" s="262" t="str">
        <f>'пр.7 вед.стр.'!F878</f>
        <v>610</v>
      </c>
      <c r="F887" s="21">
        <f>F888</f>
        <v>10</v>
      </c>
      <c r="K887" s="122"/>
      <c r="L887" s="122"/>
      <c r="M887" s="122"/>
      <c r="N887" s="122"/>
      <c r="O887" s="125"/>
    </row>
    <row r="888" spans="1:15" s="32" customFormat="1" ht="17.25" customHeight="1">
      <c r="A888" s="236" t="str">
        <f>'пр.7 вед.стр.'!A879</f>
        <v>Субсидии  бюджетным учреждениям на иные цели</v>
      </c>
      <c r="B888" s="20" t="s">
        <v>72</v>
      </c>
      <c r="C888" s="20" t="s">
        <v>65</v>
      </c>
      <c r="D888" s="262" t="str">
        <f>'пр.7 вед.стр.'!E879</f>
        <v>7Е 0 01 S3160</v>
      </c>
      <c r="E888" s="262" t="str">
        <f>'пр.7 вед.стр.'!F879</f>
        <v>612</v>
      </c>
      <c r="F888" s="21">
        <f>'пр.7 вед.стр.'!G879</f>
        <v>10</v>
      </c>
      <c r="K888" s="122"/>
      <c r="L888" s="122"/>
      <c r="M888" s="122"/>
      <c r="N888" s="122"/>
      <c r="O888" s="125"/>
    </row>
    <row r="889" spans="1:15" s="32" customFormat="1" ht="17.25" customHeight="1">
      <c r="A889" s="30" t="str">
        <f>'пр.7 вед.стр.'!A880</f>
        <v>Основное мероприятие "Сохранение культурного наследия и творческого потенциала"</v>
      </c>
      <c r="B889" s="20" t="s">
        <v>72</v>
      </c>
      <c r="C889" s="20" t="s">
        <v>65</v>
      </c>
      <c r="D889" s="282" t="str">
        <f>'пр.7 вед.стр.'!E880</f>
        <v>7Е 0 02 00000 </v>
      </c>
      <c r="E889" s="262"/>
      <c r="F889" s="21">
        <f>F890</f>
        <v>74.5</v>
      </c>
      <c r="K889" s="122"/>
      <c r="L889" s="122"/>
      <c r="M889" s="122"/>
      <c r="N889" s="122"/>
      <c r="O889" s="125"/>
    </row>
    <row r="890" spans="1:15" s="32" customFormat="1" ht="17.25" customHeight="1">
      <c r="A890" s="30" t="str">
        <f>'пр.7 вед.стр.'!A881</f>
        <v>Укрепление материально- технической базы учреждений культуры</v>
      </c>
      <c r="B890" s="20" t="s">
        <v>72</v>
      </c>
      <c r="C890" s="20" t="s">
        <v>65</v>
      </c>
      <c r="D890" s="282" t="str">
        <f>'пр.7 вед.стр.'!E881</f>
        <v>7Е 0 02 92510 </v>
      </c>
      <c r="E890" s="262"/>
      <c r="F890" s="21">
        <f>F891</f>
        <v>74.5</v>
      </c>
      <c r="K890" s="122"/>
      <c r="L890" s="122"/>
      <c r="M890" s="122"/>
      <c r="N890" s="122"/>
      <c r="O890" s="125"/>
    </row>
    <row r="891" spans="1:15" s="32" customFormat="1" ht="17.25" customHeight="1">
      <c r="A891" s="30" t="str">
        <f>'пр.7 вед.стр.'!A882</f>
        <v>Предоставление субсидий бюджетным, автономным учреждениям и иным некоммерческим организациям</v>
      </c>
      <c r="B891" s="20" t="s">
        <v>72</v>
      </c>
      <c r="C891" s="20" t="s">
        <v>65</v>
      </c>
      <c r="D891" s="282" t="str">
        <f>'пр.7 вед.стр.'!E882</f>
        <v>7Е 0 02 92510 </v>
      </c>
      <c r="E891" s="262" t="str">
        <f>'пр.7 вед.стр.'!F882</f>
        <v>600</v>
      </c>
      <c r="F891" s="21">
        <f>F892</f>
        <v>74.5</v>
      </c>
      <c r="K891" s="122"/>
      <c r="L891" s="122"/>
      <c r="M891" s="122"/>
      <c r="N891" s="122"/>
      <c r="O891" s="125"/>
    </row>
    <row r="892" spans="1:15" s="32" customFormat="1" ht="17.25" customHeight="1">
      <c r="A892" s="30" t="str">
        <f>'пр.7 вед.стр.'!A883</f>
        <v>Субсидии бюджетным учреждениям</v>
      </c>
      <c r="B892" s="20" t="s">
        <v>72</v>
      </c>
      <c r="C892" s="20" t="s">
        <v>65</v>
      </c>
      <c r="D892" s="282" t="str">
        <f>'пр.7 вед.стр.'!E883</f>
        <v>7Е 0 02 92510 </v>
      </c>
      <c r="E892" s="262" t="str">
        <f>'пр.7 вед.стр.'!F883</f>
        <v>610</v>
      </c>
      <c r="F892" s="21">
        <f>F893</f>
        <v>74.5</v>
      </c>
      <c r="K892" s="122"/>
      <c r="L892" s="122"/>
      <c r="M892" s="122"/>
      <c r="N892" s="122"/>
      <c r="O892" s="125"/>
    </row>
    <row r="893" spans="1:15" s="32" customFormat="1" ht="17.25" customHeight="1">
      <c r="A893" s="30" t="str">
        <f>'пр.7 вед.стр.'!A884</f>
        <v>Субсидии  бюджетным учреждениям на иные цели</v>
      </c>
      <c r="B893" s="20" t="s">
        <v>72</v>
      </c>
      <c r="C893" s="20" t="s">
        <v>65</v>
      </c>
      <c r="D893" s="282" t="str">
        <f>'пр.7 вед.стр.'!E884</f>
        <v>7Е 0 02 92510 </v>
      </c>
      <c r="E893" s="262" t="str">
        <f>'пр.7 вед.стр.'!F884</f>
        <v>612</v>
      </c>
      <c r="F893" s="21">
        <f>'пр.7 вед.стр.'!G884</f>
        <v>74.5</v>
      </c>
      <c r="K893" s="122"/>
      <c r="L893" s="122"/>
      <c r="M893" s="122"/>
      <c r="N893" s="122"/>
      <c r="O893" s="125"/>
    </row>
    <row r="894" spans="1:15" s="32" customFormat="1" ht="30.75" customHeight="1">
      <c r="A894" s="224" t="str">
        <f>'пр.7 вед.стр.'!A885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894" s="225" t="s">
        <v>72</v>
      </c>
      <c r="C894" s="225" t="s">
        <v>65</v>
      </c>
      <c r="D894" s="285" t="str">
        <f>'пр.7 вед.стр.'!E885</f>
        <v>7Е 0 03 00000 </v>
      </c>
      <c r="E894" s="267"/>
      <c r="F894" s="226">
        <f>F895</f>
        <v>1068.3</v>
      </c>
      <c r="K894" s="122"/>
      <c r="L894" s="122"/>
      <c r="M894" s="122"/>
      <c r="N894" s="122"/>
      <c r="O894" s="125"/>
    </row>
    <row r="895" spans="1:15" s="32" customFormat="1" ht="32.25" customHeight="1">
      <c r="A895" s="224" t="str">
        <f>'пр.7 вед.стр.'!A886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95" s="225" t="s">
        <v>72</v>
      </c>
      <c r="C895" s="225" t="s">
        <v>65</v>
      </c>
      <c r="D895" s="285" t="str">
        <f>'пр.7 вед.стр.'!E886</f>
        <v>7Е 0 03 75010 </v>
      </c>
      <c r="E895" s="267"/>
      <c r="F895" s="226">
        <f>F896</f>
        <v>1068.3</v>
      </c>
      <c r="K895" s="122"/>
      <c r="L895" s="122"/>
      <c r="M895" s="122"/>
      <c r="N895" s="122"/>
      <c r="O895" s="125"/>
    </row>
    <row r="896" spans="1:15" s="32" customFormat="1" ht="13.5" customHeight="1">
      <c r="A896" s="224" t="str">
        <f>'пр.7 вед.стр.'!A887</f>
        <v>Предоставление субсидий бюджетным, автономным учреждениям и иным некоммерческим организациям</v>
      </c>
      <c r="B896" s="225" t="s">
        <v>72</v>
      </c>
      <c r="C896" s="225" t="s">
        <v>65</v>
      </c>
      <c r="D896" s="285" t="str">
        <f>'пр.7 вед.стр.'!E887</f>
        <v>7Е 0 03 75010 </v>
      </c>
      <c r="E896" s="267" t="str">
        <f>'пр.7 вед.стр.'!F887</f>
        <v>600</v>
      </c>
      <c r="F896" s="226">
        <f>F897</f>
        <v>1068.3</v>
      </c>
      <c r="K896" s="122"/>
      <c r="L896" s="122"/>
      <c r="M896" s="122"/>
      <c r="N896" s="122"/>
      <c r="O896" s="125"/>
    </row>
    <row r="897" spans="1:15" s="32" customFormat="1" ht="17.25" customHeight="1">
      <c r="A897" s="224" t="str">
        <f>'пр.7 вед.стр.'!A888</f>
        <v>Субсидии бюджетным учреждениям</v>
      </c>
      <c r="B897" s="225" t="s">
        <v>72</v>
      </c>
      <c r="C897" s="225" t="s">
        <v>65</v>
      </c>
      <c r="D897" s="285" t="str">
        <f>'пр.7 вед.стр.'!E888</f>
        <v>7Е 0 03 75010 </v>
      </c>
      <c r="E897" s="267" t="str">
        <f>'пр.7 вед.стр.'!F888</f>
        <v>610</v>
      </c>
      <c r="F897" s="226">
        <f>F898</f>
        <v>1068.3</v>
      </c>
      <c r="K897" s="122"/>
      <c r="L897" s="122"/>
      <c r="M897" s="122"/>
      <c r="N897" s="122"/>
      <c r="O897" s="125"/>
    </row>
    <row r="898" spans="1:15" s="32" customFormat="1" ht="17.25" customHeight="1">
      <c r="A898" s="224" t="str">
        <f>'пр.7 вед.стр.'!A889</f>
        <v>Субсидии  бюджетным учреждениям на иные цели</v>
      </c>
      <c r="B898" s="225" t="s">
        <v>72</v>
      </c>
      <c r="C898" s="225" t="s">
        <v>65</v>
      </c>
      <c r="D898" s="285" t="str">
        <f>'пр.7 вед.стр.'!E889</f>
        <v>7Е 0 03 75010 </v>
      </c>
      <c r="E898" s="267" t="str">
        <f>'пр.7 вед.стр.'!F889</f>
        <v>612</v>
      </c>
      <c r="F898" s="226">
        <f>'пр.7 вед.стр.'!G889</f>
        <v>1068.3</v>
      </c>
      <c r="K898" s="122"/>
      <c r="L898" s="122"/>
      <c r="M898" s="122"/>
      <c r="N898" s="122"/>
      <c r="O898" s="125"/>
    </row>
    <row r="899" spans="1:6" ht="17.25" customHeight="1">
      <c r="A899" s="16" t="str">
        <f>'пр.7 вед.стр.'!A890</f>
        <v>Основное мероприятие "Формирование доступной среды в учреждениях культуры и искусства"</v>
      </c>
      <c r="B899" s="20" t="s">
        <v>72</v>
      </c>
      <c r="C899" s="20" t="s">
        <v>65</v>
      </c>
      <c r="D899" s="282" t="str">
        <f>'пр.7 вед.стр.'!E890</f>
        <v>7Е 0 04 00000 </v>
      </c>
      <c r="E899" s="262"/>
      <c r="F899" s="21">
        <f>F900</f>
        <v>250</v>
      </c>
    </row>
    <row r="900" spans="1:6" ht="31.5" customHeight="1">
      <c r="A900" s="16" t="str">
        <f>'пр.7 вед.стр.'!A891</f>
        <v>Адаптация социально- значимых объектов для инвалидов и маломобильных групп населения</v>
      </c>
      <c r="B900" s="20" t="s">
        <v>72</v>
      </c>
      <c r="C900" s="20" t="s">
        <v>65</v>
      </c>
      <c r="D900" s="282" t="str">
        <f>'пр.7 вед.стр.'!E891</f>
        <v>7Е 0 04 91500 </v>
      </c>
      <c r="E900" s="262"/>
      <c r="F900" s="21">
        <f>F901</f>
        <v>250</v>
      </c>
    </row>
    <row r="901" spans="1:6" ht="19.5" customHeight="1">
      <c r="A901" s="16" t="str">
        <f>'пр.7 вед.стр.'!A892</f>
        <v>Предоставление субсидий бюджетным, автономным учреждениям и иным некоммерческим организациям</v>
      </c>
      <c r="B901" s="20" t="s">
        <v>72</v>
      </c>
      <c r="C901" s="20" t="s">
        <v>65</v>
      </c>
      <c r="D901" s="282" t="str">
        <f>'пр.7 вед.стр.'!E892</f>
        <v>7Е 0 04 91500 </v>
      </c>
      <c r="E901" s="262" t="str">
        <f>'пр.7 вед.стр.'!F892</f>
        <v>600</v>
      </c>
      <c r="F901" s="21">
        <f>F902</f>
        <v>250</v>
      </c>
    </row>
    <row r="902" spans="1:6" ht="17.25" customHeight="1">
      <c r="A902" s="16" t="str">
        <f>'пр.7 вед.стр.'!A893</f>
        <v>Субсидии бюджетным учреждениям</v>
      </c>
      <c r="B902" s="20" t="s">
        <v>72</v>
      </c>
      <c r="C902" s="20" t="s">
        <v>65</v>
      </c>
      <c r="D902" s="282" t="str">
        <f>'пр.7 вед.стр.'!E893</f>
        <v>7Е 0 04 91500 </v>
      </c>
      <c r="E902" s="262" t="str">
        <f>'пр.7 вед.стр.'!F893</f>
        <v>610</v>
      </c>
      <c r="F902" s="21">
        <f>F903</f>
        <v>250</v>
      </c>
    </row>
    <row r="903" spans="1:6" ht="17.25" customHeight="1">
      <c r="A903" s="16" t="str">
        <f>'пр.7 вед.стр.'!A894</f>
        <v>Субсидии  бюджетным учреждениям на иные цели</v>
      </c>
      <c r="B903" s="20" t="s">
        <v>72</v>
      </c>
      <c r="C903" s="20" t="s">
        <v>65</v>
      </c>
      <c r="D903" s="282" t="str">
        <f>'пр.7 вед.стр.'!E894</f>
        <v>7Е 0 04 91500 </v>
      </c>
      <c r="E903" s="262" t="str">
        <f>'пр.7 вед.стр.'!F894</f>
        <v>612</v>
      </c>
      <c r="F903" s="21">
        <f>'пр.7 вед.стр.'!G894</f>
        <v>250</v>
      </c>
    </row>
    <row r="904" spans="1:15" s="32" customFormat="1" ht="18" customHeight="1">
      <c r="A904" s="229" t="str">
        <f>'пр.7 вед.стр.'!A895</f>
        <v>Муниципальная программа  "Пожарная безопасность в Сусуманском городском округе на 2018- 2020 годы"</v>
      </c>
      <c r="B904" s="230" t="s">
        <v>72</v>
      </c>
      <c r="C904" s="230" t="s">
        <v>65</v>
      </c>
      <c r="D904" s="280" t="str">
        <f>'пр.7 вед.стр.'!E895</f>
        <v>7П 0 00 00000 </v>
      </c>
      <c r="E904" s="261"/>
      <c r="F904" s="232">
        <f>F905</f>
        <v>499.5</v>
      </c>
      <c r="K904" s="122"/>
      <c r="L904" s="122"/>
      <c r="M904" s="122"/>
      <c r="N904" s="122"/>
      <c r="O904" s="125"/>
    </row>
    <row r="905" spans="1:15" s="32" customFormat="1" ht="24.75" customHeight="1">
      <c r="A905" s="30" t="str">
        <f>'пр.7 вед.стр.'!A896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05" s="20" t="s">
        <v>72</v>
      </c>
      <c r="C905" s="20" t="s">
        <v>65</v>
      </c>
      <c r="D905" s="282" t="str">
        <f>'пр.7 вед.стр.'!E896</f>
        <v>7П 0 01 00000 </v>
      </c>
      <c r="E905" s="262"/>
      <c r="F905" s="21">
        <f>F906+F910+F914+F922+F918</f>
        <v>499.5</v>
      </c>
      <c r="K905" s="122"/>
      <c r="L905" s="122"/>
      <c r="M905" s="122"/>
      <c r="N905" s="122"/>
      <c r="O905" s="125"/>
    </row>
    <row r="906" spans="1:15" s="32" customFormat="1" ht="24.75" customHeight="1">
      <c r="A906" s="30" t="str">
        <f>'пр.7 вед.стр.'!A897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906" s="20" t="s">
        <v>72</v>
      </c>
      <c r="C906" s="20" t="s">
        <v>65</v>
      </c>
      <c r="D906" s="282" t="str">
        <f>'пр.7 вед.стр.'!E897</f>
        <v>7П 0 01 94100 </v>
      </c>
      <c r="E906" s="262"/>
      <c r="F906" s="21">
        <f>F907</f>
        <v>295</v>
      </c>
      <c r="K906" s="122"/>
      <c r="L906" s="122"/>
      <c r="M906" s="122"/>
      <c r="N906" s="122"/>
      <c r="O906" s="125"/>
    </row>
    <row r="907" spans="1:15" s="32" customFormat="1" ht="17.25" customHeight="1">
      <c r="A907" s="30" t="str">
        <f>'пр.7 вед.стр.'!A898</f>
        <v>Предоставление субсидий бюджетным, автономным учреждениям и иным некоммерческим организациям</v>
      </c>
      <c r="B907" s="20" t="s">
        <v>72</v>
      </c>
      <c r="C907" s="20" t="s">
        <v>65</v>
      </c>
      <c r="D907" s="282" t="str">
        <f>'пр.7 вед.стр.'!E898</f>
        <v>7П 0 01 94100 </v>
      </c>
      <c r="E907" s="262" t="str">
        <f>'пр.7 вед.стр.'!F898</f>
        <v>600</v>
      </c>
      <c r="F907" s="21">
        <f>F908</f>
        <v>295</v>
      </c>
      <c r="K907" s="122"/>
      <c r="L907" s="122"/>
      <c r="M907" s="122"/>
      <c r="N907" s="122"/>
      <c r="O907" s="125"/>
    </row>
    <row r="908" spans="1:15" s="32" customFormat="1" ht="17.25" customHeight="1">
      <c r="A908" s="30" t="str">
        <f>'пр.7 вед.стр.'!A899</f>
        <v>Субсидии бюджетным учреждениям</v>
      </c>
      <c r="B908" s="20" t="s">
        <v>72</v>
      </c>
      <c r="C908" s="20" t="s">
        <v>65</v>
      </c>
      <c r="D908" s="282" t="str">
        <f>'пр.7 вед.стр.'!E899</f>
        <v>7П 0 01 94100 </v>
      </c>
      <c r="E908" s="262" t="str">
        <f>'пр.7 вед.стр.'!F899</f>
        <v>610</v>
      </c>
      <c r="F908" s="21">
        <f>F909</f>
        <v>295</v>
      </c>
      <c r="K908" s="122"/>
      <c r="L908" s="122"/>
      <c r="M908" s="122"/>
      <c r="N908" s="122"/>
      <c r="O908" s="125"/>
    </row>
    <row r="909" spans="1:15" s="32" customFormat="1" ht="17.25" customHeight="1">
      <c r="A909" s="30" t="str">
        <f>'пр.7 вед.стр.'!A900</f>
        <v>Субсидии  бюджетным учреждениям на иные цели</v>
      </c>
      <c r="B909" s="20" t="s">
        <v>72</v>
      </c>
      <c r="C909" s="20" t="s">
        <v>65</v>
      </c>
      <c r="D909" s="282" t="str">
        <f>'пр.7 вед.стр.'!E900</f>
        <v>7П 0 01 94100 </v>
      </c>
      <c r="E909" s="262" t="str">
        <f>'пр.7 вед.стр.'!F900</f>
        <v>612</v>
      </c>
      <c r="F909" s="21">
        <f>'пр.7 вед.стр.'!G900</f>
        <v>295</v>
      </c>
      <c r="K909" s="122"/>
      <c r="L909" s="122"/>
      <c r="M909" s="122"/>
      <c r="N909" s="122"/>
      <c r="O909" s="125"/>
    </row>
    <row r="910" spans="1:15" s="32" customFormat="1" ht="17.25" customHeight="1">
      <c r="A910" s="30" t="str">
        <f>'пр.7 вед.стр.'!A901</f>
        <v>Обработка сгораемых конструкций огнезащитными составами</v>
      </c>
      <c r="B910" s="20" t="s">
        <v>72</v>
      </c>
      <c r="C910" s="20" t="s">
        <v>65</v>
      </c>
      <c r="D910" s="282" t="str">
        <f>'пр.7 вед.стр.'!E901</f>
        <v>7П 0 01 94200 </v>
      </c>
      <c r="E910" s="262"/>
      <c r="F910" s="21">
        <f>F911</f>
        <v>80</v>
      </c>
      <c r="K910" s="122"/>
      <c r="L910" s="122"/>
      <c r="M910" s="122"/>
      <c r="N910" s="122"/>
      <c r="O910" s="125"/>
    </row>
    <row r="911" spans="1:15" s="32" customFormat="1" ht="16.5" customHeight="1">
      <c r="A911" s="30" t="str">
        <f>'пр.7 вед.стр.'!A902</f>
        <v>Предоставление субсидий бюджетным, автономным учреждениям и иным некоммерческим организациям</v>
      </c>
      <c r="B911" s="20" t="s">
        <v>72</v>
      </c>
      <c r="C911" s="20" t="s">
        <v>65</v>
      </c>
      <c r="D911" s="282" t="str">
        <f>'пр.7 вед.стр.'!E902</f>
        <v>7П 0 01 94200 </v>
      </c>
      <c r="E911" s="262" t="str">
        <f>'пр.7 вед.стр.'!F902</f>
        <v>600</v>
      </c>
      <c r="F911" s="21">
        <f>F912</f>
        <v>80</v>
      </c>
      <c r="K911" s="122"/>
      <c r="L911" s="122"/>
      <c r="M911" s="122"/>
      <c r="N911" s="122"/>
      <c r="O911" s="125"/>
    </row>
    <row r="912" spans="1:15" s="32" customFormat="1" ht="17.25" customHeight="1">
      <c r="A912" s="30" t="str">
        <f>'пр.7 вед.стр.'!A903</f>
        <v>Субсидии бюджетным учреждениям</v>
      </c>
      <c r="B912" s="20" t="s">
        <v>72</v>
      </c>
      <c r="C912" s="20" t="s">
        <v>65</v>
      </c>
      <c r="D912" s="282" t="str">
        <f>'пр.7 вед.стр.'!E903</f>
        <v>7П 0 01 94200 </v>
      </c>
      <c r="E912" s="262" t="str">
        <f>'пр.7 вед.стр.'!F903</f>
        <v>610</v>
      </c>
      <c r="F912" s="21">
        <f>F913</f>
        <v>80</v>
      </c>
      <c r="K912" s="122"/>
      <c r="L912" s="122"/>
      <c r="M912" s="122"/>
      <c r="N912" s="122"/>
      <c r="O912" s="125"/>
    </row>
    <row r="913" spans="1:15" s="32" customFormat="1" ht="17.25" customHeight="1">
      <c r="A913" s="30" t="str">
        <f>'пр.7 вед.стр.'!A904</f>
        <v>Субсидии  бюджетным учреждениям на иные цели</v>
      </c>
      <c r="B913" s="20" t="s">
        <v>72</v>
      </c>
      <c r="C913" s="20" t="s">
        <v>65</v>
      </c>
      <c r="D913" s="282" t="str">
        <f>'пр.7 вед.стр.'!E904</f>
        <v>7П 0 01 94200 </v>
      </c>
      <c r="E913" s="262" t="str">
        <f>'пр.7 вед.стр.'!F904</f>
        <v>612</v>
      </c>
      <c r="F913" s="21">
        <f>'пр.7 вед.стр.'!G904</f>
        <v>80</v>
      </c>
      <c r="K913" s="122"/>
      <c r="L913" s="122"/>
      <c r="M913" s="122"/>
      <c r="N913" s="122"/>
      <c r="O913" s="125"/>
    </row>
    <row r="914" spans="1:15" s="32" customFormat="1" ht="17.25" customHeight="1">
      <c r="A914" s="30" t="str">
        <f>'пр.7 вед.стр.'!A905</f>
        <v>Приобретение и заправка огнетушителей, средств индивидуальной защиты</v>
      </c>
      <c r="B914" s="20" t="s">
        <v>72</v>
      </c>
      <c r="C914" s="20" t="s">
        <v>65</v>
      </c>
      <c r="D914" s="282" t="str">
        <f>'пр.7 вед.стр.'!E905</f>
        <v>7П 0 01 94300 </v>
      </c>
      <c r="E914" s="262"/>
      <c r="F914" s="21">
        <f>F915</f>
        <v>54.5</v>
      </c>
      <c r="K914" s="122"/>
      <c r="L914" s="122"/>
      <c r="M914" s="122"/>
      <c r="N914" s="122"/>
      <c r="O914" s="125"/>
    </row>
    <row r="915" spans="1:15" s="32" customFormat="1" ht="15" customHeight="1">
      <c r="A915" s="30" t="str">
        <f>'пр.7 вед.стр.'!A906</f>
        <v>Предоставление субсидий бюджетным, автономным учреждениям и иным некоммерческим организациям</v>
      </c>
      <c r="B915" s="20" t="s">
        <v>72</v>
      </c>
      <c r="C915" s="20" t="s">
        <v>65</v>
      </c>
      <c r="D915" s="282" t="str">
        <f>'пр.7 вед.стр.'!E906</f>
        <v>7П 0 01 94300 </v>
      </c>
      <c r="E915" s="262" t="str">
        <f>'пр.7 вед.стр.'!F906</f>
        <v>600</v>
      </c>
      <c r="F915" s="21">
        <f>F916</f>
        <v>54.5</v>
      </c>
      <c r="K915" s="122"/>
      <c r="L915" s="122"/>
      <c r="M915" s="122"/>
      <c r="N915" s="122"/>
      <c r="O915" s="125"/>
    </row>
    <row r="916" spans="1:15" s="32" customFormat="1" ht="17.25" customHeight="1">
      <c r="A916" s="30" t="str">
        <f>'пр.7 вед.стр.'!A907</f>
        <v>Субсидии бюджетным учреждениям</v>
      </c>
      <c r="B916" s="20" t="s">
        <v>72</v>
      </c>
      <c r="C916" s="20" t="s">
        <v>65</v>
      </c>
      <c r="D916" s="282" t="str">
        <f>'пр.7 вед.стр.'!E907</f>
        <v>7П 0 01 94300 </v>
      </c>
      <c r="E916" s="262" t="str">
        <f>'пр.7 вед.стр.'!F907</f>
        <v>610</v>
      </c>
      <c r="F916" s="21">
        <f>F917</f>
        <v>54.5</v>
      </c>
      <c r="K916" s="122"/>
      <c r="L916" s="122"/>
      <c r="M916" s="122"/>
      <c r="N916" s="122"/>
      <c r="O916" s="125"/>
    </row>
    <row r="917" spans="1:15" s="32" customFormat="1" ht="18" customHeight="1">
      <c r="A917" s="30" t="str">
        <f>'пр.7 вед.стр.'!A908</f>
        <v>Субсидии  бюджетным учреждениям на иные цели</v>
      </c>
      <c r="B917" s="20" t="s">
        <v>72</v>
      </c>
      <c r="C917" s="20" t="s">
        <v>65</v>
      </c>
      <c r="D917" s="282" t="str">
        <f>'пр.7 вед.стр.'!E908</f>
        <v>7П 0 01 94300 </v>
      </c>
      <c r="E917" s="262" t="str">
        <f>'пр.7 вед.стр.'!F908</f>
        <v>612</v>
      </c>
      <c r="F917" s="21">
        <f>'пр.7 вед.стр.'!G908</f>
        <v>54.5</v>
      </c>
      <c r="K917" s="122"/>
      <c r="L917" s="122"/>
      <c r="M917" s="122"/>
      <c r="N917" s="122"/>
      <c r="O917" s="125"/>
    </row>
    <row r="918" spans="1:15" s="32" customFormat="1" ht="15.75" customHeight="1">
      <c r="A918" s="30" t="str">
        <f>'пр.7 вед.стр.'!A909</f>
        <v>Проведение замеров сопротивления изоляции электросетей и электрооборудования</v>
      </c>
      <c r="B918" s="20" t="s">
        <v>72</v>
      </c>
      <c r="C918" s="20" t="s">
        <v>65</v>
      </c>
      <c r="D918" s="282" t="str">
        <f>'пр.7 вед.стр.'!E909</f>
        <v>7П 0 01 94400 </v>
      </c>
      <c r="E918" s="262"/>
      <c r="F918" s="21">
        <f>F919</f>
        <v>50</v>
      </c>
      <c r="K918" s="122"/>
      <c r="L918" s="122"/>
      <c r="M918" s="122"/>
      <c r="N918" s="122"/>
      <c r="O918" s="125"/>
    </row>
    <row r="919" spans="1:15" s="32" customFormat="1" ht="17.25" customHeight="1">
      <c r="A919" s="30" t="str">
        <f>'пр.7 вед.стр.'!A910</f>
        <v>Предоставление субсидий бюджетным, автономным учреждениям и иным некоммерческим организациям</v>
      </c>
      <c r="B919" s="20" t="s">
        <v>72</v>
      </c>
      <c r="C919" s="20" t="s">
        <v>65</v>
      </c>
      <c r="D919" s="282" t="str">
        <f>'пр.7 вед.стр.'!E910</f>
        <v>7П 0 01 94400 </v>
      </c>
      <c r="E919" s="262" t="str">
        <f>'пр.7 вед.стр.'!F910</f>
        <v>600</v>
      </c>
      <c r="F919" s="21">
        <f>F920</f>
        <v>50</v>
      </c>
      <c r="K919" s="122"/>
      <c r="L919" s="122"/>
      <c r="M919" s="122"/>
      <c r="N919" s="122"/>
      <c r="O919" s="125"/>
    </row>
    <row r="920" spans="1:15" s="32" customFormat="1" ht="17.25" customHeight="1">
      <c r="A920" s="30" t="str">
        <f>'пр.7 вед.стр.'!A911</f>
        <v>Субсидии бюджетным учреждениям</v>
      </c>
      <c r="B920" s="20" t="s">
        <v>72</v>
      </c>
      <c r="C920" s="20" t="s">
        <v>65</v>
      </c>
      <c r="D920" s="282" t="str">
        <f>'пр.7 вед.стр.'!E911</f>
        <v>7П 0 01 94400 </v>
      </c>
      <c r="E920" s="262" t="str">
        <f>'пр.7 вед.стр.'!F911</f>
        <v>610</v>
      </c>
      <c r="F920" s="21">
        <f>F921</f>
        <v>50</v>
      </c>
      <c r="K920" s="122"/>
      <c r="L920" s="122"/>
      <c r="M920" s="122"/>
      <c r="N920" s="122"/>
      <c r="O920" s="125"/>
    </row>
    <row r="921" spans="1:15" s="32" customFormat="1" ht="17.25" customHeight="1">
      <c r="A921" s="30" t="str">
        <f>'пр.7 вед.стр.'!A912</f>
        <v>Субсидии  бюджетным учреждениям на иные цели</v>
      </c>
      <c r="B921" s="20" t="s">
        <v>72</v>
      </c>
      <c r="C921" s="20" t="s">
        <v>65</v>
      </c>
      <c r="D921" s="282" t="str">
        <f>'пр.7 вед.стр.'!E912</f>
        <v>7П 0 01 94400 </v>
      </c>
      <c r="E921" s="262" t="str">
        <f>'пр.7 вед.стр.'!F912</f>
        <v>612</v>
      </c>
      <c r="F921" s="21">
        <f>'пр.7 вед.стр.'!G912</f>
        <v>50</v>
      </c>
      <c r="K921" s="122"/>
      <c r="L921" s="122"/>
      <c r="M921" s="122"/>
      <c r="N921" s="122"/>
      <c r="O921" s="125"/>
    </row>
    <row r="922" spans="1:15" s="32" customFormat="1" ht="26.25" customHeight="1">
      <c r="A922" s="30" t="str">
        <f>'пр.7 вед.стр.'!A913</f>
        <v>Проведение проверок исправности и ремонт систем противопожарного водоснабжения, приобретение и обслуживание гидрантов</v>
      </c>
      <c r="B922" s="20" t="s">
        <v>72</v>
      </c>
      <c r="C922" s="20" t="s">
        <v>65</v>
      </c>
      <c r="D922" s="282" t="str">
        <f>'пр.7 вед.стр.'!E913</f>
        <v>7П 0 01 94500 </v>
      </c>
      <c r="E922" s="262"/>
      <c r="F922" s="21">
        <f>F923</f>
        <v>20</v>
      </c>
      <c r="K922" s="122"/>
      <c r="L922" s="122"/>
      <c r="M922" s="122"/>
      <c r="N922" s="122"/>
      <c r="O922" s="125"/>
    </row>
    <row r="923" spans="1:15" s="32" customFormat="1" ht="12.75" customHeight="1">
      <c r="A923" s="30" t="str">
        <f>'пр.7 вед.стр.'!A914</f>
        <v>Предоставление субсидий бюджетным, автономным учреждениям и иным некоммерческим организациям</v>
      </c>
      <c r="B923" s="20" t="s">
        <v>72</v>
      </c>
      <c r="C923" s="20" t="s">
        <v>65</v>
      </c>
      <c r="D923" s="282" t="str">
        <f>'пр.7 вед.стр.'!E914</f>
        <v>7П 0 01 94500 </v>
      </c>
      <c r="E923" s="262" t="str">
        <f>'пр.7 вед.стр.'!F914</f>
        <v>600</v>
      </c>
      <c r="F923" s="21">
        <f>F924</f>
        <v>20</v>
      </c>
      <c r="K923" s="122"/>
      <c r="L923" s="122"/>
      <c r="M923" s="122"/>
      <c r="N923" s="122"/>
      <c r="O923" s="125"/>
    </row>
    <row r="924" spans="1:15" s="32" customFormat="1" ht="17.25" customHeight="1">
      <c r="A924" s="30" t="str">
        <f>'пр.7 вед.стр.'!A915</f>
        <v>Субсидии бюджетным учреждениям</v>
      </c>
      <c r="B924" s="20" t="s">
        <v>72</v>
      </c>
      <c r="C924" s="20" t="s">
        <v>65</v>
      </c>
      <c r="D924" s="282" t="str">
        <f>'пр.7 вед.стр.'!E915</f>
        <v>7П 0 01 94500 </v>
      </c>
      <c r="E924" s="262" t="str">
        <f>'пр.7 вед.стр.'!F915</f>
        <v>610</v>
      </c>
      <c r="F924" s="21">
        <f>F925</f>
        <v>20</v>
      </c>
      <c r="K924" s="122"/>
      <c r="L924" s="122"/>
      <c r="M924" s="122"/>
      <c r="N924" s="122"/>
      <c r="O924" s="125"/>
    </row>
    <row r="925" spans="1:15" s="32" customFormat="1" ht="17.25" customHeight="1">
      <c r="A925" s="30" t="str">
        <f>'пр.7 вед.стр.'!A916</f>
        <v>Субсидии  бюджетным учреждениям на иные цели</v>
      </c>
      <c r="B925" s="20" t="s">
        <v>72</v>
      </c>
      <c r="C925" s="20" t="s">
        <v>65</v>
      </c>
      <c r="D925" s="282" t="str">
        <f>'пр.7 вед.стр.'!E916</f>
        <v>7П 0 01 94500 </v>
      </c>
      <c r="E925" s="262" t="str">
        <f>'пр.7 вед.стр.'!F916</f>
        <v>612</v>
      </c>
      <c r="F925" s="21">
        <f>'пр.7 вед.стр.'!G916</f>
        <v>20</v>
      </c>
      <c r="K925" s="122"/>
      <c r="L925" s="122"/>
      <c r="M925" s="122"/>
      <c r="N925" s="122"/>
      <c r="O925" s="125"/>
    </row>
    <row r="926" spans="1:15" s="32" customFormat="1" ht="29.25" customHeight="1">
      <c r="A926" s="229" t="str">
        <f>'пр.7 вед.стр.'!A917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26" s="230" t="s">
        <v>72</v>
      </c>
      <c r="C926" s="230" t="s">
        <v>65</v>
      </c>
      <c r="D926" s="280" t="str">
        <f>'пр.7 вед.стр.'!E917</f>
        <v>7Т 0 00 00000 </v>
      </c>
      <c r="E926" s="261"/>
      <c r="F926" s="232">
        <f>F927</f>
        <v>300</v>
      </c>
      <c r="K926" s="122"/>
      <c r="L926" s="122"/>
      <c r="M926" s="122"/>
      <c r="N926" s="122"/>
      <c r="O926" s="125"/>
    </row>
    <row r="927" spans="1:15" s="32" customFormat="1" ht="21" customHeight="1">
      <c r="A927" s="30" t="str">
        <f>'пр.7 вед.стр.'!A918</f>
        <v>Основное мероприятие "Профилактика правонарушений по отдельным видам противоправной деятельности"</v>
      </c>
      <c r="B927" s="20" t="s">
        <v>72</v>
      </c>
      <c r="C927" s="20" t="s">
        <v>65</v>
      </c>
      <c r="D927" s="282" t="str">
        <f>'пр.7 вед.стр.'!E918</f>
        <v>7Т 0 05 00000 </v>
      </c>
      <c r="E927" s="262"/>
      <c r="F927" s="21">
        <f>F928</f>
        <v>300</v>
      </c>
      <c r="K927" s="122"/>
      <c r="L927" s="122"/>
      <c r="M927" s="122"/>
      <c r="N927" s="122"/>
      <c r="O927" s="125"/>
    </row>
    <row r="928" spans="1:15" s="32" customFormat="1" ht="18.75" customHeight="1">
      <c r="A928" s="30" t="str">
        <f>'пр.7 вед.стр.'!A919</f>
        <v>Установка видеонаблюдения </v>
      </c>
      <c r="B928" s="20" t="s">
        <v>72</v>
      </c>
      <c r="C928" s="20" t="s">
        <v>65</v>
      </c>
      <c r="D928" s="282" t="str">
        <f>'пр.7 вед.стр.'!E919</f>
        <v>7Т 0 05 95100 </v>
      </c>
      <c r="E928" s="262"/>
      <c r="F928" s="21">
        <f>F929</f>
        <v>300</v>
      </c>
      <c r="K928" s="122"/>
      <c r="L928" s="122"/>
      <c r="M928" s="122"/>
      <c r="N928" s="122"/>
      <c r="O928" s="125"/>
    </row>
    <row r="929" spans="1:15" s="32" customFormat="1" ht="17.25" customHeight="1">
      <c r="A929" s="30" t="str">
        <f>'пр.7 вед.стр.'!A920</f>
        <v>Предоставление субсидий бюджетным, автономным учреждениям и иным некоммерческим организациям</v>
      </c>
      <c r="B929" s="20" t="s">
        <v>72</v>
      </c>
      <c r="C929" s="20" t="s">
        <v>65</v>
      </c>
      <c r="D929" s="282" t="str">
        <f>'пр.7 вед.стр.'!E920</f>
        <v>7Т 0 05 95100 </v>
      </c>
      <c r="E929" s="262" t="str">
        <f>'пр.7 вед.стр.'!F920</f>
        <v>600</v>
      </c>
      <c r="F929" s="21">
        <f>F930</f>
        <v>300</v>
      </c>
      <c r="K929" s="122"/>
      <c r="L929" s="122"/>
      <c r="M929" s="122"/>
      <c r="N929" s="122"/>
      <c r="O929" s="125"/>
    </row>
    <row r="930" spans="1:15" s="32" customFormat="1" ht="17.25" customHeight="1">
      <c r="A930" s="30" t="str">
        <f>'пр.7 вед.стр.'!A921</f>
        <v>Субсидии бюджетным учреждениям</v>
      </c>
      <c r="B930" s="20" t="s">
        <v>72</v>
      </c>
      <c r="C930" s="20" t="s">
        <v>65</v>
      </c>
      <c r="D930" s="282" t="str">
        <f>'пр.7 вед.стр.'!E921</f>
        <v>7Т 0 05 95100 </v>
      </c>
      <c r="E930" s="262" t="str">
        <f>'пр.7 вед.стр.'!F921</f>
        <v>610</v>
      </c>
      <c r="F930" s="21">
        <f>F931</f>
        <v>300</v>
      </c>
      <c r="K930" s="122"/>
      <c r="L930" s="122"/>
      <c r="M930" s="122"/>
      <c r="N930" s="122"/>
      <c r="O930" s="125"/>
    </row>
    <row r="931" spans="1:15" s="32" customFormat="1" ht="15" customHeight="1">
      <c r="A931" s="30" t="str">
        <f>'пр.7 вед.стр.'!A922</f>
        <v>Субсидии  бюджетным учреждениям на иные цели</v>
      </c>
      <c r="B931" s="20" t="s">
        <v>72</v>
      </c>
      <c r="C931" s="20" t="s">
        <v>65</v>
      </c>
      <c r="D931" s="282" t="str">
        <f>'пр.7 вед.стр.'!E922</f>
        <v>7Т 0 05 95100 </v>
      </c>
      <c r="E931" s="262" t="str">
        <f>'пр.7 вед.стр.'!F922</f>
        <v>612</v>
      </c>
      <c r="F931" s="21">
        <f>'пр.7 вед.стр.'!G922</f>
        <v>300</v>
      </c>
      <c r="K931" s="122"/>
      <c r="L931" s="122"/>
      <c r="M931" s="122"/>
      <c r="N931" s="122"/>
      <c r="O931" s="125"/>
    </row>
    <row r="932" spans="1:15" s="32" customFormat="1" ht="16.5" customHeight="1">
      <c r="A932" s="16" t="s">
        <v>163</v>
      </c>
      <c r="B932" s="20" t="s">
        <v>72</v>
      </c>
      <c r="C932" s="20" t="s">
        <v>65</v>
      </c>
      <c r="D932" s="262" t="s">
        <v>711</v>
      </c>
      <c r="E932" s="262"/>
      <c r="F932" s="21">
        <f>F933+F938+F942</f>
        <v>11301.5</v>
      </c>
      <c r="K932" s="122"/>
      <c r="L932" s="122"/>
      <c r="M932" s="122"/>
      <c r="N932" s="122"/>
      <c r="O932" s="125"/>
    </row>
    <row r="933" spans="1:15" s="32" customFormat="1" ht="17.25" customHeight="1">
      <c r="A933" s="31" t="s">
        <v>217</v>
      </c>
      <c r="B933" s="68" t="s">
        <v>72</v>
      </c>
      <c r="C933" s="68" t="s">
        <v>65</v>
      </c>
      <c r="D933" s="274" t="s">
        <v>712</v>
      </c>
      <c r="E933" s="274"/>
      <c r="F933" s="67">
        <f>F934</f>
        <v>10939.5</v>
      </c>
      <c r="K933" s="122"/>
      <c r="L933" s="122"/>
      <c r="M933" s="122"/>
      <c r="N933" s="122"/>
      <c r="O933" s="125"/>
    </row>
    <row r="934" spans="1:15" s="32" customFormat="1" ht="16.5" customHeight="1">
      <c r="A934" s="31" t="s">
        <v>103</v>
      </c>
      <c r="B934" s="68" t="s">
        <v>72</v>
      </c>
      <c r="C934" s="68" t="s">
        <v>65</v>
      </c>
      <c r="D934" s="274" t="s">
        <v>712</v>
      </c>
      <c r="E934" s="274" t="s">
        <v>104</v>
      </c>
      <c r="F934" s="67">
        <f>F935</f>
        <v>10939.5</v>
      </c>
      <c r="K934" s="122"/>
      <c r="L934" s="122"/>
      <c r="M934" s="122"/>
      <c r="N934" s="122"/>
      <c r="O934" s="125"/>
    </row>
    <row r="935" spans="1:15" s="32" customFormat="1" ht="17.25" customHeight="1">
      <c r="A935" s="31" t="s">
        <v>109</v>
      </c>
      <c r="B935" s="68" t="s">
        <v>72</v>
      </c>
      <c r="C935" s="68" t="s">
        <v>65</v>
      </c>
      <c r="D935" s="274" t="s">
        <v>712</v>
      </c>
      <c r="E935" s="274" t="s">
        <v>110</v>
      </c>
      <c r="F935" s="67">
        <f>F936+F937</f>
        <v>10939.5</v>
      </c>
      <c r="K935" s="122"/>
      <c r="L935" s="122"/>
      <c r="M935" s="122"/>
      <c r="N935" s="122"/>
      <c r="O935" s="125"/>
    </row>
    <row r="936" spans="1:15" s="32" customFormat="1" ht="27" customHeight="1">
      <c r="A936" s="31" t="s">
        <v>111</v>
      </c>
      <c r="B936" s="68" t="s">
        <v>72</v>
      </c>
      <c r="C936" s="68" t="s">
        <v>65</v>
      </c>
      <c r="D936" s="274" t="s">
        <v>712</v>
      </c>
      <c r="E936" s="274" t="s">
        <v>112</v>
      </c>
      <c r="F936" s="67">
        <f>'пр.7 вед.стр.'!G927</f>
        <v>10839.5</v>
      </c>
      <c r="K936" s="122"/>
      <c r="L936" s="122"/>
      <c r="M936" s="122"/>
      <c r="N936" s="122"/>
      <c r="O936" s="125"/>
    </row>
    <row r="937" spans="1:15" s="32" customFormat="1" ht="17.25" customHeight="1">
      <c r="A937" s="31" t="s">
        <v>113</v>
      </c>
      <c r="B937" s="68" t="s">
        <v>72</v>
      </c>
      <c r="C937" s="68" t="s">
        <v>65</v>
      </c>
      <c r="D937" s="274" t="s">
        <v>712</v>
      </c>
      <c r="E937" s="274" t="s">
        <v>114</v>
      </c>
      <c r="F937" s="67">
        <f>'пр.7 вед.стр.'!G928</f>
        <v>100</v>
      </c>
      <c r="K937" s="122"/>
      <c r="L937" s="122"/>
      <c r="M937" s="122"/>
      <c r="N937" s="122"/>
      <c r="O937" s="125"/>
    </row>
    <row r="938" spans="1:15" s="32" customFormat="1" ht="45" customHeight="1">
      <c r="A938" s="31" t="s">
        <v>240</v>
      </c>
      <c r="B938" s="68" t="s">
        <v>72</v>
      </c>
      <c r="C938" s="68" t="s">
        <v>65</v>
      </c>
      <c r="D938" s="274" t="s">
        <v>713</v>
      </c>
      <c r="E938" s="274"/>
      <c r="F938" s="67">
        <f>F939</f>
        <v>350</v>
      </c>
      <c r="K938" s="122"/>
      <c r="L938" s="122"/>
      <c r="M938" s="122"/>
      <c r="N938" s="122"/>
      <c r="O938" s="125"/>
    </row>
    <row r="939" spans="1:15" s="32" customFormat="1" ht="21" customHeight="1">
      <c r="A939" s="31" t="s">
        <v>103</v>
      </c>
      <c r="B939" s="68" t="s">
        <v>72</v>
      </c>
      <c r="C939" s="68" t="s">
        <v>65</v>
      </c>
      <c r="D939" s="274" t="s">
        <v>713</v>
      </c>
      <c r="E939" s="274" t="s">
        <v>104</v>
      </c>
      <c r="F939" s="67">
        <f>F940</f>
        <v>350</v>
      </c>
      <c r="K939" s="122"/>
      <c r="L939" s="122"/>
      <c r="M939" s="122"/>
      <c r="N939" s="122"/>
      <c r="O939" s="125"/>
    </row>
    <row r="940" spans="1:15" s="32" customFormat="1" ht="17.25" customHeight="1">
      <c r="A940" s="31" t="s">
        <v>109</v>
      </c>
      <c r="B940" s="68" t="s">
        <v>72</v>
      </c>
      <c r="C940" s="68" t="s">
        <v>65</v>
      </c>
      <c r="D940" s="274" t="s">
        <v>713</v>
      </c>
      <c r="E940" s="274" t="s">
        <v>110</v>
      </c>
      <c r="F940" s="67">
        <f>F941</f>
        <v>350</v>
      </c>
      <c r="K940" s="122"/>
      <c r="L940" s="122"/>
      <c r="M940" s="122"/>
      <c r="N940" s="122"/>
      <c r="O940" s="125"/>
    </row>
    <row r="941" spans="1:15" s="32" customFormat="1" ht="17.25" customHeight="1">
      <c r="A941" s="31" t="s">
        <v>113</v>
      </c>
      <c r="B941" s="68" t="s">
        <v>72</v>
      </c>
      <c r="C941" s="68" t="s">
        <v>65</v>
      </c>
      <c r="D941" s="274" t="s">
        <v>713</v>
      </c>
      <c r="E941" s="274" t="s">
        <v>114</v>
      </c>
      <c r="F941" s="67">
        <f>'пр.7 вед.стр.'!G932</f>
        <v>350</v>
      </c>
      <c r="K941" s="122"/>
      <c r="L941" s="122"/>
      <c r="M941" s="122"/>
      <c r="N941" s="122"/>
      <c r="O941" s="125"/>
    </row>
    <row r="942" spans="1:15" s="32" customFormat="1" ht="17.25" customHeight="1">
      <c r="A942" s="31" t="s">
        <v>207</v>
      </c>
      <c r="B942" s="68" t="s">
        <v>72</v>
      </c>
      <c r="C942" s="68" t="s">
        <v>65</v>
      </c>
      <c r="D942" s="274" t="s">
        <v>714</v>
      </c>
      <c r="E942" s="274"/>
      <c r="F942" s="67">
        <f>F943</f>
        <v>12</v>
      </c>
      <c r="K942" s="122"/>
      <c r="L942" s="122"/>
      <c r="M942" s="122"/>
      <c r="N942" s="122"/>
      <c r="O942" s="125"/>
    </row>
    <row r="943" spans="1:15" s="32" customFormat="1" ht="15" customHeight="1">
      <c r="A943" s="31" t="s">
        <v>103</v>
      </c>
      <c r="B943" s="68" t="s">
        <v>72</v>
      </c>
      <c r="C943" s="68" t="s">
        <v>65</v>
      </c>
      <c r="D943" s="274" t="s">
        <v>714</v>
      </c>
      <c r="E943" s="274" t="s">
        <v>104</v>
      </c>
      <c r="F943" s="67">
        <f>F944</f>
        <v>12</v>
      </c>
      <c r="K943" s="122"/>
      <c r="L943" s="122"/>
      <c r="M943" s="122"/>
      <c r="N943" s="122"/>
      <c r="O943" s="125"/>
    </row>
    <row r="944" spans="1:15" s="32" customFormat="1" ht="17.25" customHeight="1">
      <c r="A944" s="31" t="s">
        <v>109</v>
      </c>
      <c r="B944" s="68" t="s">
        <v>72</v>
      </c>
      <c r="C944" s="68" t="s">
        <v>65</v>
      </c>
      <c r="D944" s="274" t="s">
        <v>714</v>
      </c>
      <c r="E944" s="274" t="s">
        <v>110</v>
      </c>
      <c r="F944" s="67">
        <f>F945</f>
        <v>12</v>
      </c>
      <c r="K944" s="122"/>
      <c r="L944" s="122"/>
      <c r="M944" s="122"/>
      <c r="N944" s="122"/>
      <c r="O944" s="125"/>
    </row>
    <row r="945" spans="1:15" s="32" customFormat="1" ht="21" customHeight="1">
      <c r="A945" s="31" t="s">
        <v>113</v>
      </c>
      <c r="B945" s="68" t="s">
        <v>72</v>
      </c>
      <c r="C945" s="68" t="s">
        <v>65</v>
      </c>
      <c r="D945" s="274" t="s">
        <v>714</v>
      </c>
      <c r="E945" s="274" t="s">
        <v>114</v>
      </c>
      <c r="F945" s="67">
        <f>'пр.7 вед.стр.'!G936</f>
        <v>12</v>
      </c>
      <c r="K945" s="122"/>
      <c r="L945" s="122"/>
      <c r="M945" s="122"/>
      <c r="N945" s="122"/>
      <c r="O945" s="125"/>
    </row>
    <row r="946" spans="1:15" s="32" customFormat="1" ht="21" customHeight="1">
      <c r="A946" s="16" t="s">
        <v>715</v>
      </c>
      <c r="B946" s="20" t="s">
        <v>72</v>
      </c>
      <c r="C946" s="20" t="s">
        <v>65</v>
      </c>
      <c r="D946" s="262" t="s">
        <v>716</v>
      </c>
      <c r="E946" s="262"/>
      <c r="F946" s="21">
        <f>F947+F952+F956</f>
        <v>15460.3</v>
      </c>
      <c r="K946" s="122"/>
      <c r="L946" s="122"/>
      <c r="M946" s="122"/>
      <c r="N946" s="122"/>
      <c r="O946" s="125"/>
    </row>
    <row r="947" spans="1:15" s="32" customFormat="1" ht="17.25" customHeight="1">
      <c r="A947" s="31" t="s">
        <v>217</v>
      </c>
      <c r="B947" s="68" t="s">
        <v>72</v>
      </c>
      <c r="C947" s="68" t="s">
        <v>65</v>
      </c>
      <c r="D947" s="274" t="s">
        <v>717</v>
      </c>
      <c r="E947" s="274"/>
      <c r="F947" s="67">
        <f>F948</f>
        <v>14928.3</v>
      </c>
      <c r="K947" s="122"/>
      <c r="L947" s="122"/>
      <c r="M947" s="122"/>
      <c r="N947" s="122"/>
      <c r="O947" s="125"/>
    </row>
    <row r="948" spans="1:15" s="32" customFormat="1" ht="18" customHeight="1">
      <c r="A948" s="31" t="s">
        <v>103</v>
      </c>
      <c r="B948" s="68" t="s">
        <v>72</v>
      </c>
      <c r="C948" s="68" t="s">
        <v>65</v>
      </c>
      <c r="D948" s="274" t="s">
        <v>717</v>
      </c>
      <c r="E948" s="274" t="s">
        <v>104</v>
      </c>
      <c r="F948" s="67">
        <f>F949</f>
        <v>14928.3</v>
      </c>
      <c r="K948" s="122"/>
      <c r="L948" s="122"/>
      <c r="M948" s="122"/>
      <c r="N948" s="122"/>
      <c r="O948" s="125"/>
    </row>
    <row r="949" spans="1:15" s="32" customFormat="1" ht="17.25" customHeight="1">
      <c r="A949" s="31" t="s">
        <v>109</v>
      </c>
      <c r="B949" s="68" t="s">
        <v>72</v>
      </c>
      <c r="C949" s="68" t="s">
        <v>65</v>
      </c>
      <c r="D949" s="274" t="s">
        <v>717</v>
      </c>
      <c r="E949" s="274" t="s">
        <v>110</v>
      </c>
      <c r="F949" s="67">
        <f>F950+F951</f>
        <v>14928.3</v>
      </c>
      <c r="K949" s="122"/>
      <c r="L949" s="122"/>
      <c r="M949" s="122"/>
      <c r="N949" s="122"/>
      <c r="O949" s="125"/>
    </row>
    <row r="950" spans="1:15" s="32" customFormat="1" ht="28.5" customHeight="1">
      <c r="A950" s="31" t="s">
        <v>111</v>
      </c>
      <c r="B950" s="68" t="s">
        <v>72</v>
      </c>
      <c r="C950" s="68" t="s">
        <v>65</v>
      </c>
      <c r="D950" s="274" t="s">
        <v>717</v>
      </c>
      <c r="E950" s="274" t="s">
        <v>112</v>
      </c>
      <c r="F950" s="67">
        <f>'пр.7 вед.стр.'!G941</f>
        <v>14828.3</v>
      </c>
      <c r="K950" s="122"/>
      <c r="L950" s="122"/>
      <c r="M950" s="122"/>
      <c r="N950" s="122"/>
      <c r="O950" s="125"/>
    </row>
    <row r="951" spans="1:15" s="32" customFormat="1" ht="18.75" customHeight="1">
      <c r="A951" s="31" t="s">
        <v>113</v>
      </c>
      <c r="B951" s="68" t="s">
        <v>72</v>
      </c>
      <c r="C951" s="68" t="s">
        <v>65</v>
      </c>
      <c r="D951" s="274" t="s">
        <v>717</v>
      </c>
      <c r="E951" s="274" t="s">
        <v>114</v>
      </c>
      <c r="F951" s="67">
        <f>'пр.7 вед.стр.'!G942</f>
        <v>100</v>
      </c>
      <c r="K951" s="122"/>
      <c r="L951" s="122"/>
      <c r="M951" s="122"/>
      <c r="N951" s="122"/>
      <c r="O951" s="125"/>
    </row>
    <row r="952" spans="1:15" s="32" customFormat="1" ht="42" customHeight="1">
      <c r="A952" s="31" t="s">
        <v>240</v>
      </c>
      <c r="B952" s="68" t="s">
        <v>72</v>
      </c>
      <c r="C952" s="68" t="s">
        <v>65</v>
      </c>
      <c r="D952" s="274" t="s">
        <v>718</v>
      </c>
      <c r="E952" s="274"/>
      <c r="F952" s="67">
        <f>F953</f>
        <v>500</v>
      </c>
      <c r="K952" s="122"/>
      <c r="L952" s="122"/>
      <c r="M952" s="122"/>
      <c r="N952" s="122"/>
      <c r="O952" s="125"/>
    </row>
    <row r="953" spans="1:15" s="32" customFormat="1" ht="20.25" customHeight="1">
      <c r="A953" s="31" t="s">
        <v>103</v>
      </c>
      <c r="B953" s="68" t="s">
        <v>72</v>
      </c>
      <c r="C953" s="68" t="s">
        <v>65</v>
      </c>
      <c r="D953" s="274" t="s">
        <v>718</v>
      </c>
      <c r="E953" s="274" t="s">
        <v>104</v>
      </c>
      <c r="F953" s="67">
        <f>F954</f>
        <v>500</v>
      </c>
      <c r="K953" s="122"/>
      <c r="L953" s="122"/>
      <c r="M953" s="122"/>
      <c r="N953" s="122"/>
      <c r="O953" s="125"/>
    </row>
    <row r="954" spans="1:15" s="32" customFormat="1" ht="18" customHeight="1">
      <c r="A954" s="31" t="s">
        <v>109</v>
      </c>
      <c r="B954" s="68" t="s">
        <v>72</v>
      </c>
      <c r="C954" s="68" t="s">
        <v>65</v>
      </c>
      <c r="D954" s="274" t="s">
        <v>718</v>
      </c>
      <c r="E954" s="274" t="s">
        <v>110</v>
      </c>
      <c r="F954" s="67">
        <f>F955</f>
        <v>500</v>
      </c>
      <c r="K954" s="122"/>
      <c r="L954" s="122"/>
      <c r="M954" s="122"/>
      <c r="N954" s="122"/>
      <c r="O954" s="125"/>
    </row>
    <row r="955" spans="1:15" s="32" customFormat="1" ht="17.25" customHeight="1">
      <c r="A955" s="31" t="s">
        <v>113</v>
      </c>
      <c r="B955" s="68" t="s">
        <v>72</v>
      </c>
      <c r="C955" s="68" t="s">
        <v>65</v>
      </c>
      <c r="D955" s="274" t="s">
        <v>718</v>
      </c>
      <c r="E955" s="274" t="s">
        <v>114</v>
      </c>
      <c r="F955" s="67">
        <f>'пр.7 вед.стр.'!G946</f>
        <v>500</v>
      </c>
      <c r="K955" s="122"/>
      <c r="L955" s="122"/>
      <c r="M955" s="122"/>
      <c r="N955" s="122"/>
      <c r="O955" s="125"/>
    </row>
    <row r="956" spans="1:15" s="32" customFormat="1" ht="19.5" customHeight="1">
      <c r="A956" s="31" t="s">
        <v>207</v>
      </c>
      <c r="B956" s="68" t="s">
        <v>72</v>
      </c>
      <c r="C956" s="68" t="s">
        <v>65</v>
      </c>
      <c r="D956" s="274" t="s">
        <v>719</v>
      </c>
      <c r="E956" s="274"/>
      <c r="F956" s="67">
        <f>F957</f>
        <v>32</v>
      </c>
      <c r="K956" s="122"/>
      <c r="L956" s="122"/>
      <c r="M956" s="122"/>
      <c r="N956" s="122"/>
      <c r="O956" s="125"/>
    </row>
    <row r="957" spans="1:15" s="32" customFormat="1" ht="16.5" customHeight="1">
      <c r="A957" s="31" t="s">
        <v>103</v>
      </c>
      <c r="B957" s="68" t="s">
        <v>72</v>
      </c>
      <c r="C957" s="68" t="s">
        <v>65</v>
      </c>
      <c r="D957" s="274" t="s">
        <v>719</v>
      </c>
      <c r="E957" s="274" t="s">
        <v>104</v>
      </c>
      <c r="F957" s="67">
        <f>F958</f>
        <v>32</v>
      </c>
      <c r="K957" s="122"/>
      <c r="L957" s="122"/>
      <c r="M957" s="122"/>
      <c r="N957" s="122"/>
      <c r="O957" s="125"/>
    </row>
    <row r="958" spans="1:15" s="32" customFormat="1" ht="17.25" customHeight="1">
      <c r="A958" s="31" t="s">
        <v>109</v>
      </c>
      <c r="B958" s="68" t="s">
        <v>72</v>
      </c>
      <c r="C958" s="68" t="s">
        <v>65</v>
      </c>
      <c r="D958" s="274" t="s">
        <v>719</v>
      </c>
      <c r="E958" s="274" t="s">
        <v>110</v>
      </c>
      <c r="F958" s="67">
        <f>F959</f>
        <v>32</v>
      </c>
      <c r="K958" s="122"/>
      <c r="L958" s="122"/>
      <c r="M958" s="122"/>
      <c r="N958" s="122"/>
      <c r="O958" s="125"/>
    </row>
    <row r="959" spans="1:15" s="32" customFormat="1" ht="18.75" customHeight="1">
      <c r="A959" s="31" t="s">
        <v>113</v>
      </c>
      <c r="B959" s="68" t="s">
        <v>72</v>
      </c>
      <c r="C959" s="68" t="s">
        <v>65</v>
      </c>
      <c r="D959" s="274" t="s">
        <v>719</v>
      </c>
      <c r="E959" s="274" t="s">
        <v>114</v>
      </c>
      <c r="F959" s="67">
        <f>'пр.7 вед.стр.'!G950</f>
        <v>32</v>
      </c>
      <c r="K959" s="122"/>
      <c r="L959" s="122"/>
      <c r="M959" s="122"/>
      <c r="N959" s="122"/>
      <c r="O959" s="125"/>
    </row>
    <row r="960" spans="1:15" s="32" customFormat="1" ht="18.75" customHeight="1">
      <c r="A960" s="16" t="s">
        <v>80</v>
      </c>
      <c r="B960" s="20" t="s">
        <v>72</v>
      </c>
      <c r="C960" s="20" t="s">
        <v>65</v>
      </c>
      <c r="D960" s="262" t="s">
        <v>720</v>
      </c>
      <c r="E960" s="262"/>
      <c r="F960" s="21">
        <f>F961</f>
        <v>1792.8</v>
      </c>
      <c r="K960" s="122"/>
      <c r="L960" s="122"/>
      <c r="M960" s="122"/>
      <c r="N960" s="122"/>
      <c r="O960" s="125"/>
    </row>
    <row r="961" spans="1:15" s="80" customFormat="1" ht="17.25" customHeight="1">
      <c r="A961" s="224" t="s">
        <v>721</v>
      </c>
      <c r="B961" s="225" t="s">
        <v>72</v>
      </c>
      <c r="C961" s="225" t="s">
        <v>65</v>
      </c>
      <c r="D961" s="267" t="s">
        <v>722</v>
      </c>
      <c r="E961" s="267"/>
      <c r="F961" s="226">
        <f>F962+F967+F970</f>
        <v>1792.8</v>
      </c>
      <c r="K961" s="308"/>
      <c r="L961" s="308"/>
      <c r="M961" s="308"/>
      <c r="N961" s="308"/>
      <c r="O961" s="308"/>
    </row>
    <row r="962" spans="1:15" s="32" customFormat="1" ht="42" customHeight="1">
      <c r="A962" s="16" t="s">
        <v>100</v>
      </c>
      <c r="B962" s="20" t="s">
        <v>72</v>
      </c>
      <c r="C962" s="20" t="s">
        <v>65</v>
      </c>
      <c r="D962" s="262" t="s">
        <v>722</v>
      </c>
      <c r="E962" s="262" t="s">
        <v>101</v>
      </c>
      <c r="F962" s="21">
        <f>F963</f>
        <v>1483</v>
      </c>
      <c r="K962" s="122"/>
      <c r="L962" s="122"/>
      <c r="M962" s="122"/>
      <c r="N962" s="122"/>
      <c r="O962" s="125"/>
    </row>
    <row r="963" spans="1:15" s="32" customFormat="1" ht="17.25" customHeight="1">
      <c r="A963" s="16" t="s">
        <v>245</v>
      </c>
      <c r="B963" s="20" t="s">
        <v>72</v>
      </c>
      <c r="C963" s="20" t="s">
        <v>65</v>
      </c>
      <c r="D963" s="262" t="s">
        <v>722</v>
      </c>
      <c r="E963" s="262" t="s">
        <v>247</v>
      </c>
      <c r="F963" s="21">
        <f>F964+F965+F966</f>
        <v>1483</v>
      </c>
      <c r="K963" s="122"/>
      <c r="L963" s="122"/>
      <c r="M963" s="122"/>
      <c r="N963" s="122"/>
      <c r="O963" s="125"/>
    </row>
    <row r="964" spans="1:15" s="32" customFormat="1" ht="17.25" customHeight="1">
      <c r="A964" s="16" t="s">
        <v>376</v>
      </c>
      <c r="B964" s="20" t="s">
        <v>72</v>
      </c>
      <c r="C964" s="20" t="s">
        <v>65</v>
      </c>
      <c r="D964" s="262" t="s">
        <v>722</v>
      </c>
      <c r="E964" s="262" t="s">
        <v>248</v>
      </c>
      <c r="F964" s="21">
        <f>'пр.7 вед.стр.'!G955</f>
        <v>1144</v>
      </c>
      <c r="K964" s="122"/>
      <c r="L964" s="122"/>
      <c r="M964" s="122"/>
      <c r="N964" s="122"/>
      <c r="O964" s="125"/>
    </row>
    <row r="965" spans="1:15" s="32" customFormat="1" ht="17.25" customHeight="1">
      <c r="A965" s="16" t="s">
        <v>334</v>
      </c>
      <c r="B965" s="20" t="s">
        <v>72</v>
      </c>
      <c r="C965" s="20" t="s">
        <v>65</v>
      </c>
      <c r="D965" s="262" t="s">
        <v>722</v>
      </c>
      <c r="E965" s="262" t="s">
        <v>246</v>
      </c>
      <c r="F965" s="21">
        <f>'пр.7 вед.стр.'!G956</f>
        <v>7</v>
      </c>
      <c r="K965" s="122"/>
      <c r="L965" s="122"/>
      <c r="M965" s="122"/>
      <c r="N965" s="122"/>
      <c r="O965" s="125"/>
    </row>
    <row r="966" spans="1:15" s="32" customFormat="1" ht="27" customHeight="1">
      <c r="A966" s="16" t="s">
        <v>337</v>
      </c>
      <c r="B966" s="20" t="s">
        <v>72</v>
      </c>
      <c r="C966" s="20" t="s">
        <v>65</v>
      </c>
      <c r="D966" s="262" t="s">
        <v>722</v>
      </c>
      <c r="E966" s="262" t="s">
        <v>249</v>
      </c>
      <c r="F966" s="21">
        <f>'пр.7 вед.стр.'!G957</f>
        <v>332</v>
      </c>
      <c r="K966" s="122"/>
      <c r="L966" s="122"/>
      <c r="M966" s="122"/>
      <c r="N966" s="122"/>
      <c r="O966" s="125"/>
    </row>
    <row r="967" spans="1:15" s="32" customFormat="1" ht="18" customHeight="1">
      <c r="A967" s="16" t="s">
        <v>417</v>
      </c>
      <c r="B967" s="20" t="s">
        <v>72</v>
      </c>
      <c r="C967" s="20" t="s">
        <v>65</v>
      </c>
      <c r="D967" s="262" t="s">
        <v>722</v>
      </c>
      <c r="E967" s="262" t="s">
        <v>102</v>
      </c>
      <c r="F967" s="21">
        <f>F968</f>
        <v>299.1</v>
      </c>
      <c r="K967" s="122"/>
      <c r="L967" s="122"/>
      <c r="M967" s="122"/>
      <c r="N967" s="122"/>
      <c r="O967" s="125"/>
    </row>
    <row r="968" spans="1:15" s="32" customFormat="1" ht="21" customHeight="1">
      <c r="A968" s="16" t="s">
        <v>97</v>
      </c>
      <c r="B968" s="20" t="s">
        <v>72</v>
      </c>
      <c r="C968" s="20" t="s">
        <v>65</v>
      </c>
      <c r="D968" s="262" t="s">
        <v>722</v>
      </c>
      <c r="E968" s="262" t="s">
        <v>98</v>
      </c>
      <c r="F968" s="21">
        <f>F969</f>
        <v>299.1</v>
      </c>
      <c r="K968" s="122"/>
      <c r="L968" s="122"/>
      <c r="M968" s="122"/>
      <c r="N968" s="122"/>
      <c r="O968" s="125"/>
    </row>
    <row r="969" spans="1:15" s="32" customFormat="1" ht="17.25" customHeight="1">
      <c r="A969" s="16" t="s">
        <v>794</v>
      </c>
      <c r="B969" s="20" t="s">
        <v>72</v>
      </c>
      <c r="C969" s="20" t="s">
        <v>65</v>
      </c>
      <c r="D969" s="262" t="s">
        <v>722</v>
      </c>
      <c r="E969" s="262" t="s">
        <v>99</v>
      </c>
      <c r="F969" s="21">
        <f>'пр.7 вед.стр.'!G960</f>
        <v>299.1</v>
      </c>
      <c r="K969" s="122"/>
      <c r="L969" s="122"/>
      <c r="M969" s="122"/>
      <c r="N969" s="122"/>
      <c r="O969" s="125"/>
    </row>
    <row r="970" spans="1:15" s="32" customFormat="1" ht="17.25" customHeight="1">
      <c r="A970" s="16" t="s">
        <v>126</v>
      </c>
      <c r="B970" s="20" t="s">
        <v>72</v>
      </c>
      <c r="C970" s="20" t="s">
        <v>65</v>
      </c>
      <c r="D970" s="262" t="s">
        <v>722</v>
      </c>
      <c r="E970" s="262" t="s">
        <v>127</v>
      </c>
      <c r="F970" s="21">
        <f>F971</f>
        <v>10.7</v>
      </c>
      <c r="K970" s="122"/>
      <c r="L970" s="122"/>
      <c r="M970" s="122"/>
      <c r="N970" s="122"/>
      <c r="O970" s="125"/>
    </row>
    <row r="971" spans="1:15" s="32" customFormat="1" ht="17.25" customHeight="1">
      <c r="A971" s="16" t="s">
        <v>129</v>
      </c>
      <c r="B971" s="20" t="s">
        <v>72</v>
      </c>
      <c r="C971" s="20" t="s">
        <v>65</v>
      </c>
      <c r="D971" s="262" t="s">
        <v>722</v>
      </c>
      <c r="E971" s="262" t="s">
        <v>130</v>
      </c>
      <c r="F971" s="21">
        <f>F972</f>
        <v>10.7</v>
      </c>
      <c r="K971" s="122"/>
      <c r="L971" s="122"/>
      <c r="M971" s="122"/>
      <c r="N971" s="122"/>
      <c r="O971" s="125"/>
    </row>
    <row r="972" spans="1:15" s="32" customFormat="1" ht="18.75" customHeight="1">
      <c r="A972" s="16" t="s">
        <v>131</v>
      </c>
      <c r="B972" s="20" t="s">
        <v>72</v>
      </c>
      <c r="C972" s="20" t="s">
        <v>65</v>
      </c>
      <c r="D972" s="262" t="s">
        <v>722</v>
      </c>
      <c r="E972" s="262" t="s">
        <v>132</v>
      </c>
      <c r="F972" s="21">
        <f>'пр.7 вед.стр.'!G963</f>
        <v>10.7</v>
      </c>
      <c r="K972" s="122"/>
      <c r="L972" s="122"/>
      <c r="M972" s="122"/>
      <c r="N972" s="122"/>
      <c r="O972" s="125"/>
    </row>
    <row r="973" spans="1:15" s="32" customFormat="1" ht="19.5" customHeight="1">
      <c r="A973" s="15" t="s">
        <v>85</v>
      </c>
      <c r="B973" s="35" t="s">
        <v>72</v>
      </c>
      <c r="C973" s="35" t="s">
        <v>67</v>
      </c>
      <c r="D973" s="266"/>
      <c r="E973" s="266"/>
      <c r="F973" s="36">
        <f>F975+F984+F990+F996+F1020</f>
        <v>12700</v>
      </c>
      <c r="K973" s="122"/>
      <c r="L973" s="122"/>
      <c r="M973" s="122"/>
      <c r="N973" s="122"/>
      <c r="O973" s="125"/>
    </row>
    <row r="974" spans="1:15" s="32" customFormat="1" ht="17.25" customHeight="1">
      <c r="A974" s="16" t="s">
        <v>657</v>
      </c>
      <c r="B974" s="20" t="s">
        <v>72</v>
      </c>
      <c r="C974" s="20" t="s">
        <v>67</v>
      </c>
      <c r="D974" s="282" t="s">
        <v>658</v>
      </c>
      <c r="E974" s="262"/>
      <c r="F974" s="21">
        <f>F975+F984+F990</f>
        <v>304</v>
      </c>
      <c r="K974" s="122"/>
      <c r="L974" s="122"/>
      <c r="M974" s="122"/>
      <c r="N974" s="122"/>
      <c r="O974" s="125"/>
    </row>
    <row r="975" spans="1:15" s="32" customFormat="1" ht="17.25" customHeight="1">
      <c r="A975" s="229" t="str">
        <f>'пр.7 вед.стр.'!A966</f>
        <v>Муниципальная программа "Развитие культуры в Сусуманском городском округе на 2018- 2020 годы"</v>
      </c>
      <c r="B975" s="230" t="s">
        <v>72</v>
      </c>
      <c r="C975" s="230" t="s">
        <v>67</v>
      </c>
      <c r="D975" s="280" t="str">
        <f>'пр.7 вед.стр.'!E966</f>
        <v>7Е 0 00 00000 </v>
      </c>
      <c r="E975" s="261"/>
      <c r="F975" s="232">
        <f>F976</f>
        <v>261.6</v>
      </c>
      <c r="K975" s="122"/>
      <c r="L975" s="122"/>
      <c r="M975" s="122"/>
      <c r="N975" s="122"/>
      <c r="O975" s="125"/>
    </row>
    <row r="976" spans="1:15" s="32" customFormat="1" ht="18" customHeight="1">
      <c r="A976" s="30" t="str">
        <f>'пр.7 вед.стр.'!A967</f>
        <v>Основное мероприятие "Сохранение культурного наследия и творческого потенциала"</v>
      </c>
      <c r="B976" s="20" t="s">
        <v>72</v>
      </c>
      <c r="C976" s="20" t="s">
        <v>67</v>
      </c>
      <c r="D976" s="282" t="str">
        <f>'пр.7 вед.стр.'!E967</f>
        <v>7Е 0 02 00000 </v>
      </c>
      <c r="E976" s="262"/>
      <c r="F976" s="21">
        <f>F977</f>
        <v>261.6</v>
      </c>
      <c r="K976" s="122"/>
      <c r="L976" s="122"/>
      <c r="M976" s="122"/>
      <c r="N976" s="122"/>
      <c r="O976" s="125"/>
    </row>
    <row r="977" spans="1:15" s="32" customFormat="1" ht="17.25" customHeight="1">
      <c r="A977" s="30" t="str">
        <f>'пр.7 вед.стр.'!A968</f>
        <v>Проведение и участие в конкурсах, фестивалях, выставках, концертах, мастер- классах</v>
      </c>
      <c r="B977" s="20" t="s">
        <v>72</v>
      </c>
      <c r="C977" s="20" t="s">
        <v>67</v>
      </c>
      <c r="D977" s="282" t="s">
        <v>432</v>
      </c>
      <c r="E977" s="266"/>
      <c r="F977" s="21">
        <f>F978+F981</f>
        <v>261.6</v>
      </c>
      <c r="K977" s="122"/>
      <c r="L977" s="122"/>
      <c r="M977" s="122"/>
      <c r="N977" s="122"/>
      <c r="O977" s="125"/>
    </row>
    <row r="978" spans="1:15" s="32" customFormat="1" ht="48" customHeight="1">
      <c r="A978" s="30" t="str">
        <f>'пр.7 вед.стр.'!A969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78" s="20" t="s">
        <v>72</v>
      </c>
      <c r="C978" s="20" t="s">
        <v>67</v>
      </c>
      <c r="D978" s="282" t="str">
        <f>'пр.7 вед.стр.'!E969</f>
        <v>7Е 0 02 96120 </v>
      </c>
      <c r="E978" s="262" t="str">
        <f>'пр.7 вед.стр.'!F969</f>
        <v>100</v>
      </c>
      <c r="F978" s="21">
        <f>F979</f>
        <v>84</v>
      </c>
      <c r="K978" s="122"/>
      <c r="L978" s="122"/>
      <c r="M978" s="122"/>
      <c r="N978" s="122"/>
      <c r="O978" s="125"/>
    </row>
    <row r="979" spans="1:15" s="32" customFormat="1" ht="18" customHeight="1">
      <c r="A979" s="30" t="str">
        <f>'пр.7 вед.стр.'!A970</f>
        <v>Расходы на выплаты персоналу казенных учреждений</v>
      </c>
      <c r="B979" s="20" t="s">
        <v>72</v>
      </c>
      <c r="C979" s="20" t="s">
        <v>67</v>
      </c>
      <c r="D979" s="282" t="str">
        <f>'пр.7 вед.стр.'!E970</f>
        <v>7Е 0 02 96120 </v>
      </c>
      <c r="E979" s="262" t="str">
        <f>'пр.7 вед.стр.'!F970</f>
        <v>110</v>
      </c>
      <c r="F979" s="21">
        <f>F980</f>
        <v>84</v>
      </c>
      <c r="K979" s="122"/>
      <c r="L979" s="122"/>
      <c r="M979" s="122"/>
      <c r="N979" s="122"/>
      <c r="O979" s="125"/>
    </row>
    <row r="980" spans="1:15" s="32" customFormat="1" ht="29.25" customHeight="1">
      <c r="A980" s="30" t="str">
        <f>'пр.7 вед.стр.'!A971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980" s="20" t="s">
        <v>72</v>
      </c>
      <c r="C980" s="20" t="s">
        <v>67</v>
      </c>
      <c r="D980" s="282" t="str">
        <f>'пр.7 вед.стр.'!E971</f>
        <v>7Е 0 02 96120 </v>
      </c>
      <c r="E980" s="262" t="str">
        <f>'пр.7 вед.стр.'!F971</f>
        <v>113</v>
      </c>
      <c r="F980" s="21">
        <f>'пр.7 вед.стр.'!G971</f>
        <v>84</v>
      </c>
      <c r="K980" s="122"/>
      <c r="L980" s="122"/>
      <c r="M980" s="122"/>
      <c r="N980" s="122"/>
      <c r="O980" s="125"/>
    </row>
    <row r="981" spans="1:15" s="32" customFormat="1" ht="17.25" customHeight="1">
      <c r="A981" s="30" t="str">
        <f>'пр.7 вед.стр.'!A972</f>
        <v>Закупка товаров, работ и услуг для обеспечения государственных (муниципальных) нужд</v>
      </c>
      <c r="B981" s="20" t="s">
        <v>72</v>
      </c>
      <c r="C981" s="20" t="s">
        <v>67</v>
      </c>
      <c r="D981" s="282" t="str">
        <f>'пр.7 вед.стр.'!E972</f>
        <v>7Е 0 02 96120 </v>
      </c>
      <c r="E981" s="262" t="str">
        <f>'пр.7 вед.стр.'!F972</f>
        <v>200</v>
      </c>
      <c r="F981" s="21">
        <f>F982</f>
        <v>177.6</v>
      </c>
      <c r="K981" s="122"/>
      <c r="L981" s="122"/>
      <c r="M981" s="122"/>
      <c r="N981" s="122"/>
      <c r="O981" s="125"/>
    </row>
    <row r="982" spans="1:15" s="32" customFormat="1" ht="17.25" customHeight="1">
      <c r="A982" s="30" t="str">
        <f>'пр.7 вед.стр.'!A973</f>
        <v>Иные закупки товаров, работ и услуг для обеспечения государственных и муниципальных нужд</v>
      </c>
      <c r="B982" s="20" t="s">
        <v>72</v>
      </c>
      <c r="C982" s="20" t="s">
        <v>67</v>
      </c>
      <c r="D982" s="282" t="str">
        <f>'пр.7 вед.стр.'!E973</f>
        <v>7Е 0 02 96120 </v>
      </c>
      <c r="E982" s="262" t="str">
        <f>'пр.7 вед.стр.'!F973</f>
        <v>240</v>
      </c>
      <c r="F982" s="21">
        <f>F983</f>
        <v>177.6</v>
      </c>
      <c r="K982" s="122"/>
      <c r="L982" s="122"/>
      <c r="M982" s="122"/>
      <c r="N982" s="122"/>
      <c r="O982" s="125"/>
    </row>
    <row r="983" spans="1:15" s="32" customFormat="1" ht="17.25" customHeight="1">
      <c r="A983" s="30" t="str">
        <f>'пр.7 вед.стр.'!A974</f>
        <v>Прочая закупка товаров, работ и услуг</v>
      </c>
      <c r="B983" s="20" t="s">
        <v>72</v>
      </c>
      <c r="C983" s="20" t="s">
        <v>67</v>
      </c>
      <c r="D983" s="282" t="str">
        <f>'пр.7 вед.стр.'!E974</f>
        <v>7Е 0 02 96120 </v>
      </c>
      <c r="E983" s="262" t="str">
        <f>'пр.7 вед.стр.'!F974</f>
        <v>244</v>
      </c>
      <c r="F983" s="21">
        <f>'пр.7 вед.стр.'!G974</f>
        <v>177.6</v>
      </c>
      <c r="K983" s="122"/>
      <c r="L983" s="122"/>
      <c r="M983" s="122"/>
      <c r="N983" s="122"/>
      <c r="O983" s="125"/>
    </row>
    <row r="984" spans="1:15" s="32" customFormat="1" ht="22.5" customHeight="1">
      <c r="A984" s="229" t="str">
        <f>'пр.7 вед.стр.'!A975</f>
        <v>Муниципальная программа  "Пожарная безопасность в Сусуманском городском округе на 2018- 2020 годы"</v>
      </c>
      <c r="B984" s="230" t="s">
        <v>72</v>
      </c>
      <c r="C984" s="230" t="s">
        <v>67</v>
      </c>
      <c r="D984" s="280" t="str">
        <f>'пр.7 вед.стр.'!E975</f>
        <v>7П 0 00 00000 </v>
      </c>
      <c r="E984" s="261"/>
      <c r="F984" s="232">
        <f>F985</f>
        <v>36.4</v>
      </c>
      <c r="K984" s="122"/>
      <c r="L984" s="122"/>
      <c r="M984" s="122"/>
      <c r="N984" s="122"/>
      <c r="O984" s="125"/>
    </row>
    <row r="985" spans="1:15" s="32" customFormat="1" ht="31.5" customHeight="1">
      <c r="A985" s="30" t="str">
        <f>'пр.7 вед.стр.'!A976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85" s="20" t="s">
        <v>72</v>
      </c>
      <c r="C985" s="20" t="s">
        <v>67</v>
      </c>
      <c r="D985" s="282" t="str">
        <f>'пр.7 вед.стр.'!E976</f>
        <v>7П 0 01 00000 </v>
      </c>
      <c r="E985" s="262"/>
      <c r="F985" s="21">
        <f>F986</f>
        <v>36.4</v>
      </c>
      <c r="K985" s="122"/>
      <c r="L985" s="122"/>
      <c r="M985" s="122"/>
      <c r="N985" s="122"/>
      <c r="O985" s="125"/>
    </row>
    <row r="986" spans="1:15" s="32" customFormat="1" ht="18" customHeight="1">
      <c r="A986" s="30" t="str">
        <f>'пр.7 вед.стр.'!A977</f>
        <v>Приобретение и заправка огнетушителей, средств индивидуальной защиты</v>
      </c>
      <c r="B986" s="20" t="s">
        <v>72</v>
      </c>
      <c r="C986" s="20" t="s">
        <v>67</v>
      </c>
      <c r="D986" s="282" t="str">
        <f>'пр.7 вед.стр.'!E977</f>
        <v>7П 0 01 94300 </v>
      </c>
      <c r="E986" s="262"/>
      <c r="F986" s="21">
        <f>F987</f>
        <v>36.4</v>
      </c>
      <c r="K986" s="122"/>
      <c r="L986" s="122"/>
      <c r="M986" s="122"/>
      <c r="N986" s="122"/>
      <c r="O986" s="125"/>
    </row>
    <row r="987" spans="1:15" s="32" customFormat="1" ht="18.75" customHeight="1">
      <c r="A987" s="30" t="str">
        <f>'пр.7 вед.стр.'!A978</f>
        <v>Закупка товаров, работ и услуг для обеспечения государственных (муниципальных) нужд</v>
      </c>
      <c r="B987" s="20" t="s">
        <v>72</v>
      </c>
      <c r="C987" s="20" t="s">
        <v>67</v>
      </c>
      <c r="D987" s="282" t="str">
        <f>'пр.7 вед.стр.'!E978</f>
        <v>7П 0 01 94300 </v>
      </c>
      <c r="E987" s="262" t="str">
        <f>'пр.7 вед.стр.'!F978</f>
        <v>200</v>
      </c>
      <c r="F987" s="21">
        <f>F988</f>
        <v>36.4</v>
      </c>
      <c r="K987" s="122"/>
      <c r="L987" s="122"/>
      <c r="M987" s="122"/>
      <c r="N987" s="122"/>
      <c r="O987" s="125"/>
    </row>
    <row r="988" spans="1:15" s="32" customFormat="1" ht="18" customHeight="1">
      <c r="A988" s="30" t="str">
        <f>'пр.7 вед.стр.'!A979</f>
        <v>Иные закупки товаров, работ и услуг для обеспечения государственных и муниципальных нужд</v>
      </c>
      <c r="B988" s="20" t="s">
        <v>72</v>
      </c>
      <c r="C988" s="20" t="s">
        <v>67</v>
      </c>
      <c r="D988" s="282" t="str">
        <f>'пр.7 вед.стр.'!E979</f>
        <v>7П 0 01 94300 </v>
      </c>
      <c r="E988" s="262" t="str">
        <f>'пр.7 вед.стр.'!F979</f>
        <v>240</v>
      </c>
      <c r="F988" s="21">
        <f>F989</f>
        <v>36.4</v>
      </c>
      <c r="K988" s="122"/>
      <c r="L988" s="122"/>
      <c r="M988" s="122"/>
      <c r="N988" s="122"/>
      <c r="O988" s="125"/>
    </row>
    <row r="989" spans="1:15" s="32" customFormat="1" ht="17.25" customHeight="1">
      <c r="A989" s="30" t="str">
        <f>'пр.7 вед.стр.'!A980</f>
        <v>Прочая закупка товаров, работ и услуг </v>
      </c>
      <c r="B989" s="20" t="s">
        <v>72</v>
      </c>
      <c r="C989" s="20" t="s">
        <v>67</v>
      </c>
      <c r="D989" s="282" t="str">
        <f>'пр.7 вед.стр.'!E980</f>
        <v>7П 0 01 94300 </v>
      </c>
      <c r="E989" s="262" t="str">
        <f>'пр.7 вед.стр.'!F980</f>
        <v>244</v>
      </c>
      <c r="F989" s="21">
        <f>'пр.7 вед.стр.'!G980</f>
        <v>36.4</v>
      </c>
      <c r="K989" s="122"/>
      <c r="L989" s="122"/>
      <c r="M989" s="122"/>
      <c r="N989" s="122"/>
      <c r="O989" s="125"/>
    </row>
    <row r="990" spans="1:15" s="32" customFormat="1" ht="40.5" customHeight="1">
      <c r="A990" s="234" t="str">
        <f>'пр.7 вед.стр.'!A981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990" s="230" t="s">
        <v>72</v>
      </c>
      <c r="C990" s="230" t="s">
        <v>67</v>
      </c>
      <c r="D990" s="261" t="str">
        <f>'пр.7 вед.стр.'!E981</f>
        <v>7L 0 00 00000</v>
      </c>
      <c r="E990" s="268"/>
      <c r="F990" s="232">
        <f>F991</f>
        <v>6</v>
      </c>
      <c r="K990" s="122"/>
      <c r="L990" s="122"/>
      <c r="M990" s="122"/>
      <c r="N990" s="122"/>
      <c r="O990" s="125"/>
    </row>
    <row r="991" spans="1:15" s="32" customFormat="1" ht="17.25" customHeight="1">
      <c r="A991" s="16" t="str">
        <f>'пр.7 вед.стр.'!A982</f>
        <v>Основное мероприятие "Гармонизация межнациональных отношений"</v>
      </c>
      <c r="B991" s="20" t="s">
        <v>72</v>
      </c>
      <c r="C991" s="20" t="s">
        <v>67</v>
      </c>
      <c r="D991" s="262" t="str">
        <f>'пр.7 вед.стр.'!E982</f>
        <v>7L 0 03 00000</v>
      </c>
      <c r="E991" s="263"/>
      <c r="F991" s="21">
        <f>F992</f>
        <v>6</v>
      </c>
      <c r="K991" s="122"/>
      <c r="L991" s="122"/>
      <c r="M991" s="122"/>
      <c r="N991" s="122"/>
      <c r="O991" s="125"/>
    </row>
    <row r="992" spans="1:15" s="32" customFormat="1" ht="30" customHeight="1">
      <c r="A992" s="16" t="str">
        <f>'пр.7 вед.стр.'!A983</f>
        <v>Организация мероприятий районного уровня с участием представителей коренных малочисленных народов Крайнего Севера </v>
      </c>
      <c r="B992" s="20" t="s">
        <v>72</v>
      </c>
      <c r="C992" s="20" t="s">
        <v>67</v>
      </c>
      <c r="D992" s="262" t="str">
        <f>'пр.7 вед.стр.'!E983</f>
        <v>7L 0 03 97200</v>
      </c>
      <c r="E992" s="263"/>
      <c r="F992" s="21">
        <f>F993</f>
        <v>6</v>
      </c>
      <c r="K992" s="122"/>
      <c r="L992" s="122"/>
      <c r="M992" s="122"/>
      <c r="N992" s="122"/>
      <c r="O992" s="125"/>
    </row>
    <row r="993" spans="1:15" s="32" customFormat="1" ht="17.25" customHeight="1">
      <c r="A993" s="16" t="str">
        <f>'пр.7 вед.стр.'!A984</f>
        <v>Закупка товаров, работ и услуг для обеспечения государственных (муниципальных) нужд</v>
      </c>
      <c r="B993" s="20" t="s">
        <v>72</v>
      </c>
      <c r="C993" s="20" t="s">
        <v>67</v>
      </c>
      <c r="D993" s="262" t="str">
        <f>'пр.7 вед.стр.'!E984</f>
        <v>7L 0 03 97200</v>
      </c>
      <c r="E993" s="262" t="str">
        <f>'пр.7 вед.стр.'!F984</f>
        <v>200</v>
      </c>
      <c r="F993" s="21">
        <f>F994</f>
        <v>6</v>
      </c>
      <c r="K993" s="122"/>
      <c r="L993" s="122"/>
      <c r="M993" s="122"/>
      <c r="N993" s="122"/>
      <c r="O993" s="125"/>
    </row>
    <row r="994" spans="1:15" s="32" customFormat="1" ht="17.25" customHeight="1">
      <c r="A994" s="16" t="str">
        <f>'пр.7 вед.стр.'!A985</f>
        <v>Иные закупки товаров, работ и услуг для обеспечения государственных и муниципальных нужд</v>
      </c>
      <c r="B994" s="20" t="s">
        <v>72</v>
      </c>
      <c r="C994" s="20" t="s">
        <v>67</v>
      </c>
      <c r="D994" s="262" t="str">
        <f>'пр.7 вед.стр.'!E985</f>
        <v>7L 0 03 97200</v>
      </c>
      <c r="E994" s="262" t="str">
        <f>'пр.7 вед.стр.'!F985</f>
        <v>240</v>
      </c>
      <c r="F994" s="21">
        <f>F995</f>
        <v>6</v>
      </c>
      <c r="K994" s="122"/>
      <c r="L994" s="122"/>
      <c r="M994" s="122"/>
      <c r="N994" s="122"/>
      <c r="O994" s="125"/>
    </row>
    <row r="995" spans="1:15" s="32" customFormat="1" ht="17.25" customHeight="1">
      <c r="A995" s="16" t="str">
        <f>'пр.7 вед.стр.'!A986</f>
        <v>Прочая закупка товаров, работ и услуг </v>
      </c>
      <c r="B995" s="20" t="s">
        <v>72</v>
      </c>
      <c r="C995" s="20" t="s">
        <v>67</v>
      </c>
      <c r="D995" s="262" t="str">
        <f>'пр.7 вед.стр.'!E986</f>
        <v>7L 0 03 97200</v>
      </c>
      <c r="E995" s="262" t="str">
        <f>'пр.7 вед.стр.'!F986</f>
        <v>244</v>
      </c>
      <c r="F995" s="21">
        <f>'пр.7 вед.стр.'!G986</f>
        <v>6</v>
      </c>
      <c r="K995" s="122"/>
      <c r="L995" s="122"/>
      <c r="M995" s="122"/>
      <c r="N995" s="122"/>
      <c r="O995" s="125"/>
    </row>
    <row r="996" spans="1:15" s="32" customFormat="1" ht="30" customHeight="1">
      <c r="A996" s="16" t="s">
        <v>323</v>
      </c>
      <c r="B996" s="20" t="s">
        <v>72</v>
      </c>
      <c r="C996" s="20" t="s">
        <v>67</v>
      </c>
      <c r="D996" s="262" t="s">
        <v>205</v>
      </c>
      <c r="E996" s="262"/>
      <c r="F996" s="21">
        <f>F997</f>
        <v>6130</v>
      </c>
      <c r="K996" s="122"/>
      <c r="L996" s="122"/>
      <c r="M996" s="122"/>
      <c r="N996" s="122"/>
      <c r="O996" s="125"/>
    </row>
    <row r="997" spans="1:15" s="32" customFormat="1" ht="17.25" customHeight="1">
      <c r="A997" s="16" t="s">
        <v>49</v>
      </c>
      <c r="B997" s="20" t="s">
        <v>72</v>
      </c>
      <c r="C997" s="20" t="s">
        <v>67</v>
      </c>
      <c r="D997" s="262" t="s">
        <v>212</v>
      </c>
      <c r="E997" s="262"/>
      <c r="F997" s="21">
        <f>F998+F1004+F1012+F1016</f>
        <v>6130</v>
      </c>
      <c r="K997" s="122"/>
      <c r="L997" s="122"/>
      <c r="M997" s="122"/>
      <c r="N997" s="122"/>
      <c r="O997" s="125"/>
    </row>
    <row r="998" spans="1:15" s="32" customFormat="1" ht="15.75" customHeight="1">
      <c r="A998" s="16" t="s">
        <v>208</v>
      </c>
      <c r="B998" s="20" t="s">
        <v>72</v>
      </c>
      <c r="C998" s="20" t="s">
        <v>67</v>
      </c>
      <c r="D998" s="262" t="s">
        <v>213</v>
      </c>
      <c r="E998" s="262"/>
      <c r="F998" s="21">
        <f>F999</f>
        <v>5220.2</v>
      </c>
      <c r="K998" s="122"/>
      <c r="L998" s="122"/>
      <c r="M998" s="122"/>
      <c r="N998" s="122"/>
      <c r="O998" s="125"/>
    </row>
    <row r="999" spans="1:15" s="32" customFormat="1" ht="45" customHeight="1">
      <c r="A999" s="16" t="s">
        <v>100</v>
      </c>
      <c r="B999" s="20" t="s">
        <v>72</v>
      </c>
      <c r="C999" s="20" t="s">
        <v>67</v>
      </c>
      <c r="D999" s="262" t="s">
        <v>213</v>
      </c>
      <c r="E999" s="262" t="s">
        <v>101</v>
      </c>
      <c r="F999" s="21">
        <f>F1000</f>
        <v>5220.2</v>
      </c>
      <c r="K999" s="122"/>
      <c r="L999" s="122"/>
      <c r="M999" s="122"/>
      <c r="N999" s="122"/>
      <c r="O999" s="125"/>
    </row>
    <row r="1000" spans="1:15" s="32" customFormat="1" ht="18" customHeight="1">
      <c r="A1000" s="16" t="s">
        <v>92</v>
      </c>
      <c r="B1000" s="20" t="s">
        <v>72</v>
      </c>
      <c r="C1000" s="20" t="s">
        <v>67</v>
      </c>
      <c r="D1000" s="262" t="s">
        <v>213</v>
      </c>
      <c r="E1000" s="262" t="s">
        <v>93</v>
      </c>
      <c r="F1000" s="21">
        <f>F1001+F1002+F1003</f>
        <v>5220.2</v>
      </c>
      <c r="K1000" s="122"/>
      <c r="L1000" s="122"/>
      <c r="M1000" s="122"/>
      <c r="N1000" s="122"/>
      <c r="O1000" s="125"/>
    </row>
    <row r="1001" spans="1:15" s="32" customFormat="1" ht="31.5" customHeight="1">
      <c r="A1001" s="16" t="s">
        <v>388</v>
      </c>
      <c r="B1001" s="20" t="s">
        <v>72</v>
      </c>
      <c r="C1001" s="20" t="s">
        <v>67</v>
      </c>
      <c r="D1001" s="262" t="s">
        <v>213</v>
      </c>
      <c r="E1001" s="262" t="s">
        <v>94</v>
      </c>
      <c r="F1001" s="21">
        <f>'пр.7 вед.стр.'!G992</f>
        <v>4080.2</v>
      </c>
      <c r="K1001" s="122"/>
      <c r="L1001" s="122"/>
      <c r="M1001" s="122"/>
      <c r="N1001" s="122"/>
      <c r="O1001" s="125"/>
    </row>
    <row r="1002" spans="1:15" s="32" customFormat="1" ht="15.75" customHeight="1">
      <c r="A1002" s="16" t="s">
        <v>95</v>
      </c>
      <c r="B1002" s="20" t="s">
        <v>72</v>
      </c>
      <c r="C1002" s="20" t="s">
        <v>67</v>
      </c>
      <c r="D1002" s="262" t="s">
        <v>213</v>
      </c>
      <c r="E1002" s="262" t="s">
        <v>96</v>
      </c>
      <c r="F1002" s="21">
        <f>'пр.7 вед.стр.'!G993</f>
        <v>25</v>
      </c>
      <c r="K1002" s="122"/>
      <c r="L1002" s="122"/>
      <c r="M1002" s="122"/>
      <c r="N1002" s="122"/>
      <c r="O1002" s="125"/>
    </row>
    <row r="1003" spans="1:15" s="32" customFormat="1" ht="30.75" customHeight="1">
      <c r="A1003" s="16" t="s">
        <v>158</v>
      </c>
      <c r="B1003" s="20" t="s">
        <v>72</v>
      </c>
      <c r="C1003" s="20" t="s">
        <v>67</v>
      </c>
      <c r="D1003" s="262" t="s">
        <v>213</v>
      </c>
      <c r="E1003" s="262" t="s">
        <v>157</v>
      </c>
      <c r="F1003" s="21">
        <f>'пр.7 вед.стр.'!G994</f>
        <v>1115</v>
      </c>
      <c r="K1003" s="122"/>
      <c r="L1003" s="122"/>
      <c r="M1003" s="122"/>
      <c r="N1003" s="122"/>
      <c r="O1003" s="125"/>
    </row>
    <row r="1004" spans="1:15" s="32" customFormat="1" ht="17.25" customHeight="1">
      <c r="A1004" s="16" t="s">
        <v>209</v>
      </c>
      <c r="B1004" s="20" t="s">
        <v>72</v>
      </c>
      <c r="C1004" s="20" t="s">
        <v>67</v>
      </c>
      <c r="D1004" s="262" t="s">
        <v>214</v>
      </c>
      <c r="E1004" s="262"/>
      <c r="F1004" s="21">
        <f>F1005+F1008</f>
        <v>428.70000000000005</v>
      </c>
      <c r="K1004" s="122"/>
      <c r="L1004" s="122"/>
      <c r="M1004" s="122"/>
      <c r="N1004" s="122"/>
      <c r="O1004" s="125"/>
    </row>
    <row r="1005" spans="1:15" s="32" customFormat="1" ht="17.25" customHeight="1">
      <c r="A1005" s="16" t="s">
        <v>417</v>
      </c>
      <c r="B1005" s="20" t="s">
        <v>72</v>
      </c>
      <c r="C1005" s="20" t="s">
        <v>67</v>
      </c>
      <c r="D1005" s="262" t="s">
        <v>214</v>
      </c>
      <c r="E1005" s="262" t="s">
        <v>102</v>
      </c>
      <c r="F1005" s="21">
        <f>F1006</f>
        <v>349.6</v>
      </c>
      <c r="K1005" s="122"/>
      <c r="L1005" s="122"/>
      <c r="M1005" s="122"/>
      <c r="N1005" s="122"/>
      <c r="O1005" s="125"/>
    </row>
    <row r="1006" spans="1:15" s="32" customFormat="1" ht="17.25" customHeight="1">
      <c r="A1006" s="16" t="s">
        <v>97</v>
      </c>
      <c r="B1006" s="20" t="s">
        <v>72</v>
      </c>
      <c r="C1006" s="20" t="s">
        <v>67</v>
      </c>
      <c r="D1006" s="262" t="s">
        <v>214</v>
      </c>
      <c r="E1006" s="262" t="s">
        <v>98</v>
      </c>
      <c r="F1006" s="21">
        <f>F1007</f>
        <v>349.6</v>
      </c>
      <c r="K1006" s="122"/>
      <c r="L1006" s="122"/>
      <c r="M1006" s="122"/>
      <c r="N1006" s="122"/>
      <c r="O1006" s="125"/>
    </row>
    <row r="1007" spans="1:15" s="32" customFormat="1" ht="17.25" customHeight="1">
      <c r="A1007" s="16" t="s">
        <v>794</v>
      </c>
      <c r="B1007" s="20" t="s">
        <v>72</v>
      </c>
      <c r="C1007" s="20" t="s">
        <v>67</v>
      </c>
      <c r="D1007" s="262" t="s">
        <v>214</v>
      </c>
      <c r="E1007" s="262" t="s">
        <v>99</v>
      </c>
      <c r="F1007" s="21">
        <f>'пр.7 вед.стр.'!G998</f>
        <v>349.6</v>
      </c>
      <c r="K1007" s="122"/>
      <c r="L1007" s="122"/>
      <c r="M1007" s="122"/>
      <c r="N1007" s="122"/>
      <c r="O1007" s="125"/>
    </row>
    <row r="1008" spans="1:15" s="32" customFormat="1" ht="17.25" customHeight="1">
      <c r="A1008" s="16" t="s">
        <v>126</v>
      </c>
      <c r="B1008" s="20" t="s">
        <v>72</v>
      </c>
      <c r="C1008" s="20" t="s">
        <v>67</v>
      </c>
      <c r="D1008" s="262" t="s">
        <v>214</v>
      </c>
      <c r="E1008" s="262" t="s">
        <v>127</v>
      </c>
      <c r="F1008" s="21">
        <f>F1009</f>
        <v>79.1</v>
      </c>
      <c r="K1008" s="122"/>
      <c r="L1008" s="122"/>
      <c r="M1008" s="122"/>
      <c r="N1008" s="122"/>
      <c r="O1008" s="125"/>
    </row>
    <row r="1009" spans="1:15" s="32" customFormat="1" ht="17.25" customHeight="1">
      <c r="A1009" s="16" t="s">
        <v>129</v>
      </c>
      <c r="B1009" s="20" t="s">
        <v>72</v>
      </c>
      <c r="C1009" s="20" t="s">
        <v>67</v>
      </c>
      <c r="D1009" s="262" t="s">
        <v>214</v>
      </c>
      <c r="E1009" s="262" t="s">
        <v>130</v>
      </c>
      <c r="F1009" s="21">
        <f>F1010+F1011</f>
        <v>79.1</v>
      </c>
      <c r="K1009" s="122"/>
      <c r="L1009" s="122"/>
      <c r="M1009" s="122"/>
      <c r="N1009" s="122"/>
      <c r="O1009" s="125"/>
    </row>
    <row r="1010" spans="1:15" s="32" customFormat="1" ht="17.25" customHeight="1">
      <c r="A1010" s="16" t="s">
        <v>131</v>
      </c>
      <c r="B1010" s="20" t="s">
        <v>72</v>
      </c>
      <c r="C1010" s="20" t="s">
        <v>67</v>
      </c>
      <c r="D1010" s="262" t="s">
        <v>214</v>
      </c>
      <c r="E1010" s="262" t="s">
        <v>132</v>
      </c>
      <c r="F1010" s="21">
        <f>'пр.7 вед.стр.'!G1001</f>
        <v>78.1</v>
      </c>
      <c r="K1010" s="122"/>
      <c r="L1010" s="122"/>
      <c r="M1010" s="122"/>
      <c r="N1010" s="122"/>
      <c r="O1010" s="125"/>
    </row>
    <row r="1011" spans="1:15" s="32" customFormat="1" ht="17.25" customHeight="1">
      <c r="A1011" s="16" t="s">
        <v>159</v>
      </c>
      <c r="B1011" s="20" t="s">
        <v>72</v>
      </c>
      <c r="C1011" s="20" t="s">
        <v>67</v>
      </c>
      <c r="D1011" s="262" t="s">
        <v>214</v>
      </c>
      <c r="E1011" s="262" t="s">
        <v>133</v>
      </c>
      <c r="F1011" s="21">
        <f>'пр.7 вед.стр.'!G1002</f>
        <v>1</v>
      </c>
      <c r="K1011" s="122"/>
      <c r="L1011" s="122"/>
      <c r="M1011" s="122"/>
      <c r="N1011" s="122"/>
      <c r="O1011" s="125"/>
    </row>
    <row r="1012" spans="1:15" s="32" customFormat="1" ht="41.25" customHeight="1">
      <c r="A1012" s="16" t="s">
        <v>240</v>
      </c>
      <c r="B1012" s="20" t="s">
        <v>72</v>
      </c>
      <c r="C1012" s="20" t="s">
        <v>67</v>
      </c>
      <c r="D1012" s="262" t="s">
        <v>640</v>
      </c>
      <c r="E1012" s="262"/>
      <c r="F1012" s="21">
        <f>F1013</f>
        <v>250</v>
      </c>
      <c r="K1012" s="122"/>
      <c r="L1012" s="122"/>
      <c r="M1012" s="122"/>
      <c r="N1012" s="122"/>
      <c r="O1012" s="125"/>
    </row>
    <row r="1013" spans="1:15" s="32" customFormat="1" ht="43.5" customHeight="1">
      <c r="A1013" s="16" t="s">
        <v>100</v>
      </c>
      <c r="B1013" s="20" t="s">
        <v>72</v>
      </c>
      <c r="C1013" s="20" t="s">
        <v>67</v>
      </c>
      <c r="D1013" s="262" t="s">
        <v>640</v>
      </c>
      <c r="E1013" s="262" t="s">
        <v>101</v>
      </c>
      <c r="F1013" s="21">
        <f>F1014</f>
        <v>250</v>
      </c>
      <c r="K1013" s="122"/>
      <c r="L1013" s="122"/>
      <c r="M1013" s="122"/>
      <c r="N1013" s="122"/>
      <c r="O1013" s="125"/>
    </row>
    <row r="1014" spans="1:15" s="32" customFormat="1" ht="17.25" customHeight="1">
      <c r="A1014" s="16" t="s">
        <v>92</v>
      </c>
      <c r="B1014" s="20" t="s">
        <v>72</v>
      </c>
      <c r="C1014" s="20" t="s">
        <v>67</v>
      </c>
      <c r="D1014" s="262" t="s">
        <v>640</v>
      </c>
      <c r="E1014" s="262" t="s">
        <v>93</v>
      </c>
      <c r="F1014" s="21">
        <f>F1015</f>
        <v>250</v>
      </c>
      <c r="K1014" s="122"/>
      <c r="L1014" s="122"/>
      <c r="M1014" s="122"/>
      <c r="N1014" s="122"/>
      <c r="O1014" s="125"/>
    </row>
    <row r="1015" spans="1:15" s="32" customFormat="1" ht="18" customHeight="1">
      <c r="A1015" s="16" t="s">
        <v>95</v>
      </c>
      <c r="B1015" s="20" t="s">
        <v>72</v>
      </c>
      <c r="C1015" s="20" t="s">
        <v>67</v>
      </c>
      <c r="D1015" s="262" t="s">
        <v>640</v>
      </c>
      <c r="E1015" s="262" t="s">
        <v>96</v>
      </c>
      <c r="F1015" s="21">
        <f>'пр.7 вед.стр.'!G1006</f>
        <v>250</v>
      </c>
      <c r="K1015" s="122"/>
      <c r="L1015" s="122"/>
      <c r="M1015" s="122"/>
      <c r="N1015" s="122"/>
      <c r="O1015" s="125"/>
    </row>
    <row r="1016" spans="1:15" s="32" customFormat="1" ht="17.25" customHeight="1">
      <c r="A1016" s="16" t="s">
        <v>207</v>
      </c>
      <c r="B1016" s="20" t="s">
        <v>72</v>
      </c>
      <c r="C1016" s="20" t="s">
        <v>67</v>
      </c>
      <c r="D1016" s="262" t="s">
        <v>641</v>
      </c>
      <c r="E1016" s="262"/>
      <c r="F1016" s="21">
        <f>F1017</f>
        <v>231.1</v>
      </c>
      <c r="K1016" s="122"/>
      <c r="L1016" s="122"/>
      <c r="M1016" s="122"/>
      <c r="N1016" s="122"/>
      <c r="O1016" s="125"/>
    </row>
    <row r="1017" spans="1:15" s="32" customFormat="1" ht="45" customHeight="1">
      <c r="A1017" s="16" t="s">
        <v>100</v>
      </c>
      <c r="B1017" s="20" t="s">
        <v>72</v>
      </c>
      <c r="C1017" s="20" t="s">
        <v>67</v>
      </c>
      <c r="D1017" s="262" t="s">
        <v>641</v>
      </c>
      <c r="E1017" s="262" t="s">
        <v>101</v>
      </c>
      <c r="F1017" s="21">
        <f>F1018</f>
        <v>231.1</v>
      </c>
      <c r="K1017" s="122"/>
      <c r="L1017" s="122"/>
      <c r="M1017" s="122"/>
      <c r="N1017" s="122"/>
      <c r="O1017" s="125"/>
    </row>
    <row r="1018" spans="1:15" s="32" customFormat="1" ht="17.25" customHeight="1">
      <c r="A1018" s="16" t="s">
        <v>92</v>
      </c>
      <c r="B1018" s="20" t="s">
        <v>72</v>
      </c>
      <c r="C1018" s="20" t="s">
        <v>67</v>
      </c>
      <c r="D1018" s="262" t="s">
        <v>641</v>
      </c>
      <c r="E1018" s="262" t="s">
        <v>93</v>
      </c>
      <c r="F1018" s="21">
        <f>F1019</f>
        <v>231.1</v>
      </c>
      <c r="K1018" s="122"/>
      <c r="L1018" s="122"/>
      <c r="M1018" s="122"/>
      <c r="N1018" s="122"/>
      <c r="O1018" s="125"/>
    </row>
    <row r="1019" spans="1:15" s="32" customFormat="1" ht="20.25" customHeight="1">
      <c r="A1019" s="16" t="s">
        <v>95</v>
      </c>
      <c r="B1019" s="20" t="s">
        <v>72</v>
      </c>
      <c r="C1019" s="20" t="s">
        <v>67</v>
      </c>
      <c r="D1019" s="262" t="s">
        <v>641</v>
      </c>
      <c r="E1019" s="262" t="s">
        <v>96</v>
      </c>
      <c r="F1019" s="21">
        <f>'пр.7 вед.стр.'!G1010</f>
        <v>231.1</v>
      </c>
      <c r="K1019" s="122"/>
      <c r="L1019" s="122"/>
      <c r="M1019" s="122"/>
      <c r="N1019" s="122"/>
      <c r="O1019" s="125"/>
    </row>
    <row r="1020" spans="1:6" ht="17.25" customHeight="1">
      <c r="A1020" s="16" t="s">
        <v>699</v>
      </c>
      <c r="B1020" s="20" t="s">
        <v>72</v>
      </c>
      <c r="C1020" s="20" t="s">
        <v>67</v>
      </c>
      <c r="D1020" s="262" t="s">
        <v>700</v>
      </c>
      <c r="E1020" s="262"/>
      <c r="F1020" s="21">
        <f>F1021+F1033+F1037</f>
        <v>6266</v>
      </c>
    </row>
    <row r="1021" spans="1:15" s="32" customFormat="1" ht="17.25" customHeight="1">
      <c r="A1021" s="16" t="s">
        <v>307</v>
      </c>
      <c r="B1021" s="20" t="s">
        <v>72</v>
      </c>
      <c r="C1021" s="20" t="s">
        <v>67</v>
      </c>
      <c r="D1021" s="262" t="s">
        <v>701</v>
      </c>
      <c r="E1021" s="262"/>
      <c r="F1021" s="21">
        <f>F1022+F1027+F1030</f>
        <v>5956</v>
      </c>
      <c r="K1021" s="122"/>
      <c r="L1021" s="122"/>
      <c r="M1021" s="122"/>
      <c r="N1021" s="122"/>
      <c r="O1021" s="125"/>
    </row>
    <row r="1022" spans="1:15" s="32" customFormat="1" ht="42.75" customHeight="1">
      <c r="A1022" s="16" t="s">
        <v>100</v>
      </c>
      <c r="B1022" s="20" t="s">
        <v>72</v>
      </c>
      <c r="C1022" s="20" t="s">
        <v>67</v>
      </c>
      <c r="D1022" s="262" t="s">
        <v>701</v>
      </c>
      <c r="E1022" s="262" t="s">
        <v>101</v>
      </c>
      <c r="F1022" s="21">
        <f>F1023</f>
        <v>5346</v>
      </c>
      <c r="K1022" s="122"/>
      <c r="L1022" s="122"/>
      <c r="M1022" s="122"/>
      <c r="N1022" s="122"/>
      <c r="O1022" s="125"/>
    </row>
    <row r="1023" spans="1:15" s="32" customFormat="1" ht="18.75" customHeight="1">
      <c r="A1023" s="16" t="s">
        <v>245</v>
      </c>
      <c r="B1023" s="20" t="s">
        <v>72</v>
      </c>
      <c r="C1023" s="20" t="s">
        <v>67</v>
      </c>
      <c r="D1023" s="262" t="s">
        <v>701</v>
      </c>
      <c r="E1023" s="262" t="s">
        <v>247</v>
      </c>
      <c r="F1023" s="21">
        <f>F1024+F1025+F1026</f>
        <v>5346</v>
      </c>
      <c r="K1023" s="122"/>
      <c r="L1023" s="122"/>
      <c r="M1023" s="122"/>
      <c r="N1023" s="122"/>
      <c r="O1023" s="125"/>
    </row>
    <row r="1024" spans="1:15" s="32" customFormat="1" ht="17.25" customHeight="1">
      <c r="A1024" s="16" t="s">
        <v>376</v>
      </c>
      <c r="B1024" s="20" t="s">
        <v>72</v>
      </c>
      <c r="C1024" s="20" t="s">
        <v>67</v>
      </c>
      <c r="D1024" s="262" t="s">
        <v>701</v>
      </c>
      <c r="E1024" s="262" t="s">
        <v>248</v>
      </c>
      <c r="F1024" s="21">
        <f>'пр.7 вед.стр.'!G1015</f>
        <v>4139</v>
      </c>
      <c r="K1024" s="122"/>
      <c r="L1024" s="122"/>
      <c r="M1024" s="122"/>
      <c r="N1024" s="122"/>
      <c r="O1024" s="125"/>
    </row>
    <row r="1025" spans="1:15" s="32" customFormat="1" ht="17.25" customHeight="1">
      <c r="A1025" s="16" t="s">
        <v>334</v>
      </c>
      <c r="B1025" s="20" t="s">
        <v>72</v>
      </c>
      <c r="C1025" s="20" t="s">
        <v>67</v>
      </c>
      <c r="D1025" s="262" t="s">
        <v>701</v>
      </c>
      <c r="E1025" s="262" t="s">
        <v>246</v>
      </c>
      <c r="F1025" s="21">
        <f>'пр.7 вед.стр.'!G1016</f>
        <v>7</v>
      </c>
      <c r="K1025" s="122"/>
      <c r="L1025" s="122"/>
      <c r="M1025" s="122"/>
      <c r="N1025" s="122"/>
      <c r="O1025" s="125"/>
    </row>
    <row r="1026" spans="1:15" s="32" customFormat="1" ht="36" customHeight="1">
      <c r="A1026" s="16" t="s">
        <v>337</v>
      </c>
      <c r="B1026" s="20" t="s">
        <v>72</v>
      </c>
      <c r="C1026" s="20" t="s">
        <v>67</v>
      </c>
      <c r="D1026" s="262" t="s">
        <v>701</v>
      </c>
      <c r="E1026" s="262" t="s">
        <v>249</v>
      </c>
      <c r="F1026" s="21">
        <f>'пр.7 вед.стр.'!G1017</f>
        <v>1200</v>
      </c>
      <c r="K1026" s="122"/>
      <c r="L1026" s="122"/>
      <c r="M1026" s="122"/>
      <c r="N1026" s="122"/>
      <c r="O1026" s="125"/>
    </row>
    <row r="1027" spans="1:15" s="32" customFormat="1" ht="17.25" customHeight="1">
      <c r="A1027" s="16" t="s">
        <v>417</v>
      </c>
      <c r="B1027" s="68" t="s">
        <v>72</v>
      </c>
      <c r="C1027" s="68" t="s">
        <v>67</v>
      </c>
      <c r="D1027" s="262" t="s">
        <v>701</v>
      </c>
      <c r="E1027" s="274" t="s">
        <v>102</v>
      </c>
      <c r="F1027" s="67">
        <f>F1028</f>
        <v>600</v>
      </c>
      <c r="K1027" s="122"/>
      <c r="L1027" s="122"/>
      <c r="M1027" s="122"/>
      <c r="N1027" s="122"/>
      <c r="O1027" s="125"/>
    </row>
    <row r="1028" spans="1:15" s="32" customFormat="1" ht="17.25" customHeight="1">
      <c r="A1028" s="16" t="s">
        <v>97</v>
      </c>
      <c r="B1028" s="20" t="s">
        <v>72</v>
      </c>
      <c r="C1028" s="20" t="s">
        <v>67</v>
      </c>
      <c r="D1028" s="262" t="s">
        <v>701</v>
      </c>
      <c r="E1028" s="262" t="s">
        <v>98</v>
      </c>
      <c r="F1028" s="21">
        <f>F1029</f>
        <v>600</v>
      </c>
      <c r="K1028" s="122"/>
      <c r="L1028" s="122"/>
      <c r="M1028" s="122"/>
      <c r="N1028" s="122"/>
      <c r="O1028" s="125"/>
    </row>
    <row r="1029" spans="1:15" s="32" customFormat="1" ht="17.25" customHeight="1">
      <c r="A1029" s="16" t="s">
        <v>794</v>
      </c>
      <c r="B1029" s="20" t="s">
        <v>72</v>
      </c>
      <c r="C1029" s="20" t="s">
        <v>67</v>
      </c>
      <c r="D1029" s="262" t="s">
        <v>701</v>
      </c>
      <c r="E1029" s="262" t="s">
        <v>99</v>
      </c>
      <c r="F1029" s="21">
        <f>'пр.7 вед.стр.'!G1020</f>
        <v>600</v>
      </c>
      <c r="K1029" s="122"/>
      <c r="L1029" s="122"/>
      <c r="M1029" s="122"/>
      <c r="N1029" s="122"/>
      <c r="O1029" s="125"/>
    </row>
    <row r="1030" spans="1:15" s="32" customFormat="1" ht="17.25" customHeight="1">
      <c r="A1030" s="16" t="s">
        <v>126</v>
      </c>
      <c r="B1030" s="20" t="s">
        <v>72</v>
      </c>
      <c r="C1030" s="20" t="s">
        <v>67</v>
      </c>
      <c r="D1030" s="262" t="s">
        <v>701</v>
      </c>
      <c r="E1030" s="262" t="s">
        <v>127</v>
      </c>
      <c r="F1030" s="21">
        <f>F1031</f>
        <v>10</v>
      </c>
      <c r="K1030" s="122"/>
      <c r="L1030" s="122"/>
      <c r="M1030" s="122"/>
      <c r="N1030" s="122"/>
      <c r="O1030" s="125"/>
    </row>
    <row r="1031" spans="1:15" s="32" customFormat="1" ht="17.25" customHeight="1">
      <c r="A1031" s="16" t="s">
        <v>129</v>
      </c>
      <c r="B1031" s="20" t="s">
        <v>72</v>
      </c>
      <c r="C1031" s="20" t="s">
        <v>67</v>
      </c>
      <c r="D1031" s="262" t="s">
        <v>701</v>
      </c>
      <c r="E1031" s="262" t="s">
        <v>130</v>
      </c>
      <c r="F1031" s="21">
        <f>F1032</f>
        <v>10</v>
      </c>
      <c r="K1031" s="122"/>
      <c r="L1031" s="122"/>
      <c r="M1031" s="122"/>
      <c r="N1031" s="122"/>
      <c r="O1031" s="125"/>
    </row>
    <row r="1032" spans="1:15" s="32" customFormat="1" ht="16.5" customHeight="1">
      <c r="A1032" s="16" t="s">
        <v>131</v>
      </c>
      <c r="B1032" s="20" t="s">
        <v>72</v>
      </c>
      <c r="C1032" s="20" t="s">
        <v>67</v>
      </c>
      <c r="D1032" s="262" t="s">
        <v>701</v>
      </c>
      <c r="E1032" s="262" t="s">
        <v>132</v>
      </c>
      <c r="F1032" s="21">
        <f>'пр.7 вед.стр.'!G1023</f>
        <v>10</v>
      </c>
      <c r="K1032" s="122"/>
      <c r="L1032" s="122"/>
      <c r="M1032" s="122"/>
      <c r="N1032" s="122"/>
      <c r="O1032" s="125"/>
    </row>
    <row r="1033" spans="1:15" s="32" customFormat="1" ht="41.25" customHeight="1">
      <c r="A1033" s="16" t="s">
        <v>240</v>
      </c>
      <c r="B1033" s="20" t="s">
        <v>72</v>
      </c>
      <c r="C1033" s="20" t="s">
        <v>67</v>
      </c>
      <c r="D1033" s="262" t="s">
        <v>702</v>
      </c>
      <c r="E1033" s="262"/>
      <c r="F1033" s="21">
        <f>F1034</f>
        <v>300</v>
      </c>
      <c r="K1033" s="122"/>
      <c r="L1033" s="122"/>
      <c r="M1033" s="122"/>
      <c r="N1033" s="122"/>
      <c r="O1033" s="125"/>
    </row>
    <row r="1034" spans="1:15" s="32" customFormat="1" ht="44.25" customHeight="1">
      <c r="A1034" s="16" t="s">
        <v>100</v>
      </c>
      <c r="B1034" s="20" t="s">
        <v>72</v>
      </c>
      <c r="C1034" s="20" t="s">
        <v>67</v>
      </c>
      <c r="D1034" s="262" t="s">
        <v>702</v>
      </c>
      <c r="E1034" s="262" t="s">
        <v>101</v>
      </c>
      <c r="F1034" s="21">
        <f>F1035</f>
        <v>300</v>
      </c>
      <c r="K1034" s="122"/>
      <c r="L1034" s="122"/>
      <c r="M1034" s="122"/>
      <c r="N1034" s="122"/>
      <c r="O1034" s="125"/>
    </row>
    <row r="1035" spans="1:15" s="32" customFormat="1" ht="17.25" customHeight="1">
      <c r="A1035" s="16" t="s">
        <v>245</v>
      </c>
      <c r="B1035" s="20" t="s">
        <v>72</v>
      </c>
      <c r="C1035" s="20" t="s">
        <v>67</v>
      </c>
      <c r="D1035" s="262" t="s">
        <v>702</v>
      </c>
      <c r="E1035" s="262" t="s">
        <v>247</v>
      </c>
      <c r="F1035" s="21">
        <f>F1036</f>
        <v>300</v>
      </c>
      <c r="K1035" s="122"/>
      <c r="L1035" s="122"/>
      <c r="M1035" s="122"/>
      <c r="N1035" s="122"/>
      <c r="O1035" s="125"/>
    </row>
    <row r="1036" spans="1:15" s="32" customFormat="1" ht="17.25" customHeight="1">
      <c r="A1036" s="16" t="s">
        <v>334</v>
      </c>
      <c r="B1036" s="20" t="s">
        <v>72</v>
      </c>
      <c r="C1036" s="20" t="s">
        <v>67</v>
      </c>
      <c r="D1036" s="262" t="s">
        <v>702</v>
      </c>
      <c r="E1036" s="262" t="s">
        <v>246</v>
      </c>
      <c r="F1036" s="21">
        <f>'пр.7 вед.стр.'!G1027</f>
        <v>300</v>
      </c>
      <c r="K1036" s="122"/>
      <c r="L1036" s="122"/>
      <c r="M1036" s="122"/>
      <c r="N1036" s="122"/>
      <c r="O1036" s="125"/>
    </row>
    <row r="1037" spans="1:15" s="32" customFormat="1" ht="17.25" customHeight="1">
      <c r="A1037" s="16" t="s">
        <v>207</v>
      </c>
      <c r="B1037" s="20" t="s">
        <v>72</v>
      </c>
      <c r="C1037" s="20" t="s">
        <v>67</v>
      </c>
      <c r="D1037" s="262" t="s">
        <v>703</v>
      </c>
      <c r="E1037" s="262"/>
      <c r="F1037" s="21">
        <f>F1038</f>
        <v>10</v>
      </c>
      <c r="K1037" s="122"/>
      <c r="L1037" s="122"/>
      <c r="M1037" s="122"/>
      <c r="N1037" s="122"/>
      <c r="O1037" s="125"/>
    </row>
    <row r="1038" spans="1:15" s="32" customFormat="1" ht="45" customHeight="1">
      <c r="A1038" s="16" t="s">
        <v>100</v>
      </c>
      <c r="B1038" s="20" t="s">
        <v>72</v>
      </c>
      <c r="C1038" s="20" t="s">
        <v>67</v>
      </c>
      <c r="D1038" s="262" t="s">
        <v>703</v>
      </c>
      <c r="E1038" s="262" t="s">
        <v>101</v>
      </c>
      <c r="F1038" s="21">
        <f>F1039</f>
        <v>10</v>
      </c>
      <c r="K1038" s="122"/>
      <c r="L1038" s="122"/>
      <c r="M1038" s="122"/>
      <c r="N1038" s="122"/>
      <c r="O1038" s="125"/>
    </row>
    <row r="1039" spans="1:15" s="32" customFormat="1" ht="17.25" customHeight="1">
      <c r="A1039" s="16" t="s">
        <v>245</v>
      </c>
      <c r="B1039" s="20" t="s">
        <v>72</v>
      </c>
      <c r="C1039" s="20" t="s">
        <v>67</v>
      </c>
      <c r="D1039" s="262" t="s">
        <v>703</v>
      </c>
      <c r="E1039" s="262" t="s">
        <v>247</v>
      </c>
      <c r="F1039" s="21">
        <f>F1040</f>
        <v>10</v>
      </c>
      <c r="K1039" s="122"/>
      <c r="L1039" s="122"/>
      <c r="M1039" s="122"/>
      <c r="N1039" s="122"/>
      <c r="O1039" s="125"/>
    </row>
    <row r="1040" spans="1:15" s="32" customFormat="1" ht="18" customHeight="1">
      <c r="A1040" s="16" t="s">
        <v>334</v>
      </c>
      <c r="B1040" s="20" t="s">
        <v>72</v>
      </c>
      <c r="C1040" s="20" t="s">
        <v>67</v>
      </c>
      <c r="D1040" s="262" t="s">
        <v>703</v>
      </c>
      <c r="E1040" s="262" t="s">
        <v>246</v>
      </c>
      <c r="F1040" s="21">
        <f>'пр.7 вед.стр.'!G1031</f>
        <v>10</v>
      </c>
      <c r="K1040" s="122"/>
      <c r="L1040" s="122"/>
      <c r="M1040" s="122"/>
      <c r="N1040" s="122"/>
      <c r="O1040" s="125"/>
    </row>
    <row r="1041" spans="1:14" ht="15" customHeight="1">
      <c r="A1041" s="15" t="s">
        <v>61</v>
      </c>
      <c r="B1041" s="35" t="s">
        <v>70</v>
      </c>
      <c r="C1041" s="35" t="s">
        <v>35</v>
      </c>
      <c r="D1041" s="262"/>
      <c r="E1041" s="262"/>
      <c r="F1041" s="36">
        <f>F1043+F1048+F1061</f>
        <v>7905.900000000001</v>
      </c>
      <c r="K1041" s="125"/>
      <c r="L1041" s="125"/>
      <c r="M1041" s="125"/>
      <c r="N1041" s="125"/>
    </row>
    <row r="1042" spans="1:14" ht="15" customHeight="1">
      <c r="A1042" s="15" t="s">
        <v>57</v>
      </c>
      <c r="B1042" s="35" t="s">
        <v>70</v>
      </c>
      <c r="C1042" s="35" t="s">
        <v>65</v>
      </c>
      <c r="D1042" s="262"/>
      <c r="E1042" s="262"/>
      <c r="F1042" s="36">
        <f>F1043</f>
        <v>4500</v>
      </c>
      <c r="K1042" s="125"/>
      <c r="L1042" s="125"/>
      <c r="M1042" s="125"/>
      <c r="N1042" s="125"/>
    </row>
    <row r="1043" spans="1:14" ht="15" customHeight="1">
      <c r="A1043" s="16" t="s">
        <v>18</v>
      </c>
      <c r="B1043" s="20" t="s">
        <v>70</v>
      </c>
      <c r="C1043" s="20" t="s">
        <v>65</v>
      </c>
      <c r="D1043" s="262" t="s">
        <v>437</v>
      </c>
      <c r="E1043" s="262"/>
      <c r="F1043" s="21">
        <f>F1044</f>
        <v>4500</v>
      </c>
      <c r="K1043" s="125"/>
      <c r="L1043" s="125"/>
      <c r="M1043" s="125"/>
      <c r="N1043" s="125"/>
    </row>
    <row r="1044" spans="1:6" ht="15" customHeight="1">
      <c r="A1044" s="16" t="s">
        <v>665</v>
      </c>
      <c r="B1044" s="20" t="s">
        <v>70</v>
      </c>
      <c r="C1044" s="20" t="s">
        <v>65</v>
      </c>
      <c r="D1044" s="262" t="s">
        <v>666</v>
      </c>
      <c r="E1044" s="262"/>
      <c r="F1044" s="21">
        <f>F1045</f>
        <v>4500</v>
      </c>
    </row>
    <row r="1045" spans="1:14" ht="15" customHeight="1">
      <c r="A1045" s="16" t="s">
        <v>115</v>
      </c>
      <c r="B1045" s="20" t="s">
        <v>70</v>
      </c>
      <c r="C1045" s="20" t="s">
        <v>65</v>
      </c>
      <c r="D1045" s="262" t="s">
        <v>666</v>
      </c>
      <c r="E1045" s="262" t="s">
        <v>116</v>
      </c>
      <c r="F1045" s="21">
        <f>F1046</f>
        <v>4500</v>
      </c>
      <c r="K1045" s="125"/>
      <c r="L1045" s="125"/>
      <c r="M1045" s="125"/>
      <c r="N1045" s="125"/>
    </row>
    <row r="1046" spans="1:14" ht="15" customHeight="1">
      <c r="A1046" s="16" t="s">
        <v>117</v>
      </c>
      <c r="B1046" s="20" t="s">
        <v>70</v>
      </c>
      <c r="C1046" s="20" t="s">
        <v>65</v>
      </c>
      <c r="D1046" s="262" t="s">
        <v>666</v>
      </c>
      <c r="E1046" s="262" t="s">
        <v>118</v>
      </c>
      <c r="F1046" s="21">
        <f>F1047</f>
        <v>4500</v>
      </c>
      <c r="K1046" s="125"/>
      <c r="L1046" s="125"/>
      <c r="M1046" s="125"/>
      <c r="N1046" s="125"/>
    </row>
    <row r="1047" spans="1:14" ht="15" customHeight="1">
      <c r="A1047" s="16" t="s">
        <v>119</v>
      </c>
      <c r="B1047" s="20" t="s">
        <v>70</v>
      </c>
      <c r="C1047" s="20" t="s">
        <v>65</v>
      </c>
      <c r="D1047" s="262" t="s">
        <v>666</v>
      </c>
      <c r="E1047" s="262" t="s">
        <v>120</v>
      </c>
      <c r="F1047" s="21">
        <f>'пр.7 вед.стр.'!G207</f>
        <v>4500</v>
      </c>
      <c r="K1047" s="125"/>
      <c r="L1047" s="125"/>
      <c r="M1047" s="125"/>
      <c r="N1047" s="125"/>
    </row>
    <row r="1048" spans="1:14" ht="15" customHeight="1">
      <c r="A1048" s="24" t="s">
        <v>60</v>
      </c>
      <c r="B1048" s="42" t="s">
        <v>70</v>
      </c>
      <c r="C1048" s="42" t="s">
        <v>69</v>
      </c>
      <c r="D1048" s="282"/>
      <c r="E1048" s="282"/>
      <c r="F1048" s="17">
        <f>F1049</f>
        <v>208</v>
      </c>
      <c r="K1048" s="125"/>
      <c r="L1048" s="125"/>
      <c r="M1048" s="125"/>
      <c r="N1048" s="125"/>
    </row>
    <row r="1049" spans="1:14" ht="15" customHeight="1">
      <c r="A1049" s="16" t="s">
        <v>657</v>
      </c>
      <c r="B1049" s="20" t="s">
        <v>70</v>
      </c>
      <c r="C1049" s="20" t="s">
        <v>69</v>
      </c>
      <c r="D1049" s="282" t="s">
        <v>658</v>
      </c>
      <c r="E1049" s="282"/>
      <c r="F1049" s="18">
        <f>F1050+F1056</f>
        <v>208</v>
      </c>
      <c r="K1049" s="125"/>
      <c r="L1049" s="125"/>
      <c r="M1049" s="125"/>
      <c r="N1049" s="125"/>
    </row>
    <row r="1050" spans="1:15" s="32" customFormat="1" ht="30.75" customHeight="1">
      <c r="A1050" s="229" t="str">
        <f>'пр.7 вед.стр.'!A1035</f>
        <v>Муниципальная программа "Обеспечение жильем молодых семей  в Сусуманском городском округе  на 2018- 2020 годы"</v>
      </c>
      <c r="B1050" s="230" t="s">
        <v>70</v>
      </c>
      <c r="C1050" s="230" t="s">
        <v>69</v>
      </c>
      <c r="D1050" s="280" t="str">
        <f>'пр.7 вед.стр.'!E1035</f>
        <v>7Ж 0 00 00000 </v>
      </c>
      <c r="E1050" s="261"/>
      <c r="F1050" s="232">
        <f>F1051</f>
        <v>202</v>
      </c>
      <c r="K1050" s="122"/>
      <c r="L1050" s="122"/>
      <c r="M1050" s="122"/>
      <c r="N1050" s="122"/>
      <c r="O1050" s="125"/>
    </row>
    <row r="1051" spans="1:15" s="32" customFormat="1" ht="21" customHeight="1">
      <c r="A1051" s="30" t="str">
        <f>'пр.7 вед.стр.'!A1036</f>
        <v>Основное мероприятие "Поддержка молодых семей в решении жилищной проблемы"</v>
      </c>
      <c r="B1051" s="20" t="s">
        <v>70</v>
      </c>
      <c r="C1051" s="20" t="s">
        <v>69</v>
      </c>
      <c r="D1051" s="282" t="str">
        <f>'пр.7 вед.стр.'!E1036</f>
        <v>7Ж 0 01 00000 </v>
      </c>
      <c r="E1051" s="262"/>
      <c r="F1051" s="21">
        <f>F1052</f>
        <v>202</v>
      </c>
      <c r="K1051" s="122"/>
      <c r="L1051" s="122"/>
      <c r="M1051" s="122"/>
      <c r="N1051" s="122"/>
      <c r="O1051" s="125"/>
    </row>
    <row r="1052" spans="1:6" ht="30.75" customHeight="1">
      <c r="A1052" s="30" t="str">
        <f>'пр.7 вед.стр.'!A1037</f>
        <v>Социальная выплата на приобретение (строительство) жилья молодым семьям за счет средств местного бюджета</v>
      </c>
      <c r="B1052" s="20" t="s">
        <v>70</v>
      </c>
      <c r="C1052" s="20" t="s">
        <v>69</v>
      </c>
      <c r="D1052" s="282" t="str">
        <f>'пр.7 вед.стр.'!E1037</f>
        <v>7Ж 0 01 L0200 </v>
      </c>
      <c r="E1052" s="262"/>
      <c r="F1052" s="21">
        <f>F1053</f>
        <v>202</v>
      </c>
    </row>
    <row r="1053" spans="1:15" s="32" customFormat="1" ht="18" customHeight="1">
      <c r="A1053" s="30" t="str">
        <f>'пр.7 вед.стр.'!A1038</f>
        <v>Социальное обеспечение и иные выплаты населению</v>
      </c>
      <c r="B1053" s="20" t="s">
        <v>70</v>
      </c>
      <c r="C1053" s="20" t="s">
        <v>69</v>
      </c>
      <c r="D1053" s="282" t="str">
        <f>'пр.7 вед.стр.'!E1038</f>
        <v>7Ж 0 01 L0200 </v>
      </c>
      <c r="E1053" s="262" t="s">
        <v>116</v>
      </c>
      <c r="F1053" s="21">
        <f>F1054</f>
        <v>202</v>
      </c>
      <c r="K1053" s="122"/>
      <c r="L1053" s="122"/>
      <c r="M1053" s="122"/>
      <c r="N1053" s="122"/>
      <c r="O1053" s="125"/>
    </row>
    <row r="1054" spans="1:15" s="32" customFormat="1" ht="18.75" customHeight="1">
      <c r="A1054" s="30" t="str">
        <f>'пр.7 вед.стр.'!A1039</f>
        <v>Социальные выплаты гражданам, кроме публичных нормативных социальных выплат</v>
      </c>
      <c r="B1054" s="20" t="s">
        <v>70</v>
      </c>
      <c r="C1054" s="20" t="s">
        <v>69</v>
      </c>
      <c r="D1054" s="282" t="str">
        <f>'пр.7 вед.стр.'!E1039</f>
        <v>7Ж 0 01 L0200 </v>
      </c>
      <c r="E1054" s="262" t="s">
        <v>134</v>
      </c>
      <c r="F1054" s="21">
        <f>F1055</f>
        <v>202</v>
      </c>
      <c r="K1054" s="122"/>
      <c r="L1054" s="122"/>
      <c r="M1054" s="122"/>
      <c r="N1054" s="122"/>
      <c r="O1054" s="125"/>
    </row>
    <row r="1055" spans="1:15" s="32" customFormat="1" ht="15.75" customHeight="1">
      <c r="A1055" s="30" t="str">
        <f>'пр.7 вед.стр.'!A1040</f>
        <v>Субсидии гражданам на приобретение жилья</v>
      </c>
      <c r="B1055" s="20" t="s">
        <v>70</v>
      </c>
      <c r="C1055" s="20" t="s">
        <v>69</v>
      </c>
      <c r="D1055" s="282" t="str">
        <f>'пр.7 вед.стр.'!E1040</f>
        <v>7Ж 0 01 L0200 </v>
      </c>
      <c r="E1055" s="262" t="s">
        <v>391</v>
      </c>
      <c r="F1055" s="21">
        <f>'пр.7 вед.стр.'!G1040</f>
        <v>202</v>
      </c>
      <c r="K1055" s="122"/>
      <c r="L1055" s="122"/>
      <c r="M1055" s="122"/>
      <c r="N1055" s="122"/>
      <c r="O1055" s="125"/>
    </row>
    <row r="1056" spans="1:14" ht="32.25" customHeight="1">
      <c r="A1056" s="229" t="str">
        <f>'пр.7 вед.стр.'!A210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056" s="230" t="s">
        <v>70</v>
      </c>
      <c r="C1056" s="230" t="s">
        <v>69</v>
      </c>
      <c r="D1056" s="280" t="str">
        <f>'пр.7 вед.стр.'!E210</f>
        <v>7Т 0 00 00000 </v>
      </c>
      <c r="E1056" s="268"/>
      <c r="F1056" s="232">
        <f>F1057</f>
        <v>6</v>
      </c>
      <c r="K1056" s="125"/>
      <c r="L1056" s="125"/>
      <c r="M1056" s="125"/>
      <c r="N1056" s="125"/>
    </row>
    <row r="1057" spans="1:6" ht="15" customHeight="1">
      <c r="A1057" s="30" t="str">
        <f>'пр.7 вед.стр.'!A211</f>
        <v>Основное мероприятие "Борьба с преступностью"</v>
      </c>
      <c r="B1057" s="20" t="s">
        <v>70</v>
      </c>
      <c r="C1057" s="20" t="s">
        <v>69</v>
      </c>
      <c r="D1057" s="282" t="str">
        <f>'пр.7 вед.стр.'!E211</f>
        <v>7Т 0 06 00000</v>
      </c>
      <c r="E1057" s="263"/>
      <c r="F1057" s="21">
        <f>F1058</f>
        <v>6</v>
      </c>
    </row>
    <row r="1058" spans="1:6" ht="15" customHeight="1">
      <c r="A1058" s="49" t="str">
        <f>'пр.7 вед.стр.'!A212</f>
        <v>Профилактика повторных преступлений лицами, освободившимися из мест лишения свободы</v>
      </c>
      <c r="B1058" s="20" t="s">
        <v>70</v>
      </c>
      <c r="C1058" s="20" t="s">
        <v>69</v>
      </c>
      <c r="D1058" s="282" t="str">
        <f>'пр.7 вед.стр.'!E212</f>
        <v>7Т 0 06 95210 </v>
      </c>
      <c r="E1058" s="263"/>
      <c r="F1058" s="21">
        <f>F1059</f>
        <v>6</v>
      </c>
    </row>
    <row r="1059" spans="1:14" ht="15" customHeight="1">
      <c r="A1059" s="49" t="str">
        <f>'пр.7 вед.стр.'!A213</f>
        <v>Социальное обеспечение и иные выплаты населению</v>
      </c>
      <c r="B1059" s="20" t="s">
        <v>70</v>
      </c>
      <c r="C1059" s="20" t="s">
        <v>69</v>
      </c>
      <c r="D1059" s="282" t="str">
        <f>'пр.7 вед.стр.'!E213</f>
        <v>7Т 0 06 95210 </v>
      </c>
      <c r="E1059" s="262" t="str">
        <f>'пр.7 вед.стр.'!F213</f>
        <v>300</v>
      </c>
      <c r="F1059" s="21">
        <f>F1060</f>
        <v>6</v>
      </c>
      <c r="K1059" s="125"/>
      <c r="L1059" s="125"/>
      <c r="M1059" s="125"/>
      <c r="N1059" s="125"/>
    </row>
    <row r="1060" spans="1:14" ht="15" customHeight="1">
      <c r="A1060" s="49" t="str">
        <f>'пр.7 вед.стр.'!A214</f>
        <v>Иные выплаты населению</v>
      </c>
      <c r="B1060" s="20" t="s">
        <v>70</v>
      </c>
      <c r="C1060" s="20" t="s">
        <v>69</v>
      </c>
      <c r="D1060" s="282" t="str">
        <f>'пр.7 вед.стр.'!E214</f>
        <v>7Т 0 06 95210 </v>
      </c>
      <c r="E1060" s="262" t="str">
        <f>'пр.7 вед.стр.'!F214</f>
        <v>360</v>
      </c>
      <c r="F1060" s="21">
        <f>'пр.7 вед.стр.'!G214</f>
        <v>6</v>
      </c>
      <c r="K1060" s="125"/>
      <c r="L1060" s="125"/>
      <c r="M1060" s="125"/>
      <c r="N1060" s="125"/>
    </row>
    <row r="1061" spans="1:14" ht="17.25" customHeight="1">
      <c r="A1061" s="15" t="s">
        <v>150</v>
      </c>
      <c r="B1061" s="35" t="s">
        <v>70</v>
      </c>
      <c r="C1061" s="35" t="s">
        <v>75</v>
      </c>
      <c r="D1061" s="266"/>
      <c r="E1061" s="266"/>
      <c r="F1061" s="17">
        <f>F1062+F1080</f>
        <v>3197.9000000000005</v>
      </c>
      <c r="K1061" s="125"/>
      <c r="L1061" s="125"/>
      <c r="M1061" s="125"/>
      <c r="N1061" s="125"/>
    </row>
    <row r="1062" spans="1:14" ht="15" customHeight="1">
      <c r="A1062" s="16" t="s">
        <v>657</v>
      </c>
      <c r="B1062" s="20" t="s">
        <v>70</v>
      </c>
      <c r="C1062" s="20" t="s">
        <v>75</v>
      </c>
      <c r="D1062" s="282" t="s">
        <v>658</v>
      </c>
      <c r="E1062" s="266"/>
      <c r="F1062" s="17">
        <f>F1063+F1074</f>
        <v>2537.1000000000004</v>
      </c>
      <c r="K1062" s="125"/>
      <c r="L1062" s="125"/>
      <c r="M1062" s="125"/>
      <c r="N1062" s="125"/>
    </row>
    <row r="1063" spans="1:14" ht="27.75" customHeight="1">
      <c r="A1063" s="229" t="str">
        <f>'пр.7 вед.стр.'!A217</f>
        <v>Муниципальная  программа  "Развитие образования в Сусуманском городском округе  на 2018- 2020 годы"</v>
      </c>
      <c r="B1063" s="230" t="s">
        <v>70</v>
      </c>
      <c r="C1063" s="230" t="s">
        <v>75</v>
      </c>
      <c r="D1063" s="261" t="str">
        <f>'пр.7 вед.стр.'!E217</f>
        <v>7Р 0 00 00000 </v>
      </c>
      <c r="E1063" s="261"/>
      <c r="F1063" s="232">
        <f>F1064</f>
        <v>2325.1000000000004</v>
      </c>
      <c r="K1063" s="125"/>
      <c r="L1063" s="125"/>
      <c r="M1063" s="125"/>
      <c r="N1063" s="125"/>
    </row>
    <row r="1064" spans="1:15" s="80" customFormat="1" ht="24.75" customHeight="1">
      <c r="A1064" s="224" t="str">
        <f>'пр.7 вед.стр.'!A218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1064" s="225" t="s">
        <v>70</v>
      </c>
      <c r="C1064" s="225" t="s">
        <v>75</v>
      </c>
      <c r="D1064" s="267" t="str">
        <f>'пр.7 вед.стр.'!E218</f>
        <v>7Р 0 04 00000</v>
      </c>
      <c r="E1064" s="267"/>
      <c r="F1064" s="226">
        <f>F1065</f>
        <v>2325.1000000000004</v>
      </c>
      <c r="K1064" s="308"/>
      <c r="L1064" s="308"/>
      <c r="M1064" s="308"/>
      <c r="N1064" s="308"/>
      <c r="O1064" s="308"/>
    </row>
    <row r="1065" spans="1:15" s="80" customFormat="1" ht="31.5" customHeight="1">
      <c r="A1065" s="224" t="str">
        <f>'пр.7 вед.стр.'!A219</f>
        <v>Осуществление государственных полномочий по организации и осуществлению деятельности по опеке и попечительству </v>
      </c>
      <c r="B1065" s="225" t="s">
        <v>70</v>
      </c>
      <c r="C1065" s="225" t="s">
        <v>75</v>
      </c>
      <c r="D1065" s="267" t="str">
        <f>'пр.7 вед.стр.'!E219</f>
        <v>7Р 0 04 74090</v>
      </c>
      <c r="E1065" s="267"/>
      <c r="F1065" s="226">
        <f>F1066+F1071</f>
        <v>2325.1000000000004</v>
      </c>
      <c r="K1065" s="308"/>
      <c r="L1065" s="308"/>
      <c r="M1065" s="308"/>
      <c r="N1065" s="308"/>
      <c r="O1065" s="308"/>
    </row>
    <row r="1066" spans="1:14" ht="39" customHeight="1">
      <c r="A1066" s="224" t="str">
        <f>'пр.7 вед.стр.'!A220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66" s="225" t="s">
        <v>70</v>
      </c>
      <c r="C1066" s="225" t="s">
        <v>75</v>
      </c>
      <c r="D1066" s="267" t="str">
        <f>'пр.7 вед.стр.'!E220</f>
        <v>7Р 0 04 74090</v>
      </c>
      <c r="E1066" s="267" t="s">
        <v>101</v>
      </c>
      <c r="F1066" s="226">
        <f>F1067</f>
        <v>2136.3</v>
      </c>
      <c r="K1066" s="125"/>
      <c r="L1066" s="125"/>
      <c r="M1066" s="125"/>
      <c r="N1066" s="125"/>
    </row>
    <row r="1067" spans="1:14" ht="15" customHeight="1">
      <c r="A1067" s="224" t="str">
        <f>'пр.7 вед.стр.'!A221</f>
        <v>Расходы на выплаты персоналу государственных (муниципальных) органов</v>
      </c>
      <c r="B1067" s="225" t="s">
        <v>70</v>
      </c>
      <c r="C1067" s="225" t="s">
        <v>75</v>
      </c>
      <c r="D1067" s="267" t="str">
        <f>'пр.7 вед.стр.'!E221</f>
        <v>7Р 0 04 74090</v>
      </c>
      <c r="E1067" s="267" t="s">
        <v>93</v>
      </c>
      <c r="F1067" s="226">
        <f>F1068+F1069+F1070</f>
        <v>2136.3</v>
      </c>
      <c r="K1067" s="125"/>
      <c r="L1067" s="125"/>
      <c r="M1067" s="125"/>
      <c r="N1067" s="125"/>
    </row>
    <row r="1068" spans="1:14" ht="15" customHeight="1">
      <c r="A1068" s="224" t="str">
        <f>'пр.7 вед.стр.'!A222</f>
        <v>Фонд оплаты труда государственных (муниципальных) органов </v>
      </c>
      <c r="B1068" s="225" t="s">
        <v>70</v>
      </c>
      <c r="C1068" s="225" t="s">
        <v>75</v>
      </c>
      <c r="D1068" s="267" t="str">
        <f>'пр.7 вед.стр.'!E222</f>
        <v>7Р 0 04 74090</v>
      </c>
      <c r="E1068" s="267" t="s">
        <v>94</v>
      </c>
      <c r="F1068" s="226">
        <f>'пр.7 вед.стр.'!G222</f>
        <v>1558</v>
      </c>
      <c r="K1068" s="125"/>
      <c r="L1068" s="125"/>
      <c r="M1068" s="125"/>
      <c r="N1068" s="125"/>
    </row>
    <row r="1069" spans="1:14" ht="18" customHeight="1">
      <c r="A1069" s="224" t="str">
        <f>'пр.7 вед.стр.'!A223</f>
        <v>Иные выплаты персоналу государственных (муниципальных) органов, за исключением фонда оплаты труда</v>
      </c>
      <c r="B1069" s="225" t="s">
        <v>70</v>
      </c>
      <c r="C1069" s="225" t="s">
        <v>75</v>
      </c>
      <c r="D1069" s="267" t="str">
        <f>'пр.7 вед.стр.'!E223</f>
        <v>7Р 0 04 74090</v>
      </c>
      <c r="E1069" s="267" t="s">
        <v>96</v>
      </c>
      <c r="F1069" s="226">
        <f>'пр.7 вед.стр.'!G223</f>
        <v>142</v>
      </c>
      <c r="K1069" s="125"/>
      <c r="L1069" s="125"/>
      <c r="M1069" s="125"/>
      <c r="N1069" s="125"/>
    </row>
    <row r="1070" spans="1:14" ht="31.5" customHeight="1">
      <c r="A1070" s="224" t="str">
        <f>'пр.7 вед.стр.'!A224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070" s="225" t="s">
        <v>70</v>
      </c>
      <c r="C1070" s="225" t="s">
        <v>75</v>
      </c>
      <c r="D1070" s="267" t="str">
        <f>'пр.7 вед.стр.'!E224</f>
        <v>7Р 0 04 74090</v>
      </c>
      <c r="E1070" s="267" t="s">
        <v>157</v>
      </c>
      <c r="F1070" s="226">
        <f>'пр.7 вед.стр.'!G224</f>
        <v>436.3</v>
      </c>
      <c r="K1070" s="125"/>
      <c r="L1070" s="125"/>
      <c r="M1070" s="125"/>
      <c r="N1070" s="125"/>
    </row>
    <row r="1071" spans="1:14" ht="15" customHeight="1">
      <c r="A1071" s="224" t="str">
        <f>'пр.7 вед.стр.'!A225</f>
        <v>Закупка товаров, работ и услуг для обеспечения государственных (муниципальных) нужд</v>
      </c>
      <c r="B1071" s="225" t="s">
        <v>70</v>
      </c>
      <c r="C1071" s="225" t="s">
        <v>75</v>
      </c>
      <c r="D1071" s="267" t="str">
        <f>'пр.7 вед.стр.'!E225</f>
        <v>7Р 0 04 74090</v>
      </c>
      <c r="E1071" s="267" t="s">
        <v>102</v>
      </c>
      <c r="F1071" s="226">
        <f>F1072</f>
        <v>188.8</v>
      </c>
      <c r="K1071" s="125"/>
      <c r="L1071" s="125"/>
      <c r="M1071" s="125"/>
      <c r="N1071" s="125"/>
    </row>
    <row r="1072" spans="1:14" ht="15" customHeight="1">
      <c r="A1072" s="224" t="str">
        <f>'пр.7 вед.стр.'!A226</f>
        <v>Иные закупки товаров, работ и услуг для обеспечения государственных и муниципальных нужд</v>
      </c>
      <c r="B1072" s="225" t="s">
        <v>70</v>
      </c>
      <c r="C1072" s="225" t="s">
        <v>75</v>
      </c>
      <c r="D1072" s="267" t="str">
        <f>'пр.7 вед.стр.'!E226</f>
        <v>7Р 0 04 74090</v>
      </c>
      <c r="E1072" s="267" t="s">
        <v>98</v>
      </c>
      <c r="F1072" s="226">
        <f>F1073</f>
        <v>188.8</v>
      </c>
      <c r="K1072" s="125"/>
      <c r="L1072" s="125"/>
      <c r="M1072" s="125"/>
      <c r="N1072" s="125"/>
    </row>
    <row r="1073" spans="1:6" ht="15" customHeight="1">
      <c r="A1073" s="224" t="str">
        <f>'пр.7 вед.стр.'!A227</f>
        <v>Прочая закупка товаров, работ и услуг </v>
      </c>
      <c r="B1073" s="225" t="s">
        <v>70</v>
      </c>
      <c r="C1073" s="225" t="s">
        <v>75</v>
      </c>
      <c r="D1073" s="267" t="str">
        <f>'пр.7 вед.стр.'!E227</f>
        <v>7Р 0 04 74090</v>
      </c>
      <c r="E1073" s="267" t="s">
        <v>99</v>
      </c>
      <c r="F1073" s="226">
        <f>'пр.7 вед.стр.'!G227</f>
        <v>188.8</v>
      </c>
    </row>
    <row r="1074" spans="1:6" ht="48" customHeight="1">
      <c r="A1074" s="234" t="str">
        <f>'пр.7 вед.стр.'!A228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074" s="230" t="s">
        <v>70</v>
      </c>
      <c r="C1074" s="230" t="s">
        <v>75</v>
      </c>
      <c r="D1074" s="261" t="str">
        <f>'пр.7 вед.стр.'!E228</f>
        <v>7L 0 00 00000</v>
      </c>
      <c r="E1074" s="261"/>
      <c r="F1074" s="232">
        <f>F1075</f>
        <v>212</v>
      </c>
    </row>
    <row r="1075" spans="1:6" ht="34.5" customHeight="1">
      <c r="A1075" s="30" t="str">
        <f>'пр.7 вед.стр.'!A229</f>
        <v>Основное мероприятие "Оказание финансовой поддержки деятельности социально ориентированных некоммерческих организаций"</v>
      </c>
      <c r="B1075" s="20" t="s">
        <v>70</v>
      </c>
      <c r="C1075" s="20" t="s">
        <v>75</v>
      </c>
      <c r="D1075" s="262" t="str">
        <f>'пр.7 вед.стр.'!E229</f>
        <v>7L 0 01 00000</v>
      </c>
      <c r="E1075" s="262"/>
      <c r="F1075" s="21">
        <f>F1076</f>
        <v>212</v>
      </c>
    </row>
    <row r="1076" spans="1:6" ht="15" customHeight="1">
      <c r="A1076" s="30" t="str">
        <f>'пр.7 вед.стр.'!A230</f>
        <v>Поддержка деятельности социально ориентированных некоммерческих организаций</v>
      </c>
      <c r="B1076" s="20" t="s">
        <v>70</v>
      </c>
      <c r="C1076" s="20" t="s">
        <v>75</v>
      </c>
      <c r="D1076" s="262" t="str">
        <f>'пр.7 вед.стр.'!E230</f>
        <v>7L 0 01 91700</v>
      </c>
      <c r="E1076" s="262"/>
      <c r="F1076" s="21">
        <f>F1077</f>
        <v>212</v>
      </c>
    </row>
    <row r="1077" spans="1:15" s="32" customFormat="1" ht="33.75" customHeight="1">
      <c r="A1077" s="30" t="str">
        <f>'пр.7 вед.стр.'!A231</f>
        <v>Предоставление субсидий бюджетным, автономным учреждениям и иным некоммерческим организациям</v>
      </c>
      <c r="B1077" s="20" t="s">
        <v>70</v>
      </c>
      <c r="C1077" s="20" t="s">
        <v>75</v>
      </c>
      <c r="D1077" s="262" t="str">
        <f>'пр.7 вед.стр.'!E231</f>
        <v>7L 0 01 91700</v>
      </c>
      <c r="E1077" s="262" t="str">
        <f>'пр.7 вед.стр.'!F231</f>
        <v>600</v>
      </c>
      <c r="F1077" s="21">
        <f>F1078</f>
        <v>212</v>
      </c>
      <c r="K1077" s="122"/>
      <c r="L1077" s="122"/>
      <c r="M1077" s="122"/>
      <c r="N1077" s="122"/>
      <c r="O1077" s="125"/>
    </row>
    <row r="1078" spans="1:15" s="32" customFormat="1" ht="29.25" customHeight="1">
      <c r="A1078" s="30" t="str">
        <f>'пр.7 вед.стр.'!A232</f>
        <v>Субсидии некоммерческим организациям (за исключением государственных (муниципальных) учреждений)</v>
      </c>
      <c r="B1078" s="20" t="s">
        <v>70</v>
      </c>
      <c r="C1078" s="20" t="s">
        <v>75</v>
      </c>
      <c r="D1078" s="262" t="str">
        <f>'пр.7 вед.стр.'!E232</f>
        <v>7L 0 01 91700</v>
      </c>
      <c r="E1078" s="262" t="str">
        <f>'пр.7 вед.стр.'!F232</f>
        <v>630</v>
      </c>
      <c r="F1078" s="21">
        <f>F1079</f>
        <v>212</v>
      </c>
      <c r="K1078" s="122"/>
      <c r="L1078" s="122"/>
      <c r="M1078" s="122"/>
      <c r="N1078" s="122"/>
      <c r="O1078" s="125"/>
    </row>
    <row r="1079" spans="1:15" s="32" customFormat="1" ht="27" customHeight="1">
      <c r="A1079" s="30" t="str">
        <f>'пр.7 вед.стр.'!A233</f>
        <v>Иные субсидии некоммерческим организациям (за исключением государственных (муниципальных) учреждений)</v>
      </c>
      <c r="B1079" s="20" t="s">
        <v>70</v>
      </c>
      <c r="C1079" s="20" t="s">
        <v>75</v>
      </c>
      <c r="D1079" s="262" t="str">
        <f>'пр.7 вед.стр.'!E233</f>
        <v>7L 0 01 91700</v>
      </c>
      <c r="E1079" s="262" t="str">
        <f>'пр.7 вед.стр.'!F233</f>
        <v>634</v>
      </c>
      <c r="F1079" s="21">
        <f>'пр.7 вед.стр.'!G233</f>
        <v>212</v>
      </c>
      <c r="K1079" s="122"/>
      <c r="L1079" s="122"/>
      <c r="M1079" s="122"/>
      <c r="N1079" s="122"/>
      <c r="O1079" s="125"/>
    </row>
    <row r="1080" spans="1:15" s="80" customFormat="1" ht="30.75" customHeight="1">
      <c r="A1080" s="302" t="str">
        <f>'пр.7 вед.стр.'!A234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080" s="225" t="s">
        <v>70</v>
      </c>
      <c r="C1080" s="225" t="s">
        <v>75</v>
      </c>
      <c r="D1080" s="267" t="s">
        <v>642</v>
      </c>
      <c r="E1080" s="267"/>
      <c r="F1080" s="237">
        <f>F1081</f>
        <v>660.8</v>
      </c>
      <c r="K1080" s="308"/>
      <c r="L1080" s="308"/>
      <c r="M1080" s="308"/>
      <c r="N1080" s="308"/>
      <c r="O1080" s="308"/>
    </row>
    <row r="1081" spans="1:15" s="80" customFormat="1" ht="29.25" customHeight="1">
      <c r="A1081" s="224" t="s">
        <v>667</v>
      </c>
      <c r="B1081" s="225" t="s">
        <v>70</v>
      </c>
      <c r="C1081" s="225" t="s">
        <v>75</v>
      </c>
      <c r="D1081" s="267" t="str">
        <f>'пр.7 вед.стр.'!E235</f>
        <v>Р1 6 00 00000</v>
      </c>
      <c r="E1081" s="267"/>
      <c r="F1081" s="237">
        <f>F1082</f>
        <v>660.8</v>
      </c>
      <c r="K1081" s="308"/>
      <c r="L1081" s="308"/>
      <c r="M1081" s="308"/>
      <c r="N1081" s="308"/>
      <c r="O1081" s="308"/>
    </row>
    <row r="1082" spans="1:15" s="80" customFormat="1" ht="30" customHeight="1">
      <c r="A1082" s="224" t="str">
        <f>'пр.7 вед.стр.'!A236</f>
        <v>Осуществление государственных полномочий по организации и осуществлению деятельности по опеке и попечительству</v>
      </c>
      <c r="B1082" s="225" t="s">
        <v>70</v>
      </c>
      <c r="C1082" s="225" t="s">
        <v>75</v>
      </c>
      <c r="D1082" s="267" t="str">
        <f>'пр.7 вед.стр.'!E236</f>
        <v>Р1 6 00  74090</v>
      </c>
      <c r="E1082" s="267"/>
      <c r="F1082" s="237">
        <f>F1083+F1087</f>
        <v>660.8</v>
      </c>
      <c r="K1082" s="308"/>
      <c r="L1082" s="308"/>
      <c r="M1082" s="308"/>
      <c r="N1082" s="308"/>
      <c r="O1082" s="308"/>
    </row>
    <row r="1083" spans="1:15" s="32" customFormat="1" ht="44.25" customHeight="1">
      <c r="A1083" s="224" t="s">
        <v>100</v>
      </c>
      <c r="B1083" s="225" t="s">
        <v>70</v>
      </c>
      <c r="C1083" s="225" t="s">
        <v>75</v>
      </c>
      <c r="D1083" s="267" t="str">
        <f>'пр.7 вед.стр.'!E237</f>
        <v>Р1 6 00  74090</v>
      </c>
      <c r="E1083" s="267" t="s">
        <v>101</v>
      </c>
      <c r="F1083" s="226">
        <f>F1084</f>
        <v>537.9</v>
      </c>
      <c r="K1083" s="122"/>
      <c r="L1083" s="122"/>
      <c r="M1083" s="122"/>
      <c r="N1083" s="122"/>
      <c r="O1083" s="125"/>
    </row>
    <row r="1084" spans="1:15" s="32" customFormat="1" ht="15" customHeight="1">
      <c r="A1084" s="224" t="s">
        <v>92</v>
      </c>
      <c r="B1084" s="225" t="s">
        <v>70</v>
      </c>
      <c r="C1084" s="225" t="s">
        <v>75</v>
      </c>
      <c r="D1084" s="267" t="str">
        <f>'пр.7 вед.стр.'!E238</f>
        <v>Р1 6 00  74090</v>
      </c>
      <c r="E1084" s="267" t="s">
        <v>93</v>
      </c>
      <c r="F1084" s="226">
        <f>F1085+F1086</f>
        <v>537.9</v>
      </c>
      <c r="K1084" s="122"/>
      <c r="L1084" s="122"/>
      <c r="M1084" s="122"/>
      <c r="N1084" s="122"/>
      <c r="O1084" s="125"/>
    </row>
    <row r="1085" spans="1:15" s="32" customFormat="1" ht="15" customHeight="1">
      <c r="A1085" s="224" t="s">
        <v>156</v>
      </c>
      <c r="B1085" s="225" t="s">
        <v>70</v>
      </c>
      <c r="C1085" s="225" t="s">
        <v>75</v>
      </c>
      <c r="D1085" s="267" t="str">
        <f>'пр.7 вед.стр.'!E239</f>
        <v>Р1 6 00  74090</v>
      </c>
      <c r="E1085" s="267" t="s">
        <v>94</v>
      </c>
      <c r="F1085" s="226">
        <f>'пр.7 вед.стр.'!G239</f>
        <v>413.1</v>
      </c>
      <c r="K1085" s="122"/>
      <c r="L1085" s="122"/>
      <c r="M1085" s="122"/>
      <c r="N1085" s="122"/>
      <c r="O1085" s="125"/>
    </row>
    <row r="1086" spans="1:15" s="32" customFormat="1" ht="30" customHeight="1">
      <c r="A1086" s="224" t="s">
        <v>158</v>
      </c>
      <c r="B1086" s="225" t="s">
        <v>70</v>
      </c>
      <c r="C1086" s="225" t="s">
        <v>75</v>
      </c>
      <c r="D1086" s="267" t="str">
        <f>'пр.7 вед.стр.'!E240</f>
        <v>Р1 6 00  74090</v>
      </c>
      <c r="E1086" s="267" t="s">
        <v>157</v>
      </c>
      <c r="F1086" s="226">
        <f>'пр.7 вед.стр.'!G240</f>
        <v>124.8</v>
      </c>
      <c r="K1086" s="122"/>
      <c r="L1086" s="122"/>
      <c r="M1086" s="122"/>
      <c r="N1086" s="122"/>
      <c r="O1086" s="125"/>
    </row>
    <row r="1087" spans="1:15" s="32" customFormat="1" ht="15" customHeight="1">
      <c r="A1087" s="224" t="s">
        <v>417</v>
      </c>
      <c r="B1087" s="225" t="s">
        <v>70</v>
      </c>
      <c r="C1087" s="225" t="s">
        <v>75</v>
      </c>
      <c r="D1087" s="267" t="str">
        <f>'пр.7 вед.стр.'!E241</f>
        <v>Р1 6 00  74090</v>
      </c>
      <c r="E1087" s="267" t="s">
        <v>102</v>
      </c>
      <c r="F1087" s="226">
        <f>F1088</f>
        <v>122.9</v>
      </c>
      <c r="K1087" s="122"/>
      <c r="L1087" s="122"/>
      <c r="M1087" s="122"/>
      <c r="N1087" s="122"/>
      <c r="O1087" s="125"/>
    </row>
    <row r="1088" spans="1:6" ht="15" customHeight="1">
      <c r="A1088" s="224" t="s">
        <v>97</v>
      </c>
      <c r="B1088" s="225" t="s">
        <v>70</v>
      </c>
      <c r="C1088" s="225" t="s">
        <v>75</v>
      </c>
      <c r="D1088" s="267" t="str">
        <f>'пр.7 вед.стр.'!E242</f>
        <v>Р1 6 00  74090</v>
      </c>
      <c r="E1088" s="267" t="s">
        <v>98</v>
      </c>
      <c r="F1088" s="226">
        <f>F1089</f>
        <v>122.9</v>
      </c>
    </row>
    <row r="1089" spans="1:6" ht="15" customHeight="1">
      <c r="A1089" s="224" t="s">
        <v>794</v>
      </c>
      <c r="B1089" s="225" t="s">
        <v>70</v>
      </c>
      <c r="C1089" s="225" t="s">
        <v>75</v>
      </c>
      <c r="D1089" s="267" t="str">
        <f>'пр.7 вед.стр.'!E243</f>
        <v>Р1 6 00  74090</v>
      </c>
      <c r="E1089" s="267" t="s">
        <v>99</v>
      </c>
      <c r="F1089" s="226">
        <f>'пр.7 вед.стр.'!G243</f>
        <v>122.9</v>
      </c>
    </row>
    <row r="1090" spans="1:15" s="32" customFormat="1" ht="17.25" customHeight="1">
      <c r="A1090" s="15" t="s">
        <v>82</v>
      </c>
      <c r="B1090" s="35" t="s">
        <v>73</v>
      </c>
      <c r="C1090" s="35" t="s">
        <v>35</v>
      </c>
      <c r="D1090" s="262"/>
      <c r="E1090" s="262"/>
      <c r="F1090" s="36">
        <f>F1091</f>
        <v>24460.999999999996</v>
      </c>
      <c r="K1090" s="122"/>
      <c r="L1090" s="122"/>
      <c r="M1090" s="122"/>
      <c r="N1090" s="122"/>
      <c r="O1090" s="125"/>
    </row>
    <row r="1091" spans="1:15" s="32" customFormat="1" ht="15" customHeight="1">
      <c r="A1091" s="15" t="s">
        <v>83</v>
      </c>
      <c r="B1091" s="35" t="s">
        <v>73</v>
      </c>
      <c r="C1091" s="35" t="s">
        <v>65</v>
      </c>
      <c r="D1091" s="266"/>
      <c r="E1091" s="266"/>
      <c r="F1091" s="36">
        <f>F1092+F1125+F1138</f>
        <v>24460.999999999996</v>
      </c>
      <c r="K1091" s="122"/>
      <c r="L1091" s="122"/>
      <c r="M1091" s="122"/>
      <c r="N1091" s="122"/>
      <c r="O1091" s="125"/>
    </row>
    <row r="1092" spans="1:15" s="32" customFormat="1" ht="18.75" customHeight="1">
      <c r="A1092" s="51" t="s">
        <v>657</v>
      </c>
      <c r="B1092" s="20" t="s">
        <v>73</v>
      </c>
      <c r="C1092" s="20" t="s">
        <v>65</v>
      </c>
      <c r="D1092" s="282" t="s">
        <v>658</v>
      </c>
      <c r="E1092" s="262"/>
      <c r="F1092" s="21">
        <f>F1093+F1111</f>
        <v>1479.1</v>
      </c>
      <c r="K1092" s="122"/>
      <c r="L1092" s="122"/>
      <c r="M1092" s="122"/>
      <c r="N1092" s="122"/>
      <c r="O1092" s="125"/>
    </row>
    <row r="1093" spans="1:15" s="32" customFormat="1" ht="27" customHeight="1">
      <c r="A1093" s="229" t="str">
        <f>'пр.7 вед.стр.'!A1044</f>
        <v>Муниципальная программа  "Пожарная безопасность в Сусуманском городском округе на 2018- 2020 годы"</v>
      </c>
      <c r="B1093" s="230" t="s">
        <v>73</v>
      </c>
      <c r="C1093" s="230" t="s">
        <v>65</v>
      </c>
      <c r="D1093" s="280" t="str">
        <f>'пр.7 вед.стр.'!E1044</f>
        <v>7П 0 00 00000 </v>
      </c>
      <c r="E1093" s="261"/>
      <c r="F1093" s="232">
        <f>F1094</f>
        <v>329.1</v>
      </c>
      <c r="K1093" s="122"/>
      <c r="L1093" s="122"/>
      <c r="M1093" s="122"/>
      <c r="N1093" s="122"/>
      <c r="O1093" s="125"/>
    </row>
    <row r="1094" spans="1:15" s="32" customFormat="1" ht="27" customHeight="1">
      <c r="A1094" s="30" t="str">
        <f>'пр.7 вед.стр.'!A1045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94" s="20" t="s">
        <v>73</v>
      </c>
      <c r="C1094" s="20" t="s">
        <v>65</v>
      </c>
      <c r="D1094" s="282" t="str">
        <f>'пр.7 вед.стр.'!E1045</f>
        <v>7П 0 01 00000 </v>
      </c>
      <c r="E1094" s="262"/>
      <c r="F1094" s="21">
        <f>F1095+F1099+F1103+F1107</f>
        <v>329.1</v>
      </c>
      <c r="K1094" s="122"/>
      <c r="L1094" s="122"/>
      <c r="M1094" s="122"/>
      <c r="N1094" s="122"/>
      <c r="O1094" s="125"/>
    </row>
    <row r="1095" spans="1:15" s="32" customFormat="1" ht="27" customHeight="1">
      <c r="A1095" s="30" t="str">
        <f>'пр.7 вед.стр.'!A1046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095" s="20" t="s">
        <v>73</v>
      </c>
      <c r="C1095" s="20" t="s">
        <v>65</v>
      </c>
      <c r="D1095" s="282" t="str">
        <f>'пр.7 вед.стр.'!E1046</f>
        <v>7П 0 01 94100 </v>
      </c>
      <c r="E1095" s="262"/>
      <c r="F1095" s="21">
        <f>F1096</f>
        <v>180</v>
      </c>
      <c r="K1095" s="122"/>
      <c r="L1095" s="122"/>
      <c r="M1095" s="122"/>
      <c r="N1095" s="122"/>
      <c r="O1095" s="125"/>
    </row>
    <row r="1096" spans="1:15" s="32" customFormat="1" ht="29.25" customHeight="1">
      <c r="A1096" s="30" t="str">
        <f>'пр.7 вед.стр.'!A1047</f>
        <v>Предоставление субсидий бюджетным, автономным учреждениям и иным некоммерческим организациям</v>
      </c>
      <c r="B1096" s="20" t="s">
        <v>73</v>
      </c>
      <c r="C1096" s="20" t="s">
        <v>65</v>
      </c>
      <c r="D1096" s="282" t="str">
        <f>'пр.7 вед.стр.'!E1047</f>
        <v>7П 0 01 94100 </v>
      </c>
      <c r="E1096" s="262" t="str">
        <f>'пр.7 вед.стр.'!F1047</f>
        <v>600</v>
      </c>
      <c r="F1096" s="21">
        <f>F1097</f>
        <v>180</v>
      </c>
      <c r="K1096" s="122"/>
      <c r="L1096" s="122"/>
      <c r="M1096" s="122"/>
      <c r="N1096" s="122"/>
      <c r="O1096" s="125"/>
    </row>
    <row r="1097" spans="1:15" s="32" customFormat="1" ht="19.5" customHeight="1">
      <c r="A1097" s="30" t="str">
        <f>'пр.7 вед.стр.'!A1048</f>
        <v>Субсидии бюджетным учреждениям</v>
      </c>
      <c r="B1097" s="20" t="s">
        <v>73</v>
      </c>
      <c r="C1097" s="20" t="s">
        <v>65</v>
      </c>
      <c r="D1097" s="282" t="str">
        <f>'пр.7 вед.стр.'!E1048</f>
        <v>7П 0 01 94100 </v>
      </c>
      <c r="E1097" s="262" t="str">
        <f>'пр.7 вед.стр.'!F1048</f>
        <v>610</v>
      </c>
      <c r="F1097" s="21">
        <f>F1098</f>
        <v>180</v>
      </c>
      <c r="K1097" s="122"/>
      <c r="L1097" s="122"/>
      <c r="M1097" s="122"/>
      <c r="N1097" s="122"/>
      <c r="O1097" s="125"/>
    </row>
    <row r="1098" spans="1:15" s="32" customFormat="1" ht="19.5" customHeight="1">
      <c r="A1098" s="30" t="str">
        <f>'пр.7 вед.стр.'!A1049</f>
        <v>Субсидии  бюджетным учреждениям на иные цели</v>
      </c>
      <c r="B1098" s="20" t="s">
        <v>73</v>
      </c>
      <c r="C1098" s="20" t="s">
        <v>65</v>
      </c>
      <c r="D1098" s="282" t="str">
        <f>'пр.7 вед.стр.'!E1049</f>
        <v>7П 0 01 94100 </v>
      </c>
      <c r="E1098" s="262" t="str">
        <f>'пр.7 вед.стр.'!F1049</f>
        <v>612</v>
      </c>
      <c r="F1098" s="21">
        <f>'пр.7 вед.стр.'!G1049</f>
        <v>180</v>
      </c>
      <c r="K1098" s="122"/>
      <c r="L1098" s="122"/>
      <c r="M1098" s="122"/>
      <c r="N1098" s="122"/>
      <c r="O1098" s="125"/>
    </row>
    <row r="1099" spans="1:15" s="32" customFormat="1" ht="13.5" customHeight="1">
      <c r="A1099" s="30" t="str">
        <f>'пр.7 вед.стр.'!A1050</f>
        <v>Приобретение и заправка огнетушителей, средств индивидуальной защиты</v>
      </c>
      <c r="B1099" s="20" t="s">
        <v>73</v>
      </c>
      <c r="C1099" s="20" t="s">
        <v>65</v>
      </c>
      <c r="D1099" s="282" t="str">
        <f>'пр.7 вед.стр.'!E1050</f>
        <v>7П 0 01 94300 </v>
      </c>
      <c r="E1099" s="262"/>
      <c r="F1099" s="21">
        <f>F1100</f>
        <v>33.6</v>
      </c>
      <c r="K1099" s="122"/>
      <c r="L1099" s="122"/>
      <c r="M1099" s="122"/>
      <c r="N1099" s="122"/>
      <c r="O1099" s="125"/>
    </row>
    <row r="1100" spans="1:15" s="32" customFormat="1" ht="27" customHeight="1">
      <c r="A1100" s="30" t="str">
        <f>'пр.7 вед.стр.'!A1051</f>
        <v>Предоставление субсидий бюджетным, автономным учреждениям и иным некоммерческим организациям</v>
      </c>
      <c r="B1100" s="20" t="s">
        <v>73</v>
      </c>
      <c r="C1100" s="20" t="s">
        <v>65</v>
      </c>
      <c r="D1100" s="282" t="str">
        <f>'пр.7 вед.стр.'!E1051</f>
        <v>7П 0 01 94300 </v>
      </c>
      <c r="E1100" s="262" t="str">
        <f>'пр.7 вед.стр.'!F1051</f>
        <v>600</v>
      </c>
      <c r="F1100" s="21">
        <f>F1101</f>
        <v>33.6</v>
      </c>
      <c r="K1100" s="122"/>
      <c r="L1100" s="122"/>
      <c r="M1100" s="122"/>
      <c r="N1100" s="122"/>
      <c r="O1100" s="125"/>
    </row>
    <row r="1101" spans="1:15" s="32" customFormat="1" ht="17.25" customHeight="1">
      <c r="A1101" s="30" t="str">
        <f>'пр.7 вед.стр.'!A1052</f>
        <v>Субсидии бюджетным учреждениям</v>
      </c>
      <c r="B1101" s="20" t="s">
        <v>73</v>
      </c>
      <c r="C1101" s="20" t="s">
        <v>65</v>
      </c>
      <c r="D1101" s="282" t="str">
        <f>'пр.7 вед.стр.'!E1052</f>
        <v>7П 0 01 94300 </v>
      </c>
      <c r="E1101" s="262" t="str">
        <f>'пр.7 вед.стр.'!F1052</f>
        <v>610</v>
      </c>
      <c r="F1101" s="21">
        <f>F1102</f>
        <v>33.6</v>
      </c>
      <c r="K1101" s="122"/>
      <c r="L1101" s="122"/>
      <c r="M1101" s="122"/>
      <c r="N1101" s="122"/>
      <c r="O1101" s="125"/>
    </row>
    <row r="1102" spans="1:15" s="32" customFormat="1" ht="17.25" customHeight="1">
      <c r="A1102" s="30" t="str">
        <f>'пр.7 вед.стр.'!A1053</f>
        <v>Субсидии  бюджетным учреждениям на иные цели</v>
      </c>
      <c r="B1102" s="20" t="s">
        <v>73</v>
      </c>
      <c r="C1102" s="20" t="s">
        <v>65</v>
      </c>
      <c r="D1102" s="282" t="str">
        <f>'пр.7 вед.стр.'!E1053</f>
        <v>7П 0 01 94300 </v>
      </c>
      <c r="E1102" s="262" t="str">
        <f>'пр.7 вед.стр.'!F1053</f>
        <v>612</v>
      </c>
      <c r="F1102" s="21">
        <f>'пр.7 вед.стр.'!G1053</f>
        <v>33.6</v>
      </c>
      <c r="K1102" s="122"/>
      <c r="L1102" s="122"/>
      <c r="M1102" s="122"/>
      <c r="N1102" s="122"/>
      <c r="O1102" s="125"/>
    </row>
    <row r="1103" spans="1:15" s="32" customFormat="1" ht="30" customHeight="1">
      <c r="A1103" s="30" t="str">
        <f>'пр.7 вед.стр.'!A1054</f>
        <v>Проведение проверок исправности и ремонт систем противопожарного водоснабжения, приобретение и обслуживание гидрантов</v>
      </c>
      <c r="B1103" s="20" t="s">
        <v>73</v>
      </c>
      <c r="C1103" s="20" t="s">
        <v>65</v>
      </c>
      <c r="D1103" s="282" t="str">
        <f>'пр.7 вед.стр.'!E1054</f>
        <v>7П 0 01 94500 </v>
      </c>
      <c r="E1103" s="262"/>
      <c r="F1103" s="21">
        <f>F1104</f>
        <v>94.5</v>
      </c>
      <c r="K1103" s="122"/>
      <c r="L1103" s="122"/>
      <c r="M1103" s="122"/>
      <c r="N1103" s="122"/>
      <c r="O1103" s="125"/>
    </row>
    <row r="1104" spans="1:15" s="32" customFormat="1" ht="19.5" customHeight="1">
      <c r="A1104" s="30" t="str">
        <f>'пр.7 вед.стр.'!A1055</f>
        <v>Предоставление субсидий бюджетным, автономным учреждениям и иным некоммерческим организациям</v>
      </c>
      <c r="B1104" s="20" t="s">
        <v>73</v>
      </c>
      <c r="C1104" s="20" t="s">
        <v>65</v>
      </c>
      <c r="D1104" s="282" t="str">
        <f>'пр.7 вед.стр.'!E1055</f>
        <v>7П 0 01 94500 </v>
      </c>
      <c r="E1104" s="262" t="str">
        <f>'пр.7 вед.стр.'!F1055</f>
        <v>600</v>
      </c>
      <c r="F1104" s="21">
        <f>F1105</f>
        <v>94.5</v>
      </c>
      <c r="K1104" s="122"/>
      <c r="L1104" s="122"/>
      <c r="M1104" s="122"/>
      <c r="N1104" s="122"/>
      <c r="O1104" s="125"/>
    </row>
    <row r="1105" spans="1:15" s="32" customFormat="1" ht="17.25" customHeight="1">
      <c r="A1105" s="30" t="str">
        <f>'пр.7 вед.стр.'!A1056</f>
        <v>Субсидии бюджетным учреждениям</v>
      </c>
      <c r="B1105" s="20" t="s">
        <v>73</v>
      </c>
      <c r="C1105" s="20" t="s">
        <v>65</v>
      </c>
      <c r="D1105" s="282" t="str">
        <f>'пр.7 вед.стр.'!E1056</f>
        <v>7П 0 01 94500 </v>
      </c>
      <c r="E1105" s="262" t="str">
        <f>'пр.7 вед.стр.'!F1056</f>
        <v>610</v>
      </c>
      <c r="F1105" s="21">
        <f>F1106</f>
        <v>94.5</v>
      </c>
      <c r="K1105" s="122"/>
      <c r="L1105" s="122"/>
      <c r="M1105" s="122"/>
      <c r="N1105" s="122"/>
      <c r="O1105" s="125"/>
    </row>
    <row r="1106" spans="1:15" s="32" customFormat="1" ht="17.25" customHeight="1">
      <c r="A1106" s="30" t="str">
        <f>'пр.7 вед.стр.'!A1057</f>
        <v>Субсидии  бюджетным учреждениям на иные цели</v>
      </c>
      <c r="B1106" s="20" t="s">
        <v>73</v>
      </c>
      <c r="C1106" s="20" t="s">
        <v>65</v>
      </c>
      <c r="D1106" s="282" t="str">
        <f>'пр.7 вед.стр.'!E1057</f>
        <v>7П 0 01 94500 </v>
      </c>
      <c r="E1106" s="262" t="str">
        <f>'пр.7 вед.стр.'!F1057</f>
        <v>612</v>
      </c>
      <c r="F1106" s="21">
        <f>'пр.7 вед.стр.'!G1057</f>
        <v>94.5</v>
      </c>
      <c r="K1106" s="122"/>
      <c r="L1106" s="122"/>
      <c r="M1106" s="122"/>
      <c r="N1106" s="122"/>
      <c r="O1106" s="125"/>
    </row>
    <row r="1107" spans="1:15" s="32" customFormat="1" ht="17.25" customHeight="1">
      <c r="A1107" s="30" t="str">
        <f>'пр.7 вед.стр.'!A1058</f>
        <v>Изготовление планов эвакуации</v>
      </c>
      <c r="B1107" s="20" t="s">
        <v>73</v>
      </c>
      <c r="C1107" s="20" t="s">
        <v>65</v>
      </c>
      <c r="D1107" s="282" t="str">
        <f>'пр.7 вед.стр.'!E1058</f>
        <v>7П 0 01 94700 </v>
      </c>
      <c r="E1107" s="262"/>
      <c r="F1107" s="21">
        <f>F1108</f>
        <v>21</v>
      </c>
      <c r="K1107" s="122"/>
      <c r="L1107" s="122"/>
      <c r="M1107" s="122"/>
      <c r="N1107" s="122"/>
      <c r="O1107" s="125"/>
    </row>
    <row r="1108" spans="1:15" s="32" customFormat="1" ht="19.5" customHeight="1">
      <c r="A1108" s="30" t="str">
        <f>'пр.7 вед.стр.'!A1059</f>
        <v>Предоставление субсидий бюджетным, автономным учреждениям и иным некоммерческим организациям</v>
      </c>
      <c r="B1108" s="20" t="s">
        <v>73</v>
      </c>
      <c r="C1108" s="20" t="s">
        <v>65</v>
      </c>
      <c r="D1108" s="282" t="str">
        <f>'пр.7 вед.стр.'!E1059</f>
        <v>7П 0 01 94700 </v>
      </c>
      <c r="E1108" s="262" t="str">
        <f>'пр.7 вед.стр.'!F1059</f>
        <v>600</v>
      </c>
      <c r="F1108" s="21">
        <f>F1109</f>
        <v>21</v>
      </c>
      <c r="K1108" s="122"/>
      <c r="L1108" s="122"/>
      <c r="M1108" s="122"/>
      <c r="N1108" s="122"/>
      <c r="O1108" s="125"/>
    </row>
    <row r="1109" spans="1:15" s="32" customFormat="1" ht="15" customHeight="1">
      <c r="A1109" s="30" t="str">
        <f>'пр.7 вед.стр.'!A1060</f>
        <v>Субсидии бюджетным учреждениям</v>
      </c>
      <c r="B1109" s="20" t="s">
        <v>73</v>
      </c>
      <c r="C1109" s="20" t="s">
        <v>65</v>
      </c>
      <c r="D1109" s="282" t="str">
        <f>'пр.7 вед.стр.'!E1060</f>
        <v>7П 0 01 94700 </v>
      </c>
      <c r="E1109" s="262" t="str">
        <f>'пр.7 вед.стр.'!F1060</f>
        <v>610</v>
      </c>
      <c r="F1109" s="21">
        <f>F1110</f>
        <v>21</v>
      </c>
      <c r="K1109" s="122"/>
      <c r="L1109" s="122"/>
      <c r="M1109" s="122"/>
      <c r="N1109" s="122"/>
      <c r="O1109" s="125"/>
    </row>
    <row r="1110" spans="1:15" s="32" customFormat="1" ht="17.25" customHeight="1">
      <c r="A1110" s="30" t="str">
        <f>'пр.7 вед.стр.'!A1061</f>
        <v>Субсидии  бюджетным учреждениям на иные цели</v>
      </c>
      <c r="B1110" s="20" t="s">
        <v>73</v>
      </c>
      <c r="C1110" s="20" t="s">
        <v>65</v>
      </c>
      <c r="D1110" s="282" t="str">
        <f>'пр.7 вед.стр.'!E1061</f>
        <v>7П 0 01 94700 </v>
      </c>
      <c r="E1110" s="262" t="str">
        <f>'пр.7 вед.стр.'!F1061</f>
        <v>612</v>
      </c>
      <c r="F1110" s="21">
        <f>'пр.7 вед.стр.'!G1061</f>
        <v>21</v>
      </c>
      <c r="K1110" s="122"/>
      <c r="L1110" s="122"/>
      <c r="M1110" s="122"/>
      <c r="N1110" s="122"/>
      <c r="O1110" s="125"/>
    </row>
    <row r="1111" spans="1:15" s="32" customFormat="1" ht="27" customHeight="1">
      <c r="A1111" s="229" t="str">
        <f>'пр.7 вед.стр.'!A1062</f>
        <v>Муниципальная программа "Развитие физической культуры и спорта в Сусуманском городском округе на 2018- 2020 годы"</v>
      </c>
      <c r="B1111" s="230" t="s">
        <v>73</v>
      </c>
      <c r="C1111" s="230" t="s">
        <v>65</v>
      </c>
      <c r="D1111" s="280" t="str">
        <f>'пр.7 вед.стр.'!E1062</f>
        <v>7Ф 0 00 00000 </v>
      </c>
      <c r="E1111" s="261"/>
      <c r="F1111" s="232">
        <f>F1112</f>
        <v>1150</v>
      </c>
      <c r="K1111" s="122"/>
      <c r="L1111" s="122"/>
      <c r="M1111" s="122"/>
      <c r="N1111" s="122"/>
      <c r="O1111" s="125"/>
    </row>
    <row r="1112" spans="1:15" s="32" customFormat="1" ht="30" customHeight="1">
      <c r="A1112" s="30" t="str">
        <f>'пр.7 вед.стр.'!A1063</f>
        <v>Основное мероприятие "Приобщение различных слоев населения к регулярным занятиям физической культурой и спортом"</v>
      </c>
      <c r="B1112" s="20" t="s">
        <v>73</v>
      </c>
      <c r="C1112" s="20" t="s">
        <v>65</v>
      </c>
      <c r="D1112" s="282" t="str">
        <f>'пр.7 вед.стр.'!E1063</f>
        <v>7Ф 0 01 00000 </v>
      </c>
      <c r="E1112" s="262"/>
      <c r="F1112" s="21">
        <f>F1113+F1117+F1121</f>
        <v>1150</v>
      </c>
      <c r="K1112" s="122"/>
      <c r="L1112" s="122"/>
      <c r="M1112" s="122"/>
      <c r="N1112" s="122"/>
      <c r="O1112" s="125"/>
    </row>
    <row r="1113" spans="1:15" s="32" customFormat="1" ht="17.25" customHeight="1">
      <c r="A1113" s="30" t="str">
        <f>'пр.7 вед.стр.'!A1064</f>
        <v>Укрепление материально- технической базы</v>
      </c>
      <c r="B1113" s="20" t="s">
        <v>73</v>
      </c>
      <c r="C1113" s="20" t="s">
        <v>65</v>
      </c>
      <c r="D1113" s="282" t="str">
        <f>'пр.7 вед.стр.'!E1064</f>
        <v>7Ф 0 01 92500 </v>
      </c>
      <c r="E1113" s="262"/>
      <c r="F1113" s="21">
        <f>F1114</f>
        <v>300</v>
      </c>
      <c r="K1113" s="122"/>
      <c r="L1113" s="122"/>
      <c r="M1113" s="122"/>
      <c r="N1113" s="122"/>
      <c r="O1113" s="125"/>
    </row>
    <row r="1114" spans="1:15" s="32" customFormat="1" ht="18" customHeight="1">
      <c r="A1114" s="30" t="str">
        <f>'пр.7 вед.стр.'!A1065</f>
        <v>Предоставление субсидий бюджетным, автономным учреждениям и иным некоммерческим организациям</v>
      </c>
      <c r="B1114" s="20" t="s">
        <v>73</v>
      </c>
      <c r="C1114" s="20" t="s">
        <v>65</v>
      </c>
      <c r="D1114" s="282" t="str">
        <f>'пр.7 вед.стр.'!E1065</f>
        <v>7Ф 0 01 92500 </v>
      </c>
      <c r="E1114" s="262" t="str">
        <f>'пр.7 вед.стр.'!F1065</f>
        <v>600</v>
      </c>
      <c r="F1114" s="21">
        <f>F1115</f>
        <v>300</v>
      </c>
      <c r="K1114" s="122"/>
      <c r="L1114" s="122"/>
      <c r="M1114" s="122"/>
      <c r="N1114" s="122"/>
      <c r="O1114" s="125"/>
    </row>
    <row r="1115" spans="1:15" s="32" customFormat="1" ht="17.25" customHeight="1">
      <c r="A1115" s="30" t="str">
        <f>'пр.7 вед.стр.'!A1066</f>
        <v>Субсидии бюджетным учреждениям</v>
      </c>
      <c r="B1115" s="20" t="s">
        <v>73</v>
      </c>
      <c r="C1115" s="20" t="s">
        <v>65</v>
      </c>
      <c r="D1115" s="282" t="str">
        <f>'пр.7 вед.стр.'!E1066</f>
        <v>7Ф 0 01 92500 </v>
      </c>
      <c r="E1115" s="262" t="str">
        <f>'пр.7 вед.стр.'!F1066</f>
        <v>610</v>
      </c>
      <c r="F1115" s="21">
        <f>F1116</f>
        <v>300</v>
      </c>
      <c r="K1115" s="122"/>
      <c r="L1115" s="122"/>
      <c r="M1115" s="122"/>
      <c r="N1115" s="122"/>
      <c r="O1115" s="125"/>
    </row>
    <row r="1116" spans="1:15" s="32" customFormat="1" ht="18" customHeight="1">
      <c r="A1116" s="30" t="str">
        <f>'пр.7 вед.стр.'!A1067</f>
        <v>Субсидии  бюджетным учреждениям на иные цели</v>
      </c>
      <c r="B1116" s="20" t="s">
        <v>73</v>
      </c>
      <c r="C1116" s="20" t="s">
        <v>65</v>
      </c>
      <c r="D1116" s="282" t="str">
        <f>'пр.7 вед.стр.'!E1067</f>
        <v>7Ф 0 01 92500 </v>
      </c>
      <c r="E1116" s="262" t="str">
        <f>'пр.7 вед.стр.'!F1067</f>
        <v>612</v>
      </c>
      <c r="F1116" s="21">
        <f>'пр.7 вед.стр.'!G1067</f>
        <v>300</v>
      </c>
      <c r="K1116" s="122"/>
      <c r="L1116" s="122"/>
      <c r="M1116" s="122"/>
      <c r="N1116" s="122"/>
      <c r="O1116" s="125"/>
    </row>
    <row r="1117" spans="1:15" s="32" customFormat="1" ht="12.75">
      <c r="A1117" s="30" t="str">
        <f>'пр.7 вед.стр.'!A1068</f>
        <v>Оздоровительная, спортивно- массовая работа с населением, проведение мероприятий</v>
      </c>
      <c r="B1117" s="20" t="s">
        <v>73</v>
      </c>
      <c r="C1117" s="20" t="s">
        <v>65</v>
      </c>
      <c r="D1117" s="282" t="str">
        <f>'пр.7 вед.стр.'!E1068</f>
        <v>7Ф 0 01 93100 </v>
      </c>
      <c r="E1117" s="262"/>
      <c r="F1117" s="21">
        <f>F1118</f>
        <v>580</v>
      </c>
      <c r="K1117" s="122"/>
      <c r="L1117" s="122"/>
      <c r="M1117" s="122"/>
      <c r="N1117" s="122"/>
      <c r="O1117" s="125"/>
    </row>
    <row r="1118" spans="1:6" ht="25.5">
      <c r="A1118" s="30" t="str">
        <f>'пр.7 вед.стр.'!A1069</f>
        <v>Предоставление субсидий бюджетным, автономным учреждениям и иным некоммерческим организациям</v>
      </c>
      <c r="B1118" s="20" t="s">
        <v>73</v>
      </c>
      <c r="C1118" s="20" t="s">
        <v>65</v>
      </c>
      <c r="D1118" s="282" t="str">
        <f>'пр.7 вед.стр.'!E1069</f>
        <v>7Ф 0 01 93100 </v>
      </c>
      <c r="E1118" s="262" t="str">
        <f>'пр.7 вед.стр.'!F1069</f>
        <v>600</v>
      </c>
      <c r="F1118" s="21">
        <f>F1119</f>
        <v>580</v>
      </c>
    </row>
    <row r="1119" spans="1:15" s="32" customFormat="1" ht="12.75">
      <c r="A1119" s="30" t="str">
        <f>'пр.7 вед.стр.'!A1070</f>
        <v>Субсидии бюджетным учреждениям</v>
      </c>
      <c r="B1119" s="20" t="s">
        <v>73</v>
      </c>
      <c r="C1119" s="20" t="s">
        <v>65</v>
      </c>
      <c r="D1119" s="282" t="str">
        <f>'пр.7 вед.стр.'!E1070</f>
        <v>7Ф 0 01 93100 </v>
      </c>
      <c r="E1119" s="262" t="str">
        <f>'пр.7 вед.стр.'!F1070</f>
        <v>610</v>
      </c>
      <c r="F1119" s="21">
        <f>F1120</f>
        <v>580</v>
      </c>
      <c r="K1119" s="122"/>
      <c r="L1119" s="122"/>
      <c r="M1119" s="122"/>
      <c r="N1119" s="122"/>
      <c r="O1119" s="125"/>
    </row>
    <row r="1120" spans="1:15" s="32" customFormat="1" ht="12.75">
      <c r="A1120" s="30" t="str">
        <f>'пр.7 вед.стр.'!A1071</f>
        <v>Субсидии  бюджетным учреждениям на иные цели</v>
      </c>
      <c r="B1120" s="20" t="s">
        <v>73</v>
      </c>
      <c r="C1120" s="20" t="s">
        <v>65</v>
      </c>
      <c r="D1120" s="282" t="str">
        <f>'пр.7 вед.стр.'!E1071</f>
        <v>7Ф 0 01 93100 </v>
      </c>
      <c r="E1120" s="262" t="str">
        <f>'пр.7 вед.стр.'!F1071</f>
        <v>612</v>
      </c>
      <c r="F1120" s="21">
        <f>'пр.7 вед.стр.'!G1071</f>
        <v>580</v>
      </c>
      <c r="K1120" s="122"/>
      <c r="L1120" s="122"/>
      <c r="M1120" s="122"/>
      <c r="N1120" s="122"/>
      <c r="O1120" s="125"/>
    </row>
    <row r="1121" spans="1:15" s="32" customFormat="1" ht="12.75">
      <c r="A1121" s="30" t="str">
        <f>'пр.7 вед.стр.'!A1072</f>
        <v>Устройство спортивных сооружений</v>
      </c>
      <c r="B1121" s="20" t="s">
        <v>73</v>
      </c>
      <c r="C1121" s="20" t="s">
        <v>65</v>
      </c>
      <c r="D1121" s="282" t="str">
        <f>'пр.7 вед.стр.'!E1072</f>
        <v>7Ф 0 01 93200 </v>
      </c>
      <c r="E1121" s="262"/>
      <c r="F1121" s="21">
        <f>F1122</f>
        <v>270</v>
      </c>
      <c r="K1121" s="122"/>
      <c r="L1121" s="122"/>
      <c r="M1121" s="122"/>
      <c r="N1121" s="122"/>
      <c r="O1121" s="125"/>
    </row>
    <row r="1122" spans="1:15" s="32" customFormat="1" ht="25.5">
      <c r="A1122" s="30" t="str">
        <f>'пр.7 вед.стр.'!A1073</f>
        <v>Предоставление субсидий бюджетным, автономным учреждениям и иным некоммерческим организациям</v>
      </c>
      <c r="B1122" s="20" t="s">
        <v>73</v>
      </c>
      <c r="C1122" s="20" t="s">
        <v>65</v>
      </c>
      <c r="D1122" s="282" t="str">
        <f>'пр.7 вед.стр.'!E1073</f>
        <v>7Ф 0 01 93200 </v>
      </c>
      <c r="E1122" s="262" t="str">
        <f>'пр.7 вед.стр.'!F1073</f>
        <v>600</v>
      </c>
      <c r="F1122" s="21">
        <f>F1123</f>
        <v>270</v>
      </c>
      <c r="K1122" s="122"/>
      <c r="L1122" s="122"/>
      <c r="M1122" s="122"/>
      <c r="N1122" s="122"/>
      <c r="O1122" s="125"/>
    </row>
    <row r="1123" spans="1:6" ht="12.75">
      <c r="A1123" s="30" t="str">
        <f>'пр.7 вед.стр.'!A1074</f>
        <v>Субсидии бюджетным учреждениям</v>
      </c>
      <c r="B1123" s="20" t="s">
        <v>73</v>
      </c>
      <c r="C1123" s="20" t="s">
        <v>65</v>
      </c>
      <c r="D1123" s="282" t="str">
        <f>'пр.7 вед.стр.'!E1074</f>
        <v>7Ф 0 01 93200 </v>
      </c>
      <c r="E1123" s="262" t="str">
        <f>'пр.7 вед.стр.'!F1074</f>
        <v>610</v>
      </c>
      <c r="F1123" s="21">
        <f>F1124</f>
        <v>270</v>
      </c>
    </row>
    <row r="1124" spans="1:6" ht="12.75">
      <c r="A1124" s="30" t="str">
        <f>'пр.7 вед.стр.'!A1075</f>
        <v>Субсидии  бюджетным учреждениям на иные цели</v>
      </c>
      <c r="B1124" s="20" t="s">
        <v>73</v>
      </c>
      <c r="C1124" s="20" t="s">
        <v>65</v>
      </c>
      <c r="D1124" s="282" t="str">
        <f>'пр.7 вед.стр.'!E1075</f>
        <v>7Ф 0 01 93200 </v>
      </c>
      <c r="E1124" s="262" t="str">
        <f>'пр.7 вед.стр.'!F1075</f>
        <v>612</v>
      </c>
      <c r="F1124" s="21">
        <f>'пр.7 вед.стр.'!G1075</f>
        <v>270</v>
      </c>
    </row>
    <row r="1125" spans="1:6" ht="12.75">
      <c r="A1125" s="16" t="s">
        <v>725</v>
      </c>
      <c r="B1125" s="20" t="s">
        <v>73</v>
      </c>
      <c r="C1125" s="20" t="s">
        <v>65</v>
      </c>
      <c r="D1125" s="262" t="s">
        <v>726</v>
      </c>
      <c r="E1125" s="262"/>
      <c r="F1125" s="21">
        <f>F1126+F1130+F1134</f>
        <v>22881.899999999998</v>
      </c>
    </row>
    <row r="1126" spans="1:6" ht="12.75">
      <c r="A1126" s="31" t="s">
        <v>217</v>
      </c>
      <c r="B1126" s="38" t="s">
        <v>73</v>
      </c>
      <c r="C1126" s="38" t="s">
        <v>65</v>
      </c>
      <c r="D1126" s="262" t="s">
        <v>727</v>
      </c>
      <c r="E1126" s="262"/>
      <c r="F1126" s="21">
        <f>F1127</f>
        <v>22256.8</v>
      </c>
    </row>
    <row r="1127" spans="1:6" ht="25.5">
      <c r="A1127" s="31" t="s">
        <v>103</v>
      </c>
      <c r="B1127" s="20" t="s">
        <v>73</v>
      </c>
      <c r="C1127" s="20" t="s">
        <v>65</v>
      </c>
      <c r="D1127" s="262" t="s">
        <v>727</v>
      </c>
      <c r="E1127" s="262" t="s">
        <v>104</v>
      </c>
      <c r="F1127" s="21">
        <f>F1128</f>
        <v>22256.8</v>
      </c>
    </row>
    <row r="1128" spans="1:6" ht="12.75">
      <c r="A1128" s="31" t="s">
        <v>109</v>
      </c>
      <c r="B1128" s="20" t="s">
        <v>73</v>
      </c>
      <c r="C1128" s="20" t="s">
        <v>65</v>
      </c>
      <c r="D1128" s="262" t="s">
        <v>727</v>
      </c>
      <c r="E1128" s="262" t="s">
        <v>110</v>
      </c>
      <c r="F1128" s="21">
        <f>F1129</f>
        <v>22256.8</v>
      </c>
    </row>
    <row r="1129" spans="1:6" ht="25.5">
      <c r="A1129" s="16" t="s">
        <v>111</v>
      </c>
      <c r="B1129" s="20" t="s">
        <v>73</v>
      </c>
      <c r="C1129" s="20" t="s">
        <v>65</v>
      </c>
      <c r="D1129" s="262" t="s">
        <v>727</v>
      </c>
      <c r="E1129" s="262" t="s">
        <v>112</v>
      </c>
      <c r="F1129" s="21">
        <f>'пр.7 вед.стр.'!G1080</f>
        <v>22256.8</v>
      </c>
    </row>
    <row r="1130" spans="1:6" ht="38.25">
      <c r="A1130" s="16" t="s">
        <v>240</v>
      </c>
      <c r="B1130" s="20" t="s">
        <v>73</v>
      </c>
      <c r="C1130" s="20" t="s">
        <v>65</v>
      </c>
      <c r="D1130" s="262" t="s">
        <v>728</v>
      </c>
      <c r="E1130" s="262"/>
      <c r="F1130" s="21">
        <f>F1131</f>
        <v>600</v>
      </c>
    </row>
    <row r="1131" spans="1:6" ht="25.5">
      <c r="A1131" s="31" t="s">
        <v>103</v>
      </c>
      <c r="B1131" s="20" t="s">
        <v>73</v>
      </c>
      <c r="C1131" s="20" t="s">
        <v>65</v>
      </c>
      <c r="D1131" s="262" t="s">
        <v>728</v>
      </c>
      <c r="E1131" s="262" t="s">
        <v>104</v>
      </c>
      <c r="F1131" s="21">
        <f>F1132</f>
        <v>600</v>
      </c>
    </row>
    <row r="1132" spans="1:6" ht="12.75">
      <c r="A1132" s="31" t="s">
        <v>109</v>
      </c>
      <c r="B1132" s="20" t="s">
        <v>73</v>
      </c>
      <c r="C1132" s="20" t="s">
        <v>65</v>
      </c>
      <c r="D1132" s="262" t="s">
        <v>728</v>
      </c>
      <c r="E1132" s="262" t="s">
        <v>110</v>
      </c>
      <c r="F1132" s="21">
        <f>F1133</f>
        <v>600</v>
      </c>
    </row>
    <row r="1133" spans="1:6" ht="12.75">
      <c r="A1133" s="16" t="s">
        <v>113</v>
      </c>
      <c r="B1133" s="20" t="s">
        <v>73</v>
      </c>
      <c r="C1133" s="20" t="s">
        <v>65</v>
      </c>
      <c r="D1133" s="262" t="s">
        <v>728</v>
      </c>
      <c r="E1133" s="262" t="s">
        <v>114</v>
      </c>
      <c r="F1133" s="21">
        <f>'пр.7 вед.стр.'!G1084</f>
        <v>600</v>
      </c>
    </row>
    <row r="1134" spans="1:6" ht="12.75">
      <c r="A1134" s="16" t="s">
        <v>207</v>
      </c>
      <c r="B1134" s="20" t="s">
        <v>73</v>
      </c>
      <c r="C1134" s="20" t="s">
        <v>65</v>
      </c>
      <c r="D1134" s="262" t="s">
        <v>729</v>
      </c>
      <c r="E1134" s="262"/>
      <c r="F1134" s="21">
        <f>F1135</f>
        <v>25.1</v>
      </c>
    </row>
    <row r="1135" spans="1:6" ht="25.5">
      <c r="A1135" s="31" t="s">
        <v>103</v>
      </c>
      <c r="B1135" s="20" t="s">
        <v>73</v>
      </c>
      <c r="C1135" s="20" t="s">
        <v>65</v>
      </c>
      <c r="D1135" s="262" t="s">
        <v>729</v>
      </c>
      <c r="E1135" s="262" t="s">
        <v>104</v>
      </c>
      <c r="F1135" s="21">
        <f>F1136</f>
        <v>25.1</v>
      </c>
    </row>
    <row r="1136" spans="1:6" ht="12.75">
      <c r="A1136" s="31" t="s">
        <v>109</v>
      </c>
      <c r="B1136" s="20" t="s">
        <v>73</v>
      </c>
      <c r="C1136" s="20" t="s">
        <v>65</v>
      </c>
      <c r="D1136" s="262" t="s">
        <v>729</v>
      </c>
      <c r="E1136" s="262" t="s">
        <v>110</v>
      </c>
      <c r="F1136" s="21">
        <f>F1137</f>
        <v>25.1</v>
      </c>
    </row>
    <row r="1137" spans="1:6" ht="12.75">
      <c r="A1137" s="16" t="s">
        <v>113</v>
      </c>
      <c r="B1137" s="20" t="s">
        <v>73</v>
      </c>
      <c r="C1137" s="20" t="s">
        <v>65</v>
      </c>
      <c r="D1137" s="262" t="s">
        <v>729</v>
      </c>
      <c r="E1137" s="262" t="s">
        <v>114</v>
      </c>
      <c r="F1137" s="21">
        <f>'пр.7 вед.стр.'!G1088</f>
        <v>25.1</v>
      </c>
    </row>
    <row r="1138" spans="1:6" ht="12.75">
      <c r="A1138" s="16" t="s">
        <v>29</v>
      </c>
      <c r="B1138" s="20" t="s">
        <v>73</v>
      </c>
      <c r="C1138" s="20" t="s">
        <v>65</v>
      </c>
      <c r="D1138" s="262" t="s">
        <v>730</v>
      </c>
      <c r="E1138" s="262"/>
      <c r="F1138" s="21">
        <f>F1139</f>
        <v>100</v>
      </c>
    </row>
    <row r="1139" spans="1:6" ht="12.75">
      <c r="A1139" s="5" t="s">
        <v>731</v>
      </c>
      <c r="B1139" s="38" t="s">
        <v>73</v>
      </c>
      <c r="C1139" s="20" t="s">
        <v>65</v>
      </c>
      <c r="D1139" s="274" t="s">
        <v>732</v>
      </c>
      <c r="E1139" s="262"/>
      <c r="F1139" s="21">
        <f>F1140</f>
        <v>100</v>
      </c>
    </row>
    <row r="1140" spans="1:6" ht="25.5">
      <c r="A1140" s="31" t="s">
        <v>103</v>
      </c>
      <c r="B1140" s="38" t="s">
        <v>73</v>
      </c>
      <c r="C1140" s="20" t="s">
        <v>65</v>
      </c>
      <c r="D1140" s="274" t="s">
        <v>732</v>
      </c>
      <c r="E1140" s="262" t="s">
        <v>104</v>
      </c>
      <c r="F1140" s="21">
        <f>F1141</f>
        <v>100</v>
      </c>
    </row>
    <row r="1141" spans="1:6" ht="12.75">
      <c r="A1141" s="31" t="s">
        <v>109</v>
      </c>
      <c r="B1141" s="38" t="s">
        <v>73</v>
      </c>
      <c r="C1141" s="20" t="s">
        <v>65</v>
      </c>
      <c r="D1141" s="274" t="s">
        <v>732</v>
      </c>
      <c r="E1141" s="262" t="s">
        <v>110</v>
      </c>
      <c r="F1141" s="21">
        <f>F1142</f>
        <v>100</v>
      </c>
    </row>
    <row r="1142" spans="1:6" ht="18" customHeight="1">
      <c r="A1142" s="16" t="s">
        <v>113</v>
      </c>
      <c r="B1142" s="38" t="s">
        <v>73</v>
      </c>
      <c r="C1142" s="20" t="s">
        <v>65</v>
      </c>
      <c r="D1142" s="274" t="s">
        <v>732</v>
      </c>
      <c r="E1142" s="262" t="s">
        <v>114</v>
      </c>
      <c r="F1142" s="21">
        <f>'пр.7 вед.стр.'!G1093</f>
        <v>100</v>
      </c>
    </row>
    <row r="1143" spans="1:15" s="32" customFormat="1" ht="15" customHeight="1">
      <c r="A1143" s="15" t="s">
        <v>84</v>
      </c>
      <c r="B1143" s="35" t="s">
        <v>77</v>
      </c>
      <c r="C1143" s="35" t="s">
        <v>35</v>
      </c>
      <c r="D1143" s="262"/>
      <c r="E1143" s="262"/>
      <c r="F1143" s="36">
        <f aca="true" t="shared" si="3" ref="F1143:F1148">F1144</f>
        <v>5617</v>
      </c>
      <c r="K1143" s="122"/>
      <c r="L1143" s="122"/>
      <c r="M1143" s="122"/>
      <c r="N1143" s="122"/>
      <c r="O1143" s="125"/>
    </row>
    <row r="1144" spans="1:15" s="32" customFormat="1" ht="15" customHeight="1">
      <c r="A1144" s="15" t="s">
        <v>13</v>
      </c>
      <c r="B1144" s="35" t="s">
        <v>77</v>
      </c>
      <c r="C1144" s="35" t="s">
        <v>66</v>
      </c>
      <c r="D1144" s="266"/>
      <c r="E1144" s="262"/>
      <c r="F1144" s="36">
        <f t="shared" si="3"/>
        <v>5617</v>
      </c>
      <c r="K1144" s="122"/>
      <c r="L1144" s="122"/>
      <c r="M1144" s="122"/>
      <c r="N1144" s="122"/>
      <c r="O1144" s="125"/>
    </row>
    <row r="1145" spans="1:15" s="32" customFormat="1" ht="15" customHeight="1">
      <c r="A1145" s="16" t="s">
        <v>201</v>
      </c>
      <c r="B1145" s="20" t="s">
        <v>77</v>
      </c>
      <c r="C1145" s="20" t="s">
        <v>66</v>
      </c>
      <c r="D1145" s="262" t="s">
        <v>685</v>
      </c>
      <c r="E1145" s="262"/>
      <c r="F1145" s="21">
        <f t="shared" si="3"/>
        <v>5617</v>
      </c>
      <c r="K1145" s="122"/>
      <c r="L1145" s="122"/>
      <c r="M1145" s="122"/>
      <c r="N1145" s="122"/>
      <c r="O1145" s="125"/>
    </row>
    <row r="1146" spans="1:15" s="32" customFormat="1" ht="15" customHeight="1">
      <c r="A1146" s="31" t="s">
        <v>217</v>
      </c>
      <c r="B1146" s="20" t="s">
        <v>77</v>
      </c>
      <c r="C1146" s="20" t="s">
        <v>66</v>
      </c>
      <c r="D1146" s="262" t="s">
        <v>686</v>
      </c>
      <c r="E1146" s="262"/>
      <c r="F1146" s="21">
        <f t="shared" si="3"/>
        <v>5617</v>
      </c>
      <c r="K1146" s="122"/>
      <c r="L1146" s="122"/>
      <c r="M1146" s="122"/>
      <c r="N1146" s="122"/>
      <c r="O1146" s="125"/>
    </row>
    <row r="1147" spans="1:15" s="32" customFormat="1" ht="18" customHeight="1">
      <c r="A1147" s="31" t="s">
        <v>103</v>
      </c>
      <c r="B1147" s="20" t="s">
        <v>77</v>
      </c>
      <c r="C1147" s="20" t="s">
        <v>66</v>
      </c>
      <c r="D1147" s="262" t="s">
        <v>686</v>
      </c>
      <c r="E1147" s="262" t="s">
        <v>104</v>
      </c>
      <c r="F1147" s="21">
        <f t="shared" si="3"/>
        <v>5617</v>
      </c>
      <c r="K1147" s="122"/>
      <c r="L1147" s="122"/>
      <c r="M1147" s="122"/>
      <c r="N1147" s="122"/>
      <c r="O1147" s="125"/>
    </row>
    <row r="1148" spans="1:15" s="32" customFormat="1" ht="15" customHeight="1">
      <c r="A1148" s="31" t="s">
        <v>105</v>
      </c>
      <c r="B1148" s="20" t="s">
        <v>77</v>
      </c>
      <c r="C1148" s="20" t="s">
        <v>66</v>
      </c>
      <c r="D1148" s="262" t="s">
        <v>686</v>
      </c>
      <c r="E1148" s="262" t="s">
        <v>106</v>
      </c>
      <c r="F1148" s="21">
        <f t="shared" si="3"/>
        <v>5617</v>
      </c>
      <c r="K1148" s="122"/>
      <c r="L1148" s="122"/>
      <c r="M1148" s="122"/>
      <c r="N1148" s="122"/>
      <c r="O1148" s="125"/>
    </row>
    <row r="1149" spans="1:15" s="32" customFormat="1" ht="30" customHeight="1">
      <c r="A1149" s="31" t="s">
        <v>107</v>
      </c>
      <c r="B1149" s="20" t="s">
        <v>77</v>
      </c>
      <c r="C1149" s="20" t="s">
        <v>66</v>
      </c>
      <c r="D1149" s="262" t="s">
        <v>686</v>
      </c>
      <c r="E1149" s="262" t="s">
        <v>108</v>
      </c>
      <c r="F1149" s="21">
        <f>'пр.7 вед.стр.'!G407</f>
        <v>5617</v>
      </c>
      <c r="K1149" s="122"/>
      <c r="L1149" s="122"/>
      <c r="M1149" s="122"/>
      <c r="N1149" s="122"/>
      <c r="O1149" s="125"/>
    </row>
    <row r="1150" spans="1:15" s="32" customFormat="1" ht="15" customHeight="1">
      <c r="A1150" s="15" t="s">
        <v>233</v>
      </c>
      <c r="B1150" s="35" t="s">
        <v>86</v>
      </c>
      <c r="C1150" s="35" t="s">
        <v>35</v>
      </c>
      <c r="D1150" s="266"/>
      <c r="E1150" s="266"/>
      <c r="F1150" s="36">
        <f>F1151</f>
        <v>47.7</v>
      </c>
      <c r="K1150" s="122"/>
      <c r="L1150" s="122"/>
      <c r="M1150" s="122"/>
      <c r="N1150" s="122"/>
      <c r="O1150" s="125"/>
    </row>
    <row r="1151" spans="1:15" s="74" customFormat="1" ht="15" customHeight="1">
      <c r="A1151" s="15" t="s">
        <v>90</v>
      </c>
      <c r="B1151" s="35" t="s">
        <v>86</v>
      </c>
      <c r="C1151" s="35" t="s">
        <v>65</v>
      </c>
      <c r="D1151" s="266"/>
      <c r="E1151" s="266"/>
      <c r="F1151" s="36">
        <f>F1152</f>
        <v>47.7</v>
      </c>
      <c r="K1151" s="122"/>
      <c r="L1151" s="122"/>
      <c r="M1151" s="122"/>
      <c r="N1151" s="122"/>
      <c r="O1151" s="127"/>
    </row>
    <row r="1152" spans="1:15" s="74" customFormat="1" ht="15" customHeight="1">
      <c r="A1152" s="16" t="s">
        <v>88</v>
      </c>
      <c r="B1152" s="20" t="s">
        <v>86</v>
      </c>
      <c r="C1152" s="20" t="s">
        <v>65</v>
      </c>
      <c r="D1152" s="262" t="s">
        <v>671</v>
      </c>
      <c r="E1152" s="262"/>
      <c r="F1152" s="21">
        <f>F1153</f>
        <v>47.7</v>
      </c>
      <c r="K1152" s="122"/>
      <c r="L1152" s="122"/>
      <c r="M1152" s="122"/>
      <c r="N1152" s="122"/>
      <c r="O1152" s="127"/>
    </row>
    <row r="1153" spans="1:15" s="74" customFormat="1" ht="15" customHeight="1">
      <c r="A1153" s="16" t="s">
        <v>89</v>
      </c>
      <c r="B1153" s="20" t="s">
        <v>86</v>
      </c>
      <c r="C1153" s="20" t="s">
        <v>65</v>
      </c>
      <c r="D1153" s="262" t="s">
        <v>672</v>
      </c>
      <c r="E1153" s="262"/>
      <c r="F1153" s="21">
        <f>F1154</f>
        <v>47.7</v>
      </c>
      <c r="K1153" s="122"/>
      <c r="L1153" s="122"/>
      <c r="M1153" s="122"/>
      <c r="N1153" s="122"/>
      <c r="O1153" s="127"/>
    </row>
    <row r="1154" spans="1:15" s="74" customFormat="1" ht="15" customHeight="1">
      <c r="A1154" s="16" t="s">
        <v>87</v>
      </c>
      <c r="B1154" s="20" t="s">
        <v>86</v>
      </c>
      <c r="C1154" s="20" t="s">
        <v>65</v>
      </c>
      <c r="D1154" s="262" t="s">
        <v>672</v>
      </c>
      <c r="E1154" s="262" t="s">
        <v>123</v>
      </c>
      <c r="F1154" s="21">
        <f>F1155</f>
        <v>47.7</v>
      </c>
      <c r="K1154" s="122"/>
      <c r="L1154" s="122"/>
      <c r="M1154" s="122"/>
      <c r="N1154" s="122"/>
      <c r="O1154" s="127"/>
    </row>
    <row r="1155" spans="1:15" s="74" customFormat="1" ht="15" customHeight="1">
      <c r="A1155" s="16" t="s">
        <v>124</v>
      </c>
      <c r="B1155" s="20" t="s">
        <v>86</v>
      </c>
      <c r="C1155" s="20" t="s">
        <v>65</v>
      </c>
      <c r="D1155" s="262" t="s">
        <v>672</v>
      </c>
      <c r="E1155" s="262" t="s">
        <v>125</v>
      </c>
      <c r="F1155" s="21">
        <f>'пр.7 вед.стр.'!G281</f>
        <v>47.7</v>
      </c>
      <c r="K1155" s="122"/>
      <c r="L1155" s="122"/>
      <c r="M1155" s="122"/>
      <c r="N1155" s="122"/>
      <c r="O1155" s="127"/>
    </row>
    <row r="1156" spans="1:6" ht="12.75">
      <c r="A1156" s="34" t="s">
        <v>76</v>
      </c>
      <c r="B1156" s="39"/>
      <c r="C1156" s="39"/>
      <c r="D1156" s="262"/>
      <c r="E1156" s="262"/>
      <c r="F1156" s="257">
        <f>F9+F230+F239+F262+F339+F443+F462+F876+F1041+F1090+F1143+F1150</f>
        <v>652565</v>
      </c>
    </row>
    <row r="1216" spans="1:14" s="122" customFormat="1" ht="12.75">
      <c r="A1216" s="303"/>
      <c r="B1216" s="304"/>
      <c r="C1216" s="304"/>
      <c r="D1216" s="305"/>
      <c r="E1216" s="305"/>
      <c r="F1216" s="306"/>
      <c r="K1216" s="125"/>
      <c r="L1216" s="125"/>
      <c r="M1216" s="125"/>
      <c r="N1216" s="125"/>
    </row>
    <row r="1217" spans="11:14" ht="12.75">
      <c r="K1217" s="125"/>
      <c r="L1217" s="125"/>
      <c r="M1217" s="125"/>
      <c r="N1217" s="125"/>
    </row>
    <row r="1218" spans="11:14" ht="12.75">
      <c r="K1218" s="125"/>
      <c r="L1218" s="125"/>
      <c r="M1218" s="125"/>
      <c r="N1218" s="125"/>
    </row>
    <row r="1219" spans="11:14" ht="12.75">
      <c r="K1219" s="125"/>
      <c r="L1219" s="125"/>
      <c r="M1219" s="125"/>
      <c r="N1219" s="125"/>
    </row>
    <row r="1220" spans="11:14" ht="12.75">
      <c r="K1220" s="125"/>
      <c r="L1220" s="125"/>
      <c r="M1220" s="125"/>
      <c r="N1220" s="125"/>
    </row>
    <row r="1221" spans="11:14" ht="12.75">
      <c r="K1221" s="125"/>
      <c r="L1221" s="125"/>
      <c r="M1221" s="125"/>
      <c r="N1221" s="125"/>
    </row>
    <row r="1222" spans="11:14" ht="12.75">
      <c r="K1222" s="125"/>
      <c r="L1222" s="125"/>
      <c r="M1222" s="125"/>
      <c r="N1222" s="125"/>
    </row>
    <row r="1223" spans="11:14" ht="12.75">
      <c r="K1223" s="125"/>
      <c r="L1223" s="125"/>
      <c r="M1223" s="125"/>
      <c r="N1223" s="125"/>
    </row>
    <row r="1224" spans="11:14" ht="12.75">
      <c r="K1224" s="125"/>
      <c r="L1224" s="125"/>
      <c r="M1224" s="125"/>
      <c r="N1224" s="125"/>
    </row>
    <row r="1225" spans="11:14" ht="12.75">
      <c r="K1225" s="125"/>
      <c r="L1225" s="125"/>
      <c r="M1225" s="125"/>
      <c r="N1225" s="125"/>
    </row>
    <row r="1226" spans="11:14" ht="12.75">
      <c r="K1226" s="125"/>
      <c r="L1226" s="125"/>
      <c r="M1226" s="125"/>
      <c r="N1226" s="125"/>
    </row>
    <row r="1227" spans="11:14" ht="12.75">
      <c r="K1227" s="125"/>
      <c r="L1227" s="125"/>
      <c r="M1227" s="125"/>
      <c r="N1227" s="125"/>
    </row>
    <row r="1228" spans="11:14" ht="12.75">
      <c r="K1228" s="125"/>
      <c r="L1228" s="125"/>
      <c r="M1228" s="125"/>
      <c r="N1228" s="125"/>
    </row>
    <row r="1229" spans="11:14" ht="12.75">
      <c r="K1229" s="125"/>
      <c r="L1229" s="125"/>
      <c r="M1229" s="125"/>
      <c r="N1229" s="125"/>
    </row>
    <row r="1234" spans="11:14" ht="12.75">
      <c r="K1234" s="125"/>
      <c r="L1234" s="125"/>
      <c r="M1234" s="125"/>
      <c r="N1234" s="125"/>
    </row>
    <row r="1235" spans="11:14" ht="12.75">
      <c r="K1235" s="125"/>
      <c r="L1235" s="125"/>
      <c r="M1235" s="125"/>
      <c r="N1235" s="125"/>
    </row>
    <row r="1280" spans="11:14" ht="12.75">
      <c r="K1280" s="125"/>
      <c r="L1280" s="125"/>
      <c r="M1280" s="125"/>
      <c r="N1280" s="125"/>
    </row>
    <row r="1281" spans="11:14" ht="12.75">
      <c r="K1281" s="125"/>
      <c r="L1281" s="125"/>
      <c r="M1281" s="125"/>
      <c r="N1281" s="125"/>
    </row>
    <row r="1282" spans="11:14" ht="12.75">
      <c r="K1282" s="125"/>
      <c r="L1282" s="125"/>
      <c r="M1282" s="125"/>
      <c r="N1282" s="125"/>
    </row>
    <row r="1283" spans="11:14" ht="12.75">
      <c r="K1283" s="125"/>
      <c r="L1283" s="125"/>
      <c r="M1283" s="125"/>
      <c r="N1283" s="125"/>
    </row>
    <row r="1284" spans="11:14" ht="12.75">
      <c r="K1284" s="125"/>
      <c r="L1284" s="125"/>
      <c r="M1284" s="125"/>
      <c r="N1284" s="125"/>
    </row>
    <row r="1285" spans="11:14" ht="12.75">
      <c r="K1285" s="125"/>
      <c r="L1285" s="125"/>
      <c r="M1285" s="125"/>
      <c r="N1285" s="125"/>
    </row>
    <row r="1286" spans="11:14" ht="12.75">
      <c r="K1286" s="127"/>
      <c r="L1286" s="127"/>
      <c r="M1286" s="127"/>
      <c r="N1286" s="127"/>
    </row>
    <row r="1287" spans="11:14" ht="12.75">
      <c r="K1287" s="127"/>
      <c r="L1287" s="127"/>
      <c r="M1287" s="127"/>
      <c r="N1287" s="127"/>
    </row>
    <row r="1288" spans="11:14" ht="12.75">
      <c r="K1288" s="125"/>
      <c r="L1288" s="125"/>
      <c r="M1288" s="125"/>
      <c r="N1288" s="125"/>
    </row>
    <row r="1289" spans="11:14" ht="12.75">
      <c r="K1289" s="125"/>
      <c r="L1289" s="125"/>
      <c r="M1289" s="125"/>
      <c r="N1289" s="125"/>
    </row>
    <row r="1290" spans="11:14" ht="12.75">
      <c r="K1290" s="125"/>
      <c r="L1290" s="125"/>
      <c r="M1290" s="125"/>
      <c r="N1290" s="125"/>
    </row>
    <row r="1291" spans="11:14" ht="12.75">
      <c r="K1291" s="125"/>
      <c r="L1291" s="125"/>
      <c r="M1291" s="125"/>
      <c r="N1291" s="125"/>
    </row>
    <row r="1292" spans="11:14" ht="12.75">
      <c r="K1292" s="125"/>
      <c r="L1292" s="125"/>
      <c r="M1292" s="125"/>
      <c r="N1292" s="125"/>
    </row>
    <row r="1293" spans="11:14" ht="12.75">
      <c r="K1293" s="125"/>
      <c r="L1293" s="125"/>
      <c r="M1293" s="125"/>
      <c r="N1293" s="125"/>
    </row>
    <row r="1294" spans="11:14" ht="12.75">
      <c r="K1294" s="125"/>
      <c r="L1294" s="125"/>
      <c r="M1294" s="125"/>
      <c r="N1294" s="125"/>
    </row>
    <row r="1295" spans="11:14" ht="12.75">
      <c r="K1295" s="125"/>
      <c r="L1295" s="125"/>
      <c r="M1295" s="125"/>
      <c r="N1295" s="125"/>
    </row>
    <row r="1296" spans="11:14" ht="12.75">
      <c r="K1296" s="125"/>
      <c r="L1296" s="125"/>
      <c r="M1296" s="125"/>
      <c r="N1296" s="125"/>
    </row>
    <row r="1297" spans="11:14" ht="12.75">
      <c r="K1297" s="125"/>
      <c r="L1297" s="125"/>
      <c r="M1297" s="125"/>
      <c r="N1297" s="125"/>
    </row>
  </sheetData>
  <sheetProtection/>
  <mergeCells count="5">
    <mergeCell ref="A1:F1"/>
    <mergeCell ref="A2:F2"/>
    <mergeCell ref="A3:F3"/>
    <mergeCell ref="A4:F4"/>
    <mergeCell ref="A5:F5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64"/>
  <sheetViews>
    <sheetView zoomScalePageLayoutView="0" workbookViewId="0" topLeftCell="A1158">
      <selection activeCell="G1172" sqref="G1172:G1175"/>
    </sheetView>
  </sheetViews>
  <sheetFormatPr defaultColWidth="9.00390625" defaultRowHeight="12.75"/>
  <cols>
    <col min="1" max="1" width="74.25390625" style="11" customWidth="1"/>
    <col min="2" max="2" width="4.625" style="43" customWidth="1"/>
    <col min="3" max="3" width="3.875" style="43" customWidth="1"/>
    <col min="4" max="4" width="3.75390625" style="43" customWidth="1"/>
    <col min="5" max="5" width="15.00390625" style="265" customWidth="1"/>
    <col min="6" max="6" width="5.25390625" style="265" customWidth="1"/>
    <col min="7" max="7" width="13.25390625" style="43" customWidth="1"/>
    <col min="8" max="16384" width="9.125" style="11" customWidth="1"/>
  </cols>
  <sheetData>
    <row r="1" spans="1:7" ht="14.25" customHeight="1">
      <c r="A1" s="315" t="s">
        <v>509</v>
      </c>
      <c r="B1" s="315"/>
      <c r="C1" s="315"/>
      <c r="D1" s="315"/>
      <c r="E1" s="315"/>
      <c r="F1" s="315"/>
      <c r="G1" s="315"/>
    </row>
    <row r="2" spans="1:7" ht="14.25" customHeight="1">
      <c r="A2" s="315" t="str">
        <f>'пр.5 по разд'!A2:D2</f>
        <v>к  решению Собрания представителей Сусуманского городского округа</v>
      </c>
      <c r="B2" s="315"/>
      <c r="C2" s="315"/>
      <c r="D2" s="315"/>
      <c r="E2" s="315"/>
      <c r="F2" s="315"/>
      <c r="G2" s="315"/>
    </row>
    <row r="3" spans="1:7" ht="14.25" customHeight="1">
      <c r="A3" s="315" t="str">
        <f>'пр.6'!A3</f>
        <v>"О бюджете муниципального образования "Сусуманский городской округ" на 2018 год"</v>
      </c>
      <c r="B3" s="315"/>
      <c r="C3" s="315"/>
      <c r="D3" s="315"/>
      <c r="E3" s="315"/>
      <c r="F3" s="315"/>
      <c r="G3" s="315"/>
    </row>
    <row r="4" spans="1:7" ht="14.25" customHeight="1">
      <c r="A4" s="315" t="str">
        <f>'пр.5 по разд'!A4:D4</f>
        <v>от     .12.2017 г. № </v>
      </c>
      <c r="B4" s="315"/>
      <c r="C4" s="315"/>
      <c r="D4" s="315"/>
      <c r="E4" s="315"/>
      <c r="F4" s="315"/>
      <c r="G4" s="315"/>
    </row>
    <row r="5" spans="1:7" ht="23.25" customHeight="1">
      <c r="A5" s="325" t="s">
        <v>527</v>
      </c>
      <c r="B5" s="325"/>
      <c r="C5" s="325"/>
      <c r="D5" s="325"/>
      <c r="E5" s="325"/>
      <c r="F5" s="325"/>
      <c r="G5" s="325"/>
    </row>
    <row r="6" ht="12.75">
      <c r="G6" s="43" t="s">
        <v>1</v>
      </c>
    </row>
    <row r="7" spans="1:7" ht="12.75">
      <c r="A7" s="25" t="s">
        <v>31</v>
      </c>
      <c r="B7" s="44" t="s">
        <v>0</v>
      </c>
      <c r="C7" s="44" t="s">
        <v>45</v>
      </c>
      <c r="D7" s="44" t="s">
        <v>44</v>
      </c>
      <c r="E7" s="266" t="s">
        <v>46</v>
      </c>
      <c r="F7" s="266" t="s">
        <v>47</v>
      </c>
      <c r="G7" s="134" t="str">
        <f>'пр.6'!F7</f>
        <v>Сумма</v>
      </c>
    </row>
    <row r="8" spans="1:7" ht="12.75">
      <c r="A8" s="25">
        <v>1</v>
      </c>
      <c r="B8" s="44">
        <v>2</v>
      </c>
      <c r="C8" s="44">
        <v>3</v>
      </c>
      <c r="D8" s="44">
        <v>4</v>
      </c>
      <c r="E8" s="307">
        <v>5</v>
      </c>
      <c r="F8" s="307">
        <v>6</v>
      </c>
      <c r="G8" s="44">
        <v>7</v>
      </c>
    </row>
    <row r="9" spans="1:7" ht="12.75">
      <c r="A9" s="220" t="s">
        <v>151</v>
      </c>
      <c r="B9" s="221" t="s">
        <v>316</v>
      </c>
      <c r="C9" s="221"/>
      <c r="D9" s="222"/>
      <c r="E9" s="292"/>
      <c r="F9" s="292"/>
      <c r="G9" s="223">
        <f>G10+G139+G191+G201+G162+G130+G184</f>
        <v>108696.79999999999</v>
      </c>
    </row>
    <row r="10" spans="1:7" ht="12.75">
      <c r="A10" s="15" t="s">
        <v>2</v>
      </c>
      <c r="B10" s="35" t="s">
        <v>316</v>
      </c>
      <c r="C10" s="35" t="s">
        <v>65</v>
      </c>
      <c r="D10" s="35" t="s">
        <v>35</v>
      </c>
      <c r="E10" s="262"/>
      <c r="F10" s="262"/>
      <c r="G10" s="36">
        <f>G11+G19+G47</f>
        <v>92413.7</v>
      </c>
    </row>
    <row r="11" spans="1:7" ht="25.5">
      <c r="A11" s="14" t="s">
        <v>15</v>
      </c>
      <c r="B11" s="35" t="s">
        <v>316</v>
      </c>
      <c r="C11" s="35" t="s">
        <v>65</v>
      </c>
      <c r="D11" s="35" t="s">
        <v>66</v>
      </c>
      <c r="E11" s="266"/>
      <c r="F11" s="266"/>
      <c r="G11" s="36">
        <f>G12</f>
        <v>3952.7</v>
      </c>
    </row>
    <row r="12" spans="1:7" ht="24.75" customHeight="1">
      <c r="A12" s="16" t="s">
        <v>323</v>
      </c>
      <c r="B12" s="20" t="s">
        <v>316</v>
      </c>
      <c r="C12" s="20" t="s">
        <v>65</v>
      </c>
      <c r="D12" s="20" t="s">
        <v>66</v>
      </c>
      <c r="E12" s="262" t="s">
        <v>205</v>
      </c>
      <c r="F12" s="262"/>
      <c r="G12" s="21">
        <f>G13</f>
        <v>3952.7</v>
      </c>
    </row>
    <row r="13" spans="1:7" ht="12.75">
      <c r="A13" s="16" t="s">
        <v>16</v>
      </c>
      <c r="B13" s="20" t="s">
        <v>316</v>
      </c>
      <c r="C13" s="20" t="s">
        <v>65</v>
      </c>
      <c r="D13" s="20" t="s">
        <v>66</v>
      </c>
      <c r="E13" s="262" t="s">
        <v>638</v>
      </c>
      <c r="F13" s="262"/>
      <c r="G13" s="21">
        <f>G14</f>
        <v>3952.7</v>
      </c>
    </row>
    <row r="14" spans="1:7" ht="12.75">
      <c r="A14" s="16" t="s">
        <v>208</v>
      </c>
      <c r="B14" s="20" t="s">
        <v>316</v>
      </c>
      <c r="C14" s="20" t="s">
        <v>65</v>
      </c>
      <c r="D14" s="20" t="s">
        <v>66</v>
      </c>
      <c r="E14" s="262" t="s">
        <v>639</v>
      </c>
      <c r="F14" s="262"/>
      <c r="G14" s="21">
        <f>G15</f>
        <v>3952.7</v>
      </c>
    </row>
    <row r="15" spans="1:7" ht="42" customHeight="1">
      <c r="A15" s="16" t="s">
        <v>100</v>
      </c>
      <c r="B15" s="20" t="s">
        <v>316</v>
      </c>
      <c r="C15" s="20" t="s">
        <v>65</v>
      </c>
      <c r="D15" s="20" t="s">
        <v>66</v>
      </c>
      <c r="E15" s="262" t="s">
        <v>639</v>
      </c>
      <c r="F15" s="262" t="s">
        <v>101</v>
      </c>
      <c r="G15" s="21">
        <f>G16</f>
        <v>3952.7</v>
      </c>
    </row>
    <row r="16" spans="1:7" ht="12.75">
      <c r="A16" s="16" t="s">
        <v>92</v>
      </c>
      <c r="B16" s="20" t="s">
        <v>316</v>
      </c>
      <c r="C16" s="20" t="s">
        <v>65</v>
      </c>
      <c r="D16" s="20" t="s">
        <v>66</v>
      </c>
      <c r="E16" s="262" t="s">
        <v>639</v>
      </c>
      <c r="F16" s="262" t="s">
        <v>93</v>
      </c>
      <c r="G16" s="21">
        <f>G17+G18</f>
        <v>3952.7</v>
      </c>
    </row>
    <row r="17" spans="1:7" ht="12.75">
      <c r="A17" s="16" t="s">
        <v>156</v>
      </c>
      <c r="B17" s="20" t="s">
        <v>316</v>
      </c>
      <c r="C17" s="20" t="s">
        <v>65</v>
      </c>
      <c r="D17" s="20" t="s">
        <v>66</v>
      </c>
      <c r="E17" s="262" t="s">
        <v>639</v>
      </c>
      <c r="F17" s="262" t="s">
        <v>94</v>
      </c>
      <c r="G17" s="21">
        <v>3301.1</v>
      </c>
    </row>
    <row r="18" spans="1:7" ht="25.5">
      <c r="A18" s="16" t="s">
        <v>158</v>
      </c>
      <c r="B18" s="20" t="s">
        <v>316</v>
      </c>
      <c r="C18" s="20" t="s">
        <v>65</v>
      </c>
      <c r="D18" s="20" t="s">
        <v>66</v>
      </c>
      <c r="E18" s="262" t="s">
        <v>639</v>
      </c>
      <c r="F18" s="262" t="s">
        <v>157</v>
      </c>
      <c r="G18" s="21">
        <v>651.6</v>
      </c>
    </row>
    <row r="19" spans="1:7" ht="38.25">
      <c r="A19" s="15" t="s">
        <v>17</v>
      </c>
      <c r="B19" s="35" t="s">
        <v>316</v>
      </c>
      <c r="C19" s="35" t="s">
        <v>65</v>
      </c>
      <c r="D19" s="35" t="s">
        <v>67</v>
      </c>
      <c r="E19" s="266"/>
      <c r="F19" s="266"/>
      <c r="G19" s="36">
        <f>G20</f>
        <v>83090</v>
      </c>
    </row>
    <row r="20" spans="1:7" ht="26.25" customHeight="1">
      <c r="A20" s="16" t="s">
        <v>323</v>
      </c>
      <c r="B20" s="20" t="s">
        <v>316</v>
      </c>
      <c r="C20" s="20" t="s">
        <v>65</v>
      </c>
      <c r="D20" s="20" t="s">
        <v>67</v>
      </c>
      <c r="E20" s="262" t="s">
        <v>205</v>
      </c>
      <c r="F20" s="262"/>
      <c r="G20" s="21">
        <f>G21</f>
        <v>83090</v>
      </c>
    </row>
    <row r="21" spans="1:7" ht="12.75">
      <c r="A21" s="16" t="s">
        <v>49</v>
      </c>
      <c r="B21" s="20" t="s">
        <v>316</v>
      </c>
      <c r="C21" s="20" t="s">
        <v>65</v>
      </c>
      <c r="D21" s="20" t="s">
        <v>67</v>
      </c>
      <c r="E21" s="262" t="s">
        <v>212</v>
      </c>
      <c r="F21" s="262"/>
      <c r="G21" s="21">
        <f>G22+G28+G36+G40</f>
        <v>83090</v>
      </c>
    </row>
    <row r="22" spans="1:7" ht="12.75">
      <c r="A22" s="16" t="s">
        <v>208</v>
      </c>
      <c r="B22" s="20" t="s">
        <v>316</v>
      </c>
      <c r="C22" s="20" t="s">
        <v>65</v>
      </c>
      <c r="D22" s="20" t="s">
        <v>67</v>
      </c>
      <c r="E22" s="262" t="s">
        <v>213</v>
      </c>
      <c r="F22" s="262"/>
      <c r="G22" s="21">
        <f>G23</f>
        <v>76852.6</v>
      </c>
    </row>
    <row r="23" spans="1:7" ht="38.25">
      <c r="A23" s="16" t="s">
        <v>100</v>
      </c>
      <c r="B23" s="20" t="s">
        <v>316</v>
      </c>
      <c r="C23" s="20" t="s">
        <v>65</v>
      </c>
      <c r="D23" s="20" t="s">
        <v>67</v>
      </c>
      <c r="E23" s="262" t="s">
        <v>213</v>
      </c>
      <c r="F23" s="262" t="s">
        <v>101</v>
      </c>
      <c r="G23" s="21">
        <f>G24</f>
        <v>76852.6</v>
      </c>
    </row>
    <row r="24" spans="1:7" ht="12.75">
      <c r="A24" s="16" t="s">
        <v>92</v>
      </c>
      <c r="B24" s="20" t="s">
        <v>316</v>
      </c>
      <c r="C24" s="20" t="s">
        <v>65</v>
      </c>
      <c r="D24" s="20" t="s">
        <v>67</v>
      </c>
      <c r="E24" s="262" t="s">
        <v>213</v>
      </c>
      <c r="F24" s="262" t="s">
        <v>93</v>
      </c>
      <c r="G24" s="21">
        <f>G25+G26+G27</f>
        <v>76852.6</v>
      </c>
    </row>
    <row r="25" spans="1:7" ht="12.75">
      <c r="A25" s="16" t="s">
        <v>156</v>
      </c>
      <c r="B25" s="20" t="s">
        <v>316</v>
      </c>
      <c r="C25" s="20" t="s">
        <v>65</v>
      </c>
      <c r="D25" s="20" t="s">
        <v>67</v>
      </c>
      <c r="E25" s="262" t="s">
        <v>213</v>
      </c>
      <c r="F25" s="262" t="s">
        <v>94</v>
      </c>
      <c r="G25" s="21">
        <v>60756.6</v>
      </c>
    </row>
    <row r="26" spans="1:7" ht="25.5">
      <c r="A26" s="16" t="s">
        <v>95</v>
      </c>
      <c r="B26" s="20" t="s">
        <v>316</v>
      </c>
      <c r="C26" s="20" t="s">
        <v>65</v>
      </c>
      <c r="D26" s="20" t="s">
        <v>67</v>
      </c>
      <c r="E26" s="262" t="s">
        <v>213</v>
      </c>
      <c r="F26" s="262" t="s">
        <v>96</v>
      </c>
      <c r="G26" s="21">
        <v>300</v>
      </c>
    </row>
    <row r="27" spans="1:7" ht="27" customHeight="1">
      <c r="A27" s="16" t="s">
        <v>158</v>
      </c>
      <c r="B27" s="20" t="s">
        <v>316</v>
      </c>
      <c r="C27" s="20" t="s">
        <v>65</v>
      </c>
      <c r="D27" s="20" t="s">
        <v>67</v>
      </c>
      <c r="E27" s="262" t="s">
        <v>213</v>
      </c>
      <c r="F27" s="262" t="s">
        <v>157</v>
      </c>
      <c r="G27" s="21">
        <v>15796</v>
      </c>
    </row>
    <row r="28" spans="1:7" ht="12.75">
      <c r="A28" s="16" t="s">
        <v>209</v>
      </c>
      <c r="B28" s="20" t="s">
        <v>316</v>
      </c>
      <c r="C28" s="20" t="s">
        <v>65</v>
      </c>
      <c r="D28" s="20" t="s">
        <v>67</v>
      </c>
      <c r="E28" s="262" t="s">
        <v>214</v>
      </c>
      <c r="F28" s="262"/>
      <c r="G28" s="21">
        <f>G29+G32</f>
        <v>3957.4</v>
      </c>
    </row>
    <row r="29" spans="1:7" ht="25.5">
      <c r="A29" s="16" t="s">
        <v>417</v>
      </c>
      <c r="B29" s="20" t="s">
        <v>316</v>
      </c>
      <c r="C29" s="20" t="s">
        <v>65</v>
      </c>
      <c r="D29" s="20" t="s">
        <v>67</v>
      </c>
      <c r="E29" s="262" t="s">
        <v>214</v>
      </c>
      <c r="F29" s="262" t="s">
        <v>102</v>
      </c>
      <c r="G29" s="21">
        <f>G30</f>
        <v>3313</v>
      </c>
    </row>
    <row r="30" spans="1:7" ht="25.5">
      <c r="A30" s="16" t="s">
        <v>97</v>
      </c>
      <c r="B30" s="20" t="s">
        <v>316</v>
      </c>
      <c r="C30" s="20" t="s">
        <v>65</v>
      </c>
      <c r="D30" s="20" t="s">
        <v>67</v>
      </c>
      <c r="E30" s="262" t="s">
        <v>214</v>
      </c>
      <c r="F30" s="262" t="s">
        <v>98</v>
      </c>
      <c r="G30" s="21">
        <f>G31</f>
        <v>3313</v>
      </c>
    </row>
    <row r="31" spans="1:7" ht="12.75">
      <c r="A31" s="16" t="s">
        <v>795</v>
      </c>
      <c r="B31" s="20" t="s">
        <v>316</v>
      </c>
      <c r="C31" s="20" t="s">
        <v>65</v>
      </c>
      <c r="D31" s="20" t="s">
        <v>67</v>
      </c>
      <c r="E31" s="262" t="s">
        <v>214</v>
      </c>
      <c r="F31" s="262" t="s">
        <v>99</v>
      </c>
      <c r="G31" s="21">
        <v>3313</v>
      </c>
    </row>
    <row r="32" spans="1:7" ht="12.75">
      <c r="A32" s="16" t="s">
        <v>126</v>
      </c>
      <c r="B32" s="20" t="s">
        <v>316</v>
      </c>
      <c r="C32" s="20" t="s">
        <v>65</v>
      </c>
      <c r="D32" s="20" t="s">
        <v>67</v>
      </c>
      <c r="E32" s="262" t="s">
        <v>214</v>
      </c>
      <c r="F32" s="262" t="s">
        <v>127</v>
      </c>
      <c r="G32" s="21">
        <f>G33</f>
        <v>644.4</v>
      </c>
    </row>
    <row r="33" spans="1:7" ht="12.75">
      <c r="A33" s="16" t="s">
        <v>129</v>
      </c>
      <c r="B33" s="20" t="s">
        <v>316</v>
      </c>
      <c r="C33" s="20" t="s">
        <v>65</v>
      </c>
      <c r="D33" s="20" t="s">
        <v>67</v>
      </c>
      <c r="E33" s="262" t="s">
        <v>214</v>
      </c>
      <c r="F33" s="262" t="s">
        <v>130</v>
      </c>
      <c r="G33" s="21">
        <f>G34+G35</f>
        <v>644.4</v>
      </c>
    </row>
    <row r="34" spans="1:7" ht="12.75">
      <c r="A34" s="16" t="s">
        <v>131</v>
      </c>
      <c r="B34" s="20" t="s">
        <v>316</v>
      </c>
      <c r="C34" s="20" t="s">
        <v>65</v>
      </c>
      <c r="D34" s="20" t="s">
        <v>67</v>
      </c>
      <c r="E34" s="262" t="s">
        <v>214</v>
      </c>
      <c r="F34" s="262" t="s">
        <v>132</v>
      </c>
      <c r="G34" s="21">
        <v>579.4</v>
      </c>
    </row>
    <row r="35" spans="1:7" ht="12.75">
      <c r="A35" s="16" t="s">
        <v>159</v>
      </c>
      <c r="B35" s="20" t="s">
        <v>316</v>
      </c>
      <c r="C35" s="20" t="s">
        <v>65</v>
      </c>
      <c r="D35" s="20" t="s">
        <v>67</v>
      </c>
      <c r="E35" s="262" t="s">
        <v>214</v>
      </c>
      <c r="F35" s="262" t="s">
        <v>133</v>
      </c>
      <c r="G35" s="21">
        <v>65</v>
      </c>
    </row>
    <row r="36" spans="1:7" ht="43.5" customHeight="1">
      <c r="A36" s="16" t="s">
        <v>240</v>
      </c>
      <c r="B36" s="20" t="s">
        <v>316</v>
      </c>
      <c r="C36" s="20" t="s">
        <v>65</v>
      </c>
      <c r="D36" s="20" t="s">
        <v>67</v>
      </c>
      <c r="E36" s="262" t="s">
        <v>640</v>
      </c>
      <c r="F36" s="262"/>
      <c r="G36" s="21">
        <f>G37</f>
        <v>2000</v>
      </c>
    </row>
    <row r="37" spans="1:7" ht="40.5" customHeight="1">
      <c r="A37" s="16" t="s">
        <v>100</v>
      </c>
      <c r="B37" s="20" t="s">
        <v>316</v>
      </c>
      <c r="C37" s="20" t="s">
        <v>65</v>
      </c>
      <c r="D37" s="20" t="s">
        <v>67</v>
      </c>
      <c r="E37" s="262" t="s">
        <v>640</v>
      </c>
      <c r="F37" s="262" t="s">
        <v>101</v>
      </c>
      <c r="G37" s="21">
        <f>G38</f>
        <v>2000</v>
      </c>
    </row>
    <row r="38" spans="1:7" ht="12.75">
      <c r="A38" s="16" t="s">
        <v>92</v>
      </c>
      <c r="B38" s="20" t="s">
        <v>316</v>
      </c>
      <c r="C38" s="20" t="s">
        <v>65</v>
      </c>
      <c r="D38" s="20" t="s">
        <v>67</v>
      </c>
      <c r="E38" s="262" t="s">
        <v>640</v>
      </c>
      <c r="F38" s="262" t="s">
        <v>93</v>
      </c>
      <c r="G38" s="21">
        <f>G39</f>
        <v>2000</v>
      </c>
    </row>
    <row r="39" spans="1:7" ht="25.5">
      <c r="A39" s="16" t="s">
        <v>95</v>
      </c>
      <c r="B39" s="20" t="s">
        <v>316</v>
      </c>
      <c r="C39" s="20" t="s">
        <v>65</v>
      </c>
      <c r="D39" s="20" t="s">
        <v>67</v>
      </c>
      <c r="E39" s="262" t="s">
        <v>640</v>
      </c>
      <c r="F39" s="262" t="s">
        <v>96</v>
      </c>
      <c r="G39" s="21">
        <v>2000</v>
      </c>
    </row>
    <row r="40" spans="1:7" ht="12.75">
      <c r="A40" s="16" t="s">
        <v>207</v>
      </c>
      <c r="B40" s="20" t="s">
        <v>316</v>
      </c>
      <c r="C40" s="20" t="s">
        <v>65</v>
      </c>
      <c r="D40" s="20" t="s">
        <v>67</v>
      </c>
      <c r="E40" s="262" t="s">
        <v>641</v>
      </c>
      <c r="F40" s="262"/>
      <c r="G40" s="21">
        <f>G41+G44</f>
        <v>280</v>
      </c>
    </row>
    <row r="41" spans="1:7" ht="43.5" customHeight="1">
      <c r="A41" s="16" t="s">
        <v>100</v>
      </c>
      <c r="B41" s="20" t="s">
        <v>316</v>
      </c>
      <c r="C41" s="20" t="s">
        <v>65</v>
      </c>
      <c r="D41" s="20" t="s">
        <v>67</v>
      </c>
      <c r="E41" s="262" t="s">
        <v>641</v>
      </c>
      <c r="F41" s="262" t="s">
        <v>101</v>
      </c>
      <c r="G41" s="21">
        <f>G42</f>
        <v>230</v>
      </c>
    </row>
    <row r="42" spans="1:7" ht="12.75">
      <c r="A42" s="16" t="s">
        <v>92</v>
      </c>
      <c r="B42" s="20" t="s">
        <v>316</v>
      </c>
      <c r="C42" s="20" t="s">
        <v>65</v>
      </c>
      <c r="D42" s="20" t="s">
        <v>67</v>
      </c>
      <c r="E42" s="262" t="s">
        <v>641</v>
      </c>
      <c r="F42" s="262" t="s">
        <v>93</v>
      </c>
      <c r="G42" s="21">
        <f>G43</f>
        <v>230</v>
      </c>
    </row>
    <row r="43" spans="1:7" ht="25.5">
      <c r="A43" s="16" t="s">
        <v>95</v>
      </c>
      <c r="B43" s="20" t="s">
        <v>316</v>
      </c>
      <c r="C43" s="20" t="s">
        <v>65</v>
      </c>
      <c r="D43" s="20" t="s">
        <v>67</v>
      </c>
      <c r="E43" s="262" t="s">
        <v>641</v>
      </c>
      <c r="F43" s="262" t="s">
        <v>96</v>
      </c>
      <c r="G43" s="21">
        <v>230</v>
      </c>
    </row>
    <row r="44" spans="1:7" ht="15.75" customHeight="1">
      <c r="A44" s="16" t="s">
        <v>115</v>
      </c>
      <c r="B44" s="20" t="s">
        <v>316</v>
      </c>
      <c r="C44" s="20" t="s">
        <v>65</v>
      </c>
      <c r="D44" s="20" t="s">
        <v>67</v>
      </c>
      <c r="E44" s="262" t="s">
        <v>641</v>
      </c>
      <c r="F44" s="262" t="s">
        <v>116</v>
      </c>
      <c r="G44" s="21">
        <f>G45</f>
        <v>50</v>
      </c>
    </row>
    <row r="45" spans="1:7" ht="12.75">
      <c r="A45" s="16" t="s">
        <v>135</v>
      </c>
      <c r="B45" s="20" t="s">
        <v>316</v>
      </c>
      <c r="C45" s="20" t="s">
        <v>65</v>
      </c>
      <c r="D45" s="20" t="s">
        <v>67</v>
      </c>
      <c r="E45" s="262" t="s">
        <v>641</v>
      </c>
      <c r="F45" s="262" t="s">
        <v>134</v>
      </c>
      <c r="G45" s="21">
        <f>G46</f>
        <v>50</v>
      </c>
    </row>
    <row r="46" spans="1:7" ht="25.5">
      <c r="A46" s="16" t="s">
        <v>517</v>
      </c>
      <c r="B46" s="20" t="s">
        <v>316</v>
      </c>
      <c r="C46" s="20" t="s">
        <v>65</v>
      </c>
      <c r="D46" s="20" t="s">
        <v>67</v>
      </c>
      <c r="E46" s="262" t="s">
        <v>641</v>
      </c>
      <c r="F46" s="262" t="s">
        <v>137</v>
      </c>
      <c r="G46" s="21">
        <v>50</v>
      </c>
    </row>
    <row r="47" spans="1:7" ht="12.75">
      <c r="A47" s="15" t="s">
        <v>62</v>
      </c>
      <c r="B47" s="35" t="s">
        <v>316</v>
      </c>
      <c r="C47" s="35" t="s">
        <v>65</v>
      </c>
      <c r="D47" s="35" t="s">
        <v>86</v>
      </c>
      <c r="E47" s="266"/>
      <c r="F47" s="266"/>
      <c r="G47" s="36">
        <f>G48+G90</f>
        <v>5371.000000000001</v>
      </c>
    </row>
    <row r="48" spans="1:7" ht="38.25">
      <c r="A48" s="301" t="s">
        <v>762</v>
      </c>
      <c r="B48" s="20" t="s">
        <v>316</v>
      </c>
      <c r="C48" s="20" t="s">
        <v>65</v>
      </c>
      <c r="D48" s="20" t="s">
        <v>86</v>
      </c>
      <c r="E48" s="262" t="s">
        <v>642</v>
      </c>
      <c r="F48" s="262"/>
      <c r="G48" s="21">
        <f>G49+G69+G75+G85</f>
        <v>5162.000000000001</v>
      </c>
    </row>
    <row r="49" spans="1:7" ht="31.5" customHeight="1">
      <c r="A49" s="16" t="s">
        <v>643</v>
      </c>
      <c r="B49" s="20" t="s">
        <v>316</v>
      </c>
      <c r="C49" s="20" t="s">
        <v>65</v>
      </c>
      <c r="D49" s="20" t="s">
        <v>86</v>
      </c>
      <c r="E49" s="262" t="s">
        <v>644</v>
      </c>
      <c r="F49" s="262"/>
      <c r="G49" s="21">
        <f>G50+G55+G61+G65</f>
        <v>2515.8</v>
      </c>
    </row>
    <row r="50" spans="1:7" ht="51">
      <c r="A50" s="224" t="s">
        <v>324</v>
      </c>
      <c r="B50" s="225" t="s">
        <v>316</v>
      </c>
      <c r="C50" s="225" t="s">
        <v>65</v>
      </c>
      <c r="D50" s="225" t="s">
        <v>86</v>
      </c>
      <c r="E50" s="267" t="s">
        <v>645</v>
      </c>
      <c r="F50" s="267"/>
      <c r="G50" s="226">
        <f>G51</f>
        <v>1425.8</v>
      </c>
    </row>
    <row r="51" spans="1:7" ht="24" customHeight="1">
      <c r="A51" s="224" t="s">
        <v>100</v>
      </c>
      <c r="B51" s="225" t="s">
        <v>316</v>
      </c>
      <c r="C51" s="225" t="s">
        <v>65</v>
      </c>
      <c r="D51" s="225" t="s">
        <v>86</v>
      </c>
      <c r="E51" s="267" t="s">
        <v>645</v>
      </c>
      <c r="F51" s="267" t="s">
        <v>101</v>
      </c>
      <c r="G51" s="226">
        <f>G52</f>
        <v>1425.8</v>
      </c>
    </row>
    <row r="52" spans="1:7" ht="12.75">
      <c r="A52" s="224" t="s">
        <v>92</v>
      </c>
      <c r="B52" s="225" t="s">
        <v>316</v>
      </c>
      <c r="C52" s="225" t="s">
        <v>65</v>
      </c>
      <c r="D52" s="225" t="s">
        <v>86</v>
      </c>
      <c r="E52" s="267" t="s">
        <v>645</v>
      </c>
      <c r="F52" s="267" t="s">
        <v>93</v>
      </c>
      <c r="G52" s="226">
        <f>G53+G54</f>
        <v>1425.8</v>
      </c>
    </row>
    <row r="53" spans="1:7" ht="12.75">
      <c r="A53" s="224" t="s">
        <v>156</v>
      </c>
      <c r="B53" s="225" t="s">
        <v>316</v>
      </c>
      <c r="C53" s="225" t="s">
        <v>65</v>
      </c>
      <c r="D53" s="225" t="s">
        <v>86</v>
      </c>
      <c r="E53" s="267" t="s">
        <v>645</v>
      </c>
      <c r="F53" s="267" t="s">
        <v>94</v>
      </c>
      <c r="G53" s="226">
        <v>1105.3</v>
      </c>
    </row>
    <row r="54" spans="1:7" ht="25.5">
      <c r="A54" s="224" t="s">
        <v>158</v>
      </c>
      <c r="B54" s="225" t="s">
        <v>316</v>
      </c>
      <c r="C54" s="225" t="s">
        <v>65</v>
      </c>
      <c r="D54" s="225" t="s">
        <v>86</v>
      </c>
      <c r="E54" s="267" t="s">
        <v>645</v>
      </c>
      <c r="F54" s="267" t="s">
        <v>157</v>
      </c>
      <c r="G54" s="226">
        <v>320.5</v>
      </c>
    </row>
    <row r="55" spans="1:7" ht="18" customHeight="1">
      <c r="A55" s="16" t="s">
        <v>208</v>
      </c>
      <c r="B55" s="20" t="s">
        <v>316</v>
      </c>
      <c r="C55" s="20" t="s">
        <v>65</v>
      </c>
      <c r="D55" s="20" t="s">
        <v>86</v>
      </c>
      <c r="E55" s="278" t="s">
        <v>646</v>
      </c>
      <c r="F55" s="262"/>
      <c r="G55" s="21">
        <f>G56</f>
        <v>870</v>
      </c>
    </row>
    <row r="56" spans="1:7" ht="42" customHeight="1">
      <c r="A56" s="16" t="s">
        <v>100</v>
      </c>
      <c r="B56" s="20" t="s">
        <v>316</v>
      </c>
      <c r="C56" s="20" t="s">
        <v>65</v>
      </c>
      <c r="D56" s="20" t="s">
        <v>86</v>
      </c>
      <c r="E56" s="278" t="s">
        <v>646</v>
      </c>
      <c r="F56" s="262" t="s">
        <v>101</v>
      </c>
      <c r="G56" s="21">
        <f>G57</f>
        <v>870</v>
      </c>
    </row>
    <row r="57" spans="1:7" ht="12.75">
      <c r="A57" s="16" t="s">
        <v>92</v>
      </c>
      <c r="B57" s="20" t="s">
        <v>316</v>
      </c>
      <c r="C57" s="20" t="s">
        <v>65</v>
      </c>
      <c r="D57" s="20" t="s">
        <v>86</v>
      </c>
      <c r="E57" s="278" t="s">
        <v>646</v>
      </c>
      <c r="F57" s="262" t="s">
        <v>93</v>
      </c>
      <c r="G57" s="21">
        <f>G58+G59+G60</f>
        <v>870</v>
      </c>
    </row>
    <row r="58" spans="1:7" ht="12.75">
      <c r="A58" s="16" t="s">
        <v>156</v>
      </c>
      <c r="B58" s="20" t="s">
        <v>316</v>
      </c>
      <c r="C58" s="20" t="s">
        <v>65</v>
      </c>
      <c r="D58" s="20" t="s">
        <v>86</v>
      </c>
      <c r="E58" s="278" t="s">
        <v>646</v>
      </c>
      <c r="F58" s="262" t="s">
        <v>94</v>
      </c>
      <c r="G58" s="21">
        <v>650</v>
      </c>
    </row>
    <row r="59" spans="1:7" ht="25.5">
      <c r="A59" s="16" t="s">
        <v>95</v>
      </c>
      <c r="B59" s="20" t="s">
        <v>316</v>
      </c>
      <c r="C59" s="20" t="s">
        <v>65</v>
      </c>
      <c r="D59" s="20" t="s">
        <v>86</v>
      </c>
      <c r="E59" s="278" t="s">
        <v>646</v>
      </c>
      <c r="F59" s="262" t="s">
        <v>96</v>
      </c>
      <c r="G59" s="21">
        <v>24</v>
      </c>
    </row>
    <row r="60" spans="1:7" ht="26.25" customHeight="1">
      <c r="A60" s="16" t="s">
        <v>158</v>
      </c>
      <c r="B60" s="20" t="s">
        <v>316</v>
      </c>
      <c r="C60" s="20" t="s">
        <v>65</v>
      </c>
      <c r="D60" s="20" t="s">
        <v>86</v>
      </c>
      <c r="E60" s="278" t="s">
        <v>646</v>
      </c>
      <c r="F60" s="262" t="s">
        <v>157</v>
      </c>
      <c r="G60" s="21">
        <v>196</v>
      </c>
    </row>
    <row r="61" spans="1:7" ht="15" customHeight="1">
      <c r="A61" s="16" t="s">
        <v>209</v>
      </c>
      <c r="B61" s="20" t="s">
        <v>316</v>
      </c>
      <c r="C61" s="20" t="s">
        <v>65</v>
      </c>
      <c r="D61" s="20" t="s">
        <v>86</v>
      </c>
      <c r="E61" s="278" t="s">
        <v>647</v>
      </c>
      <c r="F61" s="262"/>
      <c r="G61" s="21">
        <f>G62</f>
        <v>120</v>
      </c>
    </row>
    <row r="62" spans="1:7" ht="18" customHeight="1">
      <c r="A62" s="16" t="s">
        <v>417</v>
      </c>
      <c r="B62" s="20" t="s">
        <v>316</v>
      </c>
      <c r="C62" s="20" t="s">
        <v>65</v>
      </c>
      <c r="D62" s="20" t="s">
        <v>86</v>
      </c>
      <c r="E62" s="278" t="s">
        <v>647</v>
      </c>
      <c r="F62" s="262" t="s">
        <v>102</v>
      </c>
      <c r="G62" s="21">
        <f>G63</f>
        <v>120</v>
      </c>
    </row>
    <row r="63" spans="1:7" ht="26.25" customHeight="1">
      <c r="A63" s="16" t="s">
        <v>97</v>
      </c>
      <c r="B63" s="20" t="s">
        <v>316</v>
      </c>
      <c r="C63" s="20" t="s">
        <v>65</v>
      </c>
      <c r="D63" s="20" t="s">
        <v>86</v>
      </c>
      <c r="E63" s="278" t="s">
        <v>647</v>
      </c>
      <c r="F63" s="262" t="s">
        <v>98</v>
      </c>
      <c r="G63" s="21">
        <f>G64</f>
        <v>120</v>
      </c>
    </row>
    <row r="64" spans="1:7" ht="17.25" customHeight="1">
      <c r="A64" s="16" t="s">
        <v>794</v>
      </c>
      <c r="B64" s="20" t="s">
        <v>316</v>
      </c>
      <c r="C64" s="20" t="s">
        <v>65</v>
      </c>
      <c r="D64" s="20" t="s">
        <v>86</v>
      </c>
      <c r="E64" s="278" t="s">
        <v>647</v>
      </c>
      <c r="F64" s="262" t="s">
        <v>99</v>
      </c>
      <c r="G64" s="21">
        <v>120</v>
      </c>
    </row>
    <row r="65" spans="1:7" ht="26.25" customHeight="1">
      <c r="A65" s="16" t="s">
        <v>240</v>
      </c>
      <c r="B65" s="20" t="s">
        <v>316</v>
      </c>
      <c r="C65" s="20" t="s">
        <v>65</v>
      </c>
      <c r="D65" s="20" t="s">
        <v>86</v>
      </c>
      <c r="E65" s="278" t="s">
        <v>648</v>
      </c>
      <c r="F65" s="262"/>
      <c r="G65" s="21">
        <f>G66</f>
        <v>100</v>
      </c>
    </row>
    <row r="66" spans="1:7" ht="26.25" customHeight="1">
      <c r="A66" s="16" t="s">
        <v>100</v>
      </c>
      <c r="B66" s="20" t="s">
        <v>316</v>
      </c>
      <c r="C66" s="20" t="s">
        <v>65</v>
      </c>
      <c r="D66" s="20" t="s">
        <v>86</v>
      </c>
      <c r="E66" s="278" t="s">
        <v>648</v>
      </c>
      <c r="F66" s="262" t="s">
        <v>101</v>
      </c>
      <c r="G66" s="21">
        <f>G67</f>
        <v>100</v>
      </c>
    </row>
    <row r="67" spans="1:7" ht="17.25" customHeight="1">
      <c r="A67" s="16" t="s">
        <v>92</v>
      </c>
      <c r="B67" s="20" t="s">
        <v>316</v>
      </c>
      <c r="C67" s="20" t="s">
        <v>65</v>
      </c>
      <c r="D67" s="20" t="s">
        <v>86</v>
      </c>
      <c r="E67" s="278" t="s">
        <v>648</v>
      </c>
      <c r="F67" s="262" t="s">
        <v>93</v>
      </c>
      <c r="G67" s="21">
        <f>G68</f>
        <v>100</v>
      </c>
    </row>
    <row r="68" spans="1:7" ht="25.5">
      <c r="A68" s="16" t="s">
        <v>95</v>
      </c>
      <c r="B68" s="20" t="s">
        <v>316</v>
      </c>
      <c r="C68" s="20" t="s">
        <v>65</v>
      </c>
      <c r="D68" s="20" t="s">
        <v>86</v>
      </c>
      <c r="E68" s="278" t="s">
        <v>648</v>
      </c>
      <c r="F68" s="262" t="s">
        <v>96</v>
      </c>
      <c r="G68" s="21">
        <v>100</v>
      </c>
    </row>
    <row r="69" spans="1:7" ht="25.5">
      <c r="A69" s="228" t="s">
        <v>649</v>
      </c>
      <c r="B69" s="225" t="s">
        <v>316</v>
      </c>
      <c r="C69" s="225" t="s">
        <v>65</v>
      </c>
      <c r="D69" s="225" t="s">
        <v>86</v>
      </c>
      <c r="E69" s="267" t="s">
        <v>650</v>
      </c>
      <c r="F69" s="267"/>
      <c r="G69" s="226">
        <f>G70</f>
        <v>1027.3</v>
      </c>
    </row>
    <row r="70" spans="1:7" ht="25.5">
      <c r="A70" s="224" t="s">
        <v>651</v>
      </c>
      <c r="B70" s="225" t="s">
        <v>316</v>
      </c>
      <c r="C70" s="225" t="s">
        <v>65</v>
      </c>
      <c r="D70" s="225" t="s">
        <v>86</v>
      </c>
      <c r="E70" s="267" t="s">
        <v>652</v>
      </c>
      <c r="F70" s="267"/>
      <c r="G70" s="226">
        <f>G71</f>
        <v>1027.3</v>
      </c>
    </row>
    <row r="71" spans="1:7" ht="38.25">
      <c r="A71" s="224" t="s">
        <v>100</v>
      </c>
      <c r="B71" s="225" t="s">
        <v>316</v>
      </c>
      <c r="C71" s="225" t="s">
        <v>65</v>
      </c>
      <c r="D71" s="225" t="s">
        <v>86</v>
      </c>
      <c r="E71" s="267" t="s">
        <v>652</v>
      </c>
      <c r="F71" s="267" t="s">
        <v>101</v>
      </c>
      <c r="G71" s="226">
        <f>G72</f>
        <v>1027.3</v>
      </c>
    </row>
    <row r="72" spans="1:7" ht="15.75" customHeight="1">
      <c r="A72" s="224" t="s">
        <v>92</v>
      </c>
      <c r="B72" s="225" t="s">
        <v>316</v>
      </c>
      <c r="C72" s="225" t="s">
        <v>65</v>
      </c>
      <c r="D72" s="225" t="s">
        <v>86</v>
      </c>
      <c r="E72" s="267" t="s">
        <v>652</v>
      </c>
      <c r="F72" s="267" t="s">
        <v>93</v>
      </c>
      <c r="G72" s="226">
        <f>G73+G74</f>
        <v>1027.3</v>
      </c>
    </row>
    <row r="73" spans="1:7" ht="12.75">
      <c r="A73" s="224" t="s">
        <v>156</v>
      </c>
      <c r="B73" s="225" t="s">
        <v>316</v>
      </c>
      <c r="C73" s="225" t="s">
        <v>65</v>
      </c>
      <c r="D73" s="225" t="s">
        <v>86</v>
      </c>
      <c r="E73" s="267" t="s">
        <v>652</v>
      </c>
      <c r="F73" s="267" t="s">
        <v>94</v>
      </c>
      <c r="G73" s="226">
        <v>789</v>
      </c>
    </row>
    <row r="74" spans="1:7" ht="25.5">
      <c r="A74" s="224" t="s">
        <v>158</v>
      </c>
      <c r="B74" s="225" t="s">
        <v>316</v>
      </c>
      <c r="C74" s="225" t="s">
        <v>65</v>
      </c>
      <c r="D74" s="225" t="s">
        <v>86</v>
      </c>
      <c r="E74" s="267" t="s">
        <v>652</v>
      </c>
      <c r="F74" s="267" t="s">
        <v>157</v>
      </c>
      <c r="G74" s="226">
        <v>238.3</v>
      </c>
    </row>
    <row r="75" spans="1:7" ht="25.5">
      <c r="A75" s="224" t="s">
        <v>653</v>
      </c>
      <c r="B75" s="225" t="s">
        <v>316</v>
      </c>
      <c r="C75" s="225" t="s">
        <v>65</v>
      </c>
      <c r="D75" s="225" t="s">
        <v>86</v>
      </c>
      <c r="E75" s="267" t="s">
        <v>654</v>
      </c>
      <c r="F75" s="267"/>
      <c r="G75" s="226">
        <f>G76</f>
        <v>1249.3000000000002</v>
      </c>
    </row>
    <row r="76" spans="1:7" ht="89.25">
      <c r="A76" s="224" t="s">
        <v>655</v>
      </c>
      <c r="B76" s="225" t="s">
        <v>316</v>
      </c>
      <c r="C76" s="225" t="s">
        <v>65</v>
      </c>
      <c r="D76" s="225" t="s">
        <v>86</v>
      </c>
      <c r="E76" s="267" t="s">
        <v>656</v>
      </c>
      <c r="F76" s="267"/>
      <c r="G76" s="226">
        <f>G77+G82</f>
        <v>1249.3000000000002</v>
      </c>
    </row>
    <row r="77" spans="1:7" ht="38.25">
      <c r="A77" s="224" t="s">
        <v>100</v>
      </c>
      <c r="B77" s="225" t="s">
        <v>316</v>
      </c>
      <c r="C77" s="225" t="s">
        <v>65</v>
      </c>
      <c r="D77" s="225" t="s">
        <v>86</v>
      </c>
      <c r="E77" s="267" t="s">
        <v>656</v>
      </c>
      <c r="F77" s="267" t="s">
        <v>101</v>
      </c>
      <c r="G77" s="226">
        <f>G78</f>
        <v>1116.4</v>
      </c>
    </row>
    <row r="78" spans="1:7" ht="12.75">
      <c r="A78" s="224" t="s">
        <v>92</v>
      </c>
      <c r="B78" s="225" t="s">
        <v>316</v>
      </c>
      <c r="C78" s="225" t="s">
        <v>65</v>
      </c>
      <c r="D78" s="225" t="s">
        <v>86</v>
      </c>
      <c r="E78" s="267" t="s">
        <v>656</v>
      </c>
      <c r="F78" s="267" t="s">
        <v>93</v>
      </c>
      <c r="G78" s="226">
        <f>G79+G80+G81</f>
        <v>1116.4</v>
      </c>
    </row>
    <row r="79" spans="1:7" ht="12.75">
      <c r="A79" s="224" t="s">
        <v>156</v>
      </c>
      <c r="B79" s="225" t="s">
        <v>316</v>
      </c>
      <c r="C79" s="225" t="s">
        <v>65</v>
      </c>
      <c r="D79" s="225" t="s">
        <v>86</v>
      </c>
      <c r="E79" s="267" t="s">
        <v>656</v>
      </c>
      <c r="F79" s="267" t="s">
        <v>94</v>
      </c>
      <c r="G79" s="226">
        <v>802.2</v>
      </c>
    </row>
    <row r="80" spans="1:7" ht="25.5">
      <c r="A80" s="224" t="s">
        <v>95</v>
      </c>
      <c r="B80" s="225" t="s">
        <v>316</v>
      </c>
      <c r="C80" s="225" t="s">
        <v>65</v>
      </c>
      <c r="D80" s="225" t="s">
        <v>86</v>
      </c>
      <c r="E80" s="267" t="s">
        <v>656</v>
      </c>
      <c r="F80" s="267" t="s">
        <v>96</v>
      </c>
      <c r="G80" s="226">
        <v>72</v>
      </c>
    </row>
    <row r="81" spans="1:7" ht="25.5">
      <c r="A81" s="224" t="s">
        <v>158</v>
      </c>
      <c r="B81" s="225" t="s">
        <v>316</v>
      </c>
      <c r="C81" s="225" t="s">
        <v>65</v>
      </c>
      <c r="D81" s="225" t="s">
        <v>86</v>
      </c>
      <c r="E81" s="267" t="s">
        <v>656</v>
      </c>
      <c r="F81" s="267" t="s">
        <v>157</v>
      </c>
      <c r="G81" s="226">
        <v>242.2</v>
      </c>
    </row>
    <row r="82" spans="1:7" ht="25.5">
      <c r="A82" s="224" t="s">
        <v>417</v>
      </c>
      <c r="B82" s="225" t="s">
        <v>316</v>
      </c>
      <c r="C82" s="225" t="s">
        <v>65</v>
      </c>
      <c r="D82" s="225" t="s">
        <v>86</v>
      </c>
      <c r="E82" s="267" t="s">
        <v>656</v>
      </c>
      <c r="F82" s="267" t="s">
        <v>102</v>
      </c>
      <c r="G82" s="226">
        <f>G83</f>
        <v>132.9</v>
      </c>
    </row>
    <row r="83" spans="1:7" ht="25.5">
      <c r="A83" s="224" t="s">
        <v>97</v>
      </c>
      <c r="B83" s="225" t="s">
        <v>316</v>
      </c>
      <c r="C83" s="225" t="s">
        <v>65</v>
      </c>
      <c r="D83" s="225" t="s">
        <v>86</v>
      </c>
      <c r="E83" s="267" t="s">
        <v>656</v>
      </c>
      <c r="F83" s="267" t="s">
        <v>98</v>
      </c>
      <c r="G83" s="226">
        <f>G84</f>
        <v>132.9</v>
      </c>
    </row>
    <row r="84" spans="1:7" ht="12.75">
      <c r="A84" s="224" t="s">
        <v>794</v>
      </c>
      <c r="B84" s="225" t="s">
        <v>316</v>
      </c>
      <c r="C84" s="225" t="s">
        <v>65</v>
      </c>
      <c r="D84" s="225" t="s">
        <v>86</v>
      </c>
      <c r="E84" s="267" t="s">
        <v>656</v>
      </c>
      <c r="F84" s="267" t="s">
        <v>99</v>
      </c>
      <c r="G84" s="226">
        <v>132.9</v>
      </c>
    </row>
    <row r="85" spans="1:7" ht="25.5">
      <c r="A85" s="224" t="s">
        <v>778</v>
      </c>
      <c r="B85" s="225" t="s">
        <v>316</v>
      </c>
      <c r="C85" s="225" t="s">
        <v>65</v>
      </c>
      <c r="D85" s="225" t="s">
        <v>86</v>
      </c>
      <c r="E85" s="225" t="s">
        <v>764</v>
      </c>
      <c r="F85" s="225"/>
      <c r="G85" s="226">
        <f>G86</f>
        <v>369.6</v>
      </c>
    </row>
    <row r="86" spans="1:7" ht="25.5">
      <c r="A86" s="224" t="s">
        <v>765</v>
      </c>
      <c r="B86" s="225" t="s">
        <v>316</v>
      </c>
      <c r="C86" s="225" t="s">
        <v>65</v>
      </c>
      <c r="D86" s="225" t="s">
        <v>86</v>
      </c>
      <c r="E86" s="225" t="s">
        <v>766</v>
      </c>
      <c r="F86" s="225"/>
      <c r="G86" s="226">
        <f>G87</f>
        <v>369.6</v>
      </c>
    </row>
    <row r="87" spans="1:7" ht="25.5">
      <c r="A87" s="224" t="s">
        <v>417</v>
      </c>
      <c r="B87" s="225" t="s">
        <v>316</v>
      </c>
      <c r="C87" s="225" t="s">
        <v>65</v>
      </c>
      <c r="D87" s="225" t="s">
        <v>86</v>
      </c>
      <c r="E87" s="225" t="s">
        <v>766</v>
      </c>
      <c r="F87" s="225" t="s">
        <v>102</v>
      </c>
      <c r="G87" s="226">
        <f>G88</f>
        <v>369.6</v>
      </c>
    </row>
    <row r="88" spans="1:7" ht="25.5">
      <c r="A88" s="224" t="s">
        <v>97</v>
      </c>
      <c r="B88" s="225" t="s">
        <v>316</v>
      </c>
      <c r="C88" s="225" t="s">
        <v>65</v>
      </c>
      <c r="D88" s="225" t="s">
        <v>86</v>
      </c>
      <c r="E88" s="225" t="s">
        <v>766</v>
      </c>
      <c r="F88" s="225" t="s">
        <v>98</v>
      </c>
      <c r="G88" s="226">
        <f>G89</f>
        <v>369.6</v>
      </c>
    </row>
    <row r="89" spans="1:7" ht="12.75">
      <c r="A89" s="224" t="s">
        <v>794</v>
      </c>
      <c r="B89" s="225" t="s">
        <v>316</v>
      </c>
      <c r="C89" s="225" t="s">
        <v>65</v>
      </c>
      <c r="D89" s="225" t="s">
        <v>86</v>
      </c>
      <c r="E89" s="225" t="s">
        <v>766</v>
      </c>
      <c r="F89" s="225" t="s">
        <v>99</v>
      </c>
      <c r="G89" s="226">
        <v>369.6</v>
      </c>
    </row>
    <row r="90" spans="1:7" ht="12.75">
      <c r="A90" s="16" t="s">
        <v>657</v>
      </c>
      <c r="B90" s="20" t="s">
        <v>316</v>
      </c>
      <c r="C90" s="20" t="s">
        <v>65</v>
      </c>
      <c r="D90" s="20" t="s">
        <v>86</v>
      </c>
      <c r="E90" s="282" t="s">
        <v>658</v>
      </c>
      <c r="F90" s="262"/>
      <c r="G90" s="21">
        <f>G91+G101+G115</f>
        <v>209</v>
      </c>
    </row>
    <row r="91" spans="1:7" ht="25.5">
      <c r="A91" s="229" t="str">
        <f>'МП пр.8'!A567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1" s="230" t="s">
        <v>316</v>
      </c>
      <c r="C91" s="230" t="s">
        <v>65</v>
      </c>
      <c r="D91" s="230" t="s">
        <v>86</v>
      </c>
      <c r="E91" s="280" t="str">
        <f>'МП пр.8'!B567</f>
        <v>7Т 0 00 00000 </v>
      </c>
      <c r="F91" s="268"/>
      <c r="G91" s="232">
        <f>G92</f>
        <v>50</v>
      </c>
    </row>
    <row r="92" spans="1:7" ht="25.5">
      <c r="A92" s="30" t="str">
        <f>'МП пр.8'!A568</f>
        <v>Основное мероприятие "Усиление роли общественности в профилактике правонарушений и борьбе с преступностью"</v>
      </c>
      <c r="B92" s="20" t="s">
        <v>316</v>
      </c>
      <c r="C92" s="20" t="s">
        <v>65</v>
      </c>
      <c r="D92" s="20" t="s">
        <v>86</v>
      </c>
      <c r="E92" s="282" t="str">
        <f>'МП пр.8'!B568</f>
        <v>7Т 0 04 00000 </v>
      </c>
      <c r="F92" s="263"/>
      <c r="G92" s="21">
        <f>G93+G97</f>
        <v>50</v>
      </c>
    </row>
    <row r="93" spans="1:7" ht="38.25">
      <c r="A93" s="30" t="str">
        <f>'МП пр.8'!A569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93" s="20" t="s">
        <v>316</v>
      </c>
      <c r="C93" s="20" t="s">
        <v>65</v>
      </c>
      <c r="D93" s="20" t="s">
        <v>86</v>
      </c>
      <c r="E93" s="282" t="str">
        <f>'МП пр.8'!B569</f>
        <v>7Т 0 04 95000 </v>
      </c>
      <c r="F93" s="263"/>
      <c r="G93" s="21">
        <f>G94</f>
        <v>10</v>
      </c>
    </row>
    <row r="94" spans="1:7" ht="16.5" customHeight="1">
      <c r="A94" s="16" t="s">
        <v>417</v>
      </c>
      <c r="B94" s="20" t="s">
        <v>316</v>
      </c>
      <c r="C94" s="20" t="s">
        <v>65</v>
      </c>
      <c r="D94" s="20" t="s">
        <v>86</v>
      </c>
      <c r="E94" s="282" t="str">
        <f>E93</f>
        <v>7Т 0 04 95000 </v>
      </c>
      <c r="F94" s="263" t="s">
        <v>102</v>
      </c>
      <c r="G94" s="21">
        <f>G95</f>
        <v>10</v>
      </c>
    </row>
    <row r="95" spans="1:7" ht="25.5">
      <c r="A95" s="16" t="s">
        <v>97</v>
      </c>
      <c r="B95" s="20" t="s">
        <v>316</v>
      </c>
      <c r="C95" s="20" t="s">
        <v>65</v>
      </c>
      <c r="D95" s="20" t="s">
        <v>86</v>
      </c>
      <c r="E95" s="282" t="str">
        <f>E94</f>
        <v>7Т 0 04 95000 </v>
      </c>
      <c r="F95" s="263" t="s">
        <v>98</v>
      </c>
      <c r="G95" s="21">
        <f>G96</f>
        <v>10</v>
      </c>
    </row>
    <row r="96" spans="1:7" ht="12.75">
      <c r="A96" s="16" t="s">
        <v>794</v>
      </c>
      <c r="B96" s="20" t="s">
        <v>316</v>
      </c>
      <c r="C96" s="20" t="s">
        <v>65</v>
      </c>
      <c r="D96" s="20" t="s">
        <v>86</v>
      </c>
      <c r="E96" s="282" t="str">
        <f>E95</f>
        <v>7Т 0 04 95000 </v>
      </c>
      <c r="F96" s="263" t="s">
        <v>99</v>
      </c>
      <c r="G96" s="21">
        <f>'МП пр.8'!G575</f>
        <v>10</v>
      </c>
    </row>
    <row r="97" spans="1:7" ht="24.75" customHeight="1">
      <c r="A97" s="30" t="str">
        <f>'МП пр.8'!A576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97" s="20" t="s">
        <v>316</v>
      </c>
      <c r="C97" s="20" t="s">
        <v>65</v>
      </c>
      <c r="D97" s="20" t="s">
        <v>86</v>
      </c>
      <c r="E97" s="282" t="str">
        <f>'МП пр.8'!B576</f>
        <v>7Т 0 04 95140 </v>
      </c>
      <c r="F97" s="263"/>
      <c r="G97" s="21">
        <f>G98</f>
        <v>40</v>
      </c>
    </row>
    <row r="98" spans="1:7" ht="38.25">
      <c r="A98" s="16" t="s">
        <v>100</v>
      </c>
      <c r="B98" s="20" t="s">
        <v>316</v>
      </c>
      <c r="C98" s="20" t="s">
        <v>65</v>
      </c>
      <c r="D98" s="20" t="s">
        <v>86</v>
      </c>
      <c r="E98" s="282" t="str">
        <f>E97</f>
        <v>7Т 0 04 95140 </v>
      </c>
      <c r="F98" s="263" t="s">
        <v>101</v>
      </c>
      <c r="G98" s="21">
        <f>G99</f>
        <v>40</v>
      </c>
    </row>
    <row r="99" spans="1:7" ht="12.75">
      <c r="A99" s="16" t="s">
        <v>92</v>
      </c>
      <c r="B99" s="20" t="s">
        <v>316</v>
      </c>
      <c r="C99" s="20" t="s">
        <v>65</v>
      </c>
      <c r="D99" s="20" t="s">
        <v>86</v>
      </c>
      <c r="E99" s="282" t="str">
        <f>E98</f>
        <v>7Т 0 04 95140 </v>
      </c>
      <c r="F99" s="263" t="s">
        <v>93</v>
      </c>
      <c r="G99" s="21">
        <f>G100</f>
        <v>40</v>
      </c>
    </row>
    <row r="100" spans="1:7" ht="38.25">
      <c r="A100" s="30" t="s">
        <v>438</v>
      </c>
      <c r="B100" s="20" t="s">
        <v>316</v>
      </c>
      <c r="C100" s="20" t="s">
        <v>65</v>
      </c>
      <c r="D100" s="20" t="s">
        <v>86</v>
      </c>
      <c r="E100" s="282" t="str">
        <f>E99</f>
        <v>7Т 0 04 95140 </v>
      </c>
      <c r="F100" s="263" t="s">
        <v>439</v>
      </c>
      <c r="G100" s="21">
        <f>'МП пр.8'!G582</f>
        <v>40</v>
      </c>
    </row>
    <row r="101" spans="1:7" ht="25.5">
      <c r="A101" s="234" t="str">
        <f>'МП пр.8'!A819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101" s="230" t="s">
        <v>316</v>
      </c>
      <c r="C101" s="230" t="s">
        <v>65</v>
      </c>
      <c r="D101" s="230" t="s">
        <v>86</v>
      </c>
      <c r="E101" s="280" t="str">
        <f>'МП пр.8'!B819</f>
        <v>7R 0 00 00000</v>
      </c>
      <c r="F101" s="268"/>
      <c r="G101" s="232">
        <f>G102</f>
        <v>85</v>
      </c>
    </row>
    <row r="102" spans="1:7" ht="38.25">
      <c r="A102" s="16" t="str">
        <f>'МП пр.8'!A820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02" s="20" t="s">
        <v>316</v>
      </c>
      <c r="C102" s="20" t="s">
        <v>65</v>
      </c>
      <c r="D102" s="20" t="s">
        <v>86</v>
      </c>
      <c r="E102" s="282" t="str">
        <f>'МП пр.8'!B820</f>
        <v>7R 0 01 00000</v>
      </c>
      <c r="F102" s="263"/>
      <c r="G102" s="21">
        <f>G103+G107+G111</f>
        <v>85</v>
      </c>
    </row>
    <row r="103" spans="1:7" ht="25.5">
      <c r="A103" s="224" t="str">
        <f>'МП пр.8'!A821</f>
        <v>Дополнительное профессиональное образование для лиц, замещающих муниципальные должности                         </v>
      </c>
      <c r="B103" s="225" t="s">
        <v>316</v>
      </c>
      <c r="C103" s="225" t="s">
        <v>65</v>
      </c>
      <c r="D103" s="225" t="s">
        <v>86</v>
      </c>
      <c r="E103" s="285" t="str">
        <f>'МП пр.8'!B821</f>
        <v>7R 0 01 73260</v>
      </c>
      <c r="F103" s="264"/>
      <c r="G103" s="226">
        <f>G104</f>
        <v>35</v>
      </c>
    </row>
    <row r="104" spans="1:7" ht="20.25" customHeight="1">
      <c r="A104" s="224" t="s">
        <v>417</v>
      </c>
      <c r="B104" s="225" t="s">
        <v>316</v>
      </c>
      <c r="C104" s="225" t="s">
        <v>65</v>
      </c>
      <c r="D104" s="225" t="s">
        <v>86</v>
      </c>
      <c r="E104" s="285" t="str">
        <f>'МП пр.8'!B822</f>
        <v>7R 0 01 73260</v>
      </c>
      <c r="F104" s="264" t="s">
        <v>102</v>
      </c>
      <c r="G104" s="226">
        <f>G105</f>
        <v>35</v>
      </c>
    </row>
    <row r="105" spans="1:7" ht="30" customHeight="1">
      <c r="A105" s="224" t="s">
        <v>97</v>
      </c>
      <c r="B105" s="225" t="s">
        <v>316</v>
      </c>
      <c r="C105" s="225" t="s">
        <v>65</v>
      </c>
      <c r="D105" s="225" t="s">
        <v>86</v>
      </c>
      <c r="E105" s="285" t="str">
        <f>'МП пр.8'!B823</f>
        <v>7R 0 01 73260</v>
      </c>
      <c r="F105" s="264" t="s">
        <v>98</v>
      </c>
      <c r="G105" s="226">
        <f>G106</f>
        <v>35</v>
      </c>
    </row>
    <row r="106" spans="1:7" ht="16.5" customHeight="1">
      <c r="A106" s="224" t="s">
        <v>794</v>
      </c>
      <c r="B106" s="225" t="s">
        <v>316</v>
      </c>
      <c r="C106" s="225" t="s">
        <v>65</v>
      </c>
      <c r="D106" s="225" t="s">
        <v>86</v>
      </c>
      <c r="E106" s="285" t="str">
        <f>'МП пр.8'!B824</f>
        <v>7R 0 01 73260</v>
      </c>
      <c r="F106" s="264" t="s">
        <v>99</v>
      </c>
      <c r="G106" s="226">
        <f>'МП пр.8'!G827</f>
        <v>35</v>
      </c>
    </row>
    <row r="107" spans="1:7" ht="27" customHeight="1">
      <c r="A107" s="156" t="str">
        <f>'МП пр.8'!A828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07" s="233" t="s">
        <v>316</v>
      </c>
      <c r="C107" s="233" t="s">
        <v>65</v>
      </c>
      <c r="D107" s="233" t="s">
        <v>86</v>
      </c>
      <c r="E107" s="284" t="str">
        <f>'МП пр.8'!B828</f>
        <v>7R 0 01 S3260</v>
      </c>
      <c r="F107" s="269"/>
      <c r="G107" s="114">
        <f>G108</f>
        <v>10</v>
      </c>
    </row>
    <row r="108" spans="1:7" ht="15.75" customHeight="1">
      <c r="A108" s="16" t="s">
        <v>417</v>
      </c>
      <c r="B108" s="20" t="s">
        <v>316</v>
      </c>
      <c r="C108" s="20" t="s">
        <v>65</v>
      </c>
      <c r="D108" s="20" t="s">
        <v>86</v>
      </c>
      <c r="E108" s="282" t="s">
        <v>329</v>
      </c>
      <c r="F108" s="263" t="s">
        <v>102</v>
      </c>
      <c r="G108" s="21">
        <f>G109</f>
        <v>10</v>
      </c>
    </row>
    <row r="109" spans="1:7" ht="25.5" customHeight="1">
      <c r="A109" s="16" t="s">
        <v>97</v>
      </c>
      <c r="B109" s="20" t="s">
        <v>316</v>
      </c>
      <c r="C109" s="20" t="s">
        <v>65</v>
      </c>
      <c r="D109" s="20" t="s">
        <v>86</v>
      </c>
      <c r="E109" s="282" t="str">
        <f>E108</f>
        <v>7R 0 01 S3260</v>
      </c>
      <c r="F109" s="263" t="s">
        <v>98</v>
      </c>
      <c r="G109" s="21">
        <f>G110</f>
        <v>10</v>
      </c>
    </row>
    <row r="110" spans="1:7" ht="16.5" customHeight="1">
      <c r="A110" s="16" t="s">
        <v>794</v>
      </c>
      <c r="B110" s="20" t="s">
        <v>316</v>
      </c>
      <c r="C110" s="20" t="s">
        <v>65</v>
      </c>
      <c r="D110" s="20" t="s">
        <v>86</v>
      </c>
      <c r="E110" s="282" t="str">
        <f>E109</f>
        <v>7R 0 01 S3260</v>
      </c>
      <c r="F110" s="263" t="s">
        <v>99</v>
      </c>
      <c r="G110" s="21">
        <f>'МП пр.8'!G834</f>
        <v>10</v>
      </c>
    </row>
    <row r="111" spans="1:7" ht="16.5" customHeight="1">
      <c r="A111" s="16" t="str">
        <f>'МП пр.8'!A835</f>
        <v>Повышение профессионального уровня муниципальных служащих</v>
      </c>
      <c r="B111" s="20" t="s">
        <v>316</v>
      </c>
      <c r="C111" s="20" t="s">
        <v>65</v>
      </c>
      <c r="D111" s="20" t="s">
        <v>86</v>
      </c>
      <c r="E111" s="282" t="str">
        <f>'МП пр.8'!B835</f>
        <v>7R 0 01 98600</v>
      </c>
      <c r="F111" s="263"/>
      <c r="G111" s="21">
        <f>G112</f>
        <v>40</v>
      </c>
    </row>
    <row r="112" spans="1:7" ht="25.5">
      <c r="A112" s="16" t="s">
        <v>417</v>
      </c>
      <c r="B112" s="20" t="s">
        <v>316</v>
      </c>
      <c r="C112" s="20" t="s">
        <v>65</v>
      </c>
      <c r="D112" s="20" t="s">
        <v>86</v>
      </c>
      <c r="E112" s="282" t="str">
        <f>E111</f>
        <v>7R 0 01 98600</v>
      </c>
      <c r="F112" s="263" t="s">
        <v>102</v>
      </c>
      <c r="G112" s="21">
        <f>G113</f>
        <v>40</v>
      </c>
    </row>
    <row r="113" spans="1:7" ht="25.5">
      <c r="A113" s="16" t="s">
        <v>97</v>
      </c>
      <c r="B113" s="20" t="s">
        <v>316</v>
      </c>
      <c r="C113" s="20" t="s">
        <v>65</v>
      </c>
      <c r="D113" s="20" t="s">
        <v>86</v>
      </c>
      <c r="E113" s="282" t="str">
        <f>E112</f>
        <v>7R 0 01 98600</v>
      </c>
      <c r="F113" s="263" t="s">
        <v>98</v>
      </c>
      <c r="G113" s="21">
        <f>G114</f>
        <v>40</v>
      </c>
    </row>
    <row r="114" spans="1:7" ht="12.75">
      <c r="A114" s="16" t="s">
        <v>795</v>
      </c>
      <c r="B114" s="20" t="s">
        <v>316</v>
      </c>
      <c r="C114" s="20" t="s">
        <v>65</v>
      </c>
      <c r="D114" s="20" t="s">
        <v>86</v>
      </c>
      <c r="E114" s="282" t="str">
        <f>E113</f>
        <v>7R 0 01 98600</v>
      </c>
      <c r="F114" s="263" t="s">
        <v>99</v>
      </c>
      <c r="G114" s="21">
        <f>'МП пр.8'!G841</f>
        <v>40</v>
      </c>
    </row>
    <row r="115" spans="1:7" s="66" customFormat="1" ht="45.75" customHeight="1">
      <c r="A115" s="234" t="str">
        <f>'МП пр.8'!A772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15" s="235" t="s">
        <v>316</v>
      </c>
      <c r="C115" s="230" t="s">
        <v>65</v>
      </c>
      <c r="D115" s="230" t="s">
        <v>86</v>
      </c>
      <c r="E115" s="261" t="str">
        <f>'МП пр.8'!B772</f>
        <v>7L 0 00 00000</v>
      </c>
      <c r="F115" s="268"/>
      <c r="G115" s="232">
        <f>G116+G121</f>
        <v>74</v>
      </c>
    </row>
    <row r="116" spans="1:7" ht="12.75">
      <c r="A116" s="16" t="str">
        <f>'МП пр.8'!A781</f>
        <v>Основное мероприятие "Содействие развитию институтов гражданского общества"</v>
      </c>
      <c r="B116" s="20" t="s">
        <v>316</v>
      </c>
      <c r="C116" s="20" t="s">
        <v>65</v>
      </c>
      <c r="D116" s="20" t="s">
        <v>86</v>
      </c>
      <c r="E116" s="262" t="str">
        <f>'МП пр.8'!B781</f>
        <v>7L 0 02 00000</v>
      </c>
      <c r="F116" s="263"/>
      <c r="G116" s="21">
        <f>G117</f>
        <v>50</v>
      </c>
    </row>
    <row r="117" spans="1:7" ht="25.5">
      <c r="A117" s="16" t="str">
        <f>'МП пр.8'!A782</f>
        <v>Организация участия представителей общественности в мероприятиях областного уровня</v>
      </c>
      <c r="B117" s="20" t="s">
        <v>316</v>
      </c>
      <c r="C117" s="20" t="s">
        <v>65</v>
      </c>
      <c r="D117" s="20" t="s">
        <v>86</v>
      </c>
      <c r="E117" s="262" t="str">
        <f>'МП пр.8'!B782</f>
        <v>7L 0 02 91800</v>
      </c>
      <c r="F117" s="263"/>
      <c r="G117" s="21">
        <f>G118</f>
        <v>50</v>
      </c>
    </row>
    <row r="118" spans="1:7" ht="38.25">
      <c r="A118" s="16" t="s">
        <v>100</v>
      </c>
      <c r="B118" s="20" t="s">
        <v>316</v>
      </c>
      <c r="C118" s="20" t="s">
        <v>65</v>
      </c>
      <c r="D118" s="20" t="s">
        <v>86</v>
      </c>
      <c r="E118" s="262" t="str">
        <f>E117</f>
        <v>7L 0 02 91800</v>
      </c>
      <c r="F118" s="263" t="s">
        <v>101</v>
      </c>
      <c r="G118" s="21">
        <f>G119</f>
        <v>50</v>
      </c>
    </row>
    <row r="119" spans="1:7" ht="12.75">
      <c r="A119" s="16" t="s">
        <v>92</v>
      </c>
      <c r="B119" s="20" t="s">
        <v>316</v>
      </c>
      <c r="C119" s="20" t="s">
        <v>65</v>
      </c>
      <c r="D119" s="20" t="s">
        <v>86</v>
      </c>
      <c r="E119" s="262" t="str">
        <f>E118</f>
        <v>7L 0 02 91800</v>
      </c>
      <c r="F119" s="263" t="s">
        <v>93</v>
      </c>
      <c r="G119" s="21">
        <f>G120</f>
        <v>50</v>
      </c>
    </row>
    <row r="120" spans="1:7" ht="38.25">
      <c r="A120" s="30" t="s">
        <v>438</v>
      </c>
      <c r="B120" s="20" t="s">
        <v>316</v>
      </c>
      <c r="C120" s="20" t="s">
        <v>65</v>
      </c>
      <c r="D120" s="20" t="s">
        <v>86</v>
      </c>
      <c r="E120" s="262" t="str">
        <f>E119</f>
        <v>7L 0 02 91800</v>
      </c>
      <c r="F120" s="263" t="s">
        <v>439</v>
      </c>
      <c r="G120" s="21">
        <f>'МП пр.8'!G788</f>
        <v>50</v>
      </c>
    </row>
    <row r="121" spans="1:7" ht="12.75">
      <c r="A121" s="16" t="str">
        <f>'МП пр.8'!A789</f>
        <v>Основное мероприятие "Гармонизация межнациональных отношений"</v>
      </c>
      <c r="B121" s="20" t="s">
        <v>316</v>
      </c>
      <c r="C121" s="20" t="s">
        <v>65</v>
      </c>
      <c r="D121" s="20" t="s">
        <v>86</v>
      </c>
      <c r="E121" s="262" t="str">
        <f>'МП пр.8'!B789</f>
        <v>7L 0 03 00000</v>
      </c>
      <c r="F121" s="263"/>
      <c r="G121" s="21">
        <f>G122+G126</f>
        <v>24</v>
      </c>
    </row>
    <row r="122" spans="1:7" ht="25.5">
      <c r="A122" s="16" t="str">
        <f>'МП пр.8'!A790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22" s="20" t="s">
        <v>316</v>
      </c>
      <c r="C122" s="20" t="s">
        <v>65</v>
      </c>
      <c r="D122" s="20" t="s">
        <v>86</v>
      </c>
      <c r="E122" s="262" t="str">
        <f>'МП пр.8'!B790</f>
        <v>7L 0 03 97100</v>
      </c>
      <c r="F122" s="263"/>
      <c r="G122" s="21">
        <f>G123</f>
        <v>14</v>
      </c>
    </row>
    <row r="123" spans="1:7" ht="38.25">
      <c r="A123" s="16" t="s">
        <v>100</v>
      </c>
      <c r="B123" s="20" t="s">
        <v>316</v>
      </c>
      <c r="C123" s="20" t="s">
        <v>65</v>
      </c>
      <c r="D123" s="20" t="s">
        <v>86</v>
      </c>
      <c r="E123" s="262" t="str">
        <f>E122</f>
        <v>7L 0 03 97100</v>
      </c>
      <c r="F123" s="263" t="s">
        <v>101</v>
      </c>
      <c r="G123" s="21">
        <f>G124</f>
        <v>14</v>
      </c>
    </row>
    <row r="124" spans="1:7" ht="12.75">
      <c r="A124" s="16" t="s">
        <v>92</v>
      </c>
      <c r="B124" s="20" t="s">
        <v>316</v>
      </c>
      <c r="C124" s="20" t="s">
        <v>65</v>
      </c>
      <c r="D124" s="20" t="s">
        <v>86</v>
      </c>
      <c r="E124" s="262" t="str">
        <f>E123</f>
        <v>7L 0 03 97100</v>
      </c>
      <c r="F124" s="263" t="s">
        <v>93</v>
      </c>
      <c r="G124" s="21">
        <f>G125</f>
        <v>14</v>
      </c>
    </row>
    <row r="125" spans="1:7" ht="38.25">
      <c r="A125" s="30" t="s">
        <v>438</v>
      </c>
      <c r="B125" s="20" t="s">
        <v>316</v>
      </c>
      <c r="C125" s="20" t="s">
        <v>65</v>
      </c>
      <c r="D125" s="20" t="s">
        <v>86</v>
      </c>
      <c r="E125" s="262" t="str">
        <f>E124</f>
        <v>7L 0 03 97100</v>
      </c>
      <c r="F125" s="263" t="s">
        <v>439</v>
      </c>
      <c r="G125" s="21">
        <f>'МП пр.8'!G796</f>
        <v>14</v>
      </c>
    </row>
    <row r="126" spans="1:7" ht="29.25" customHeight="1">
      <c r="A126" s="16" t="str">
        <f>'МП пр.8'!A797</f>
        <v>Организация мероприятий районного уровня с участием представителей коренных малочисленных народов Крайнего Севера </v>
      </c>
      <c r="B126" s="20" t="s">
        <v>316</v>
      </c>
      <c r="C126" s="20" t="s">
        <v>65</v>
      </c>
      <c r="D126" s="20" t="s">
        <v>86</v>
      </c>
      <c r="E126" s="262" t="str">
        <f>'МП пр.8'!B797</f>
        <v>7L 0 03 97200</v>
      </c>
      <c r="F126" s="263"/>
      <c r="G126" s="21">
        <f>G127</f>
        <v>10</v>
      </c>
    </row>
    <row r="127" spans="1:7" ht="13.5" customHeight="1">
      <c r="A127" s="16" t="s">
        <v>417</v>
      </c>
      <c r="B127" s="20" t="s">
        <v>316</v>
      </c>
      <c r="C127" s="20" t="s">
        <v>65</v>
      </c>
      <c r="D127" s="20" t="s">
        <v>86</v>
      </c>
      <c r="E127" s="262" t="str">
        <f>'МП пр.8'!B798</f>
        <v>7L 0 03 97200</v>
      </c>
      <c r="F127" s="262" t="s">
        <v>102</v>
      </c>
      <c r="G127" s="21">
        <f>G128</f>
        <v>10</v>
      </c>
    </row>
    <row r="128" spans="1:7" ht="26.25" customHeight="1">
      <c r="A128" s="16" t="s">
        <v>97</v>
      </c>
      <c r="B128" s="20" t="s">
        <v>316</v>
      </c>
      <c r="C128" s="20" t="s">
        <v>65</v>
      </c>
      <c r="D128" s="20" t="s">
        <v>86</v>
      </c>
      <c r="E128" s="262" t="str">
        <f>'МП пр.8'!B799</f>
        <v>7L 0 03 97200</v>
      </c>
      <c r="F128" s="262" t="s">
        <v>98</v>
      </c>
      <c r="G128" s="21">
        <f>G129</f>
        <v>10</v>
      </c>
    </row>
    <row r="129" spans="1:7" ht="14.25" customHeight="1">
      <c r="A129" s="16" t="s">
        <v>795</v>
      </c>
      <c r="B129" s="20" t="s">
        <v>316</v>
      </c>
      <c r="C129" s="20" t="s">
        <v>65</v>
      </c>
      <c r="D129" s="20" t="s">
        <v>86</v>
      </c>
      <c r="E129" s="262" t="str">
        <f>'МП пр.8'!B800</f>
        <v>7L 0 03 97200</v>
      </c>
      <c r="F129" s="262" t="s">
        <v>99</v>
      </c>
      <c r="G129" s="21">
        <f>'МП пр.8'!G803</f>
        <v>10</v>
      </c>
    </row>
    <row r="130" spans="1:7" ht="13.5" customHeight="1">
      <c r="A130" s="15" t="s">
        <v>232</v>
      </c>
      <c r="B130" s="35" t="s">
        <v>316</v>
      </c>
      <c r="C130" s="35" t="s">
        <v>66</v>
      </c>
      <c r="D130" s="35" t="s">
        <v>35</v>
      </c>
      <c r="E130" s="287"/>
      <c r="F130" s="270"/>
      <c r="G130" s="36">
        <f>G131</f>
        <v>406.7</v>
      </c>
    </row>
    <row r="131" spans="1:7" ht="15" customHeight="1">
      <c r="A131" s="15" t="s">
        <v>231</v>
      </c>
      <c r="B131" s="35" t="s">
        <v>316</v>
      </c>
      <c r="C131" s="35" t="s">
        <v>66</v>
      </c>
      <c r="D131" s="35" t="s">
        <v>69</v>
      </c>
      <c r="E131" s="287"/>
      <c r="F131" s="270"/>
      <c r="G131" s="36">
        <f>G132</f>
        <v>406.7</v>
      </c>
    </row>
    <row r="132" spans="1:7" s="80" customFormat="1" ht="45" customHeight="1">
      <c r="A132" s="302" t="s">
        <v>762</v>
      </c>
      <c r="B132" s="225" t="s">
        <v>316</v>
      </c>
      <c r="C132" s="225" t="s">
        <v>66</v>
      </c>
      <c r="D132" s="225" t="s">
        <v>69</v>
      </c>
      <c r="E132" s="267" t="s">
        <v>642</v>
      </c>
      <c r="F132" s="271"/>
      <c r="G132" s="226">
        <f>G133</f>
        <v>406.7</v>
      </c>
    </row>
    <row r="133" spans="1:7" s="80" customFormat="1" ht="30.75" customHeight="1">
      <c r="A133" s="224" t="s">
        <v>659</v>
      </c>
      <c r="B133" s="225" t="s">
        <v>316</v>
      </c>
      <c r="C133" s="225" t="s">
        <v>66</v>
      </c>
      <c r="D133" s="225" t="s">
        <v>69</v>
      </c>
      <c r="E133" s="267" t="s">
        <v>668</v>
      </c>
      <c r="F133" s="271"/>
      <c r="G133" s="226">
        <f>G134</f>
        <v>406.7</v>
      </c>
    </row>
    <row r="134" spans="1:7" s="80" customFormat="1" ht="25.5">
      <c r="A134" s="224" t="s">
        <v>230</v>
      </c>
      <c r="B134" s="225" t="s">
        <v>316</v>
      </c>
      <c r="C134" s="225" t="s">
        <v>66</v>
      </c>
      <c r="D134" s="225" t="s">
        <v>69</v>
      </c>
      <c r="E134" s="267" t="s">
        <v>763</v>
      </c>
      <c r="F134" s="264"/>
      <c r="G134" s="226">
        <f>G136</f>
        <v>406.7</v>
      </c>
    </row>
    <row r="135" spans="1:7" s="80" customFormat="1" ht="38.25">
      <c r="A135" s="224" t="s">
        <v>100</v>
      </c>
      <c r="B135" s="225" t="s">
        <v>316</v>
      </c>
      <c r="C135" s="225" t="s">
        <v>66</v>
      </c>
      <c r="D135" s="225" t="s">
        <v>69</v>
      </c>
      <c r="E135" s="267" t="s">
        <v>763</v>
      </c>
      <c r="F135" s="264" t="s">
        <v>101</v>
      </c>
      <c r="G135" s="226">
        <f>G136</f>
        <v>406.7</v>
      </c>
    </row>
    <row r="136" spans="1:7" s="80" customFormat="1" ht="12.75">
      <c r="A136" s="224" t="s">
        <v>92</v>
      </c>
      <c r="B136" s="225" t="s">
        <v>316</v>
      </c>
      <c r="C136" s="225" t="s">
        <v>66</v>
      </c>
      <c r="D136" s="225" t="s">
        <v>69</v>
      </c>
      <c r="E136" s="267" t="s">
        <v>763</v>
      </c>
      <c r="F136" s="267" t="s">
        <v>93</v>
      </c>
      <c r="G136" s="226">
        <f>G137+G138</f>
        <v>406.7</v>
      </c>
    </row>
    <row r="137" spans="1:7" s="80" customFormat="1" ht="12.75">
      <c r="A137" s="224" t="s">
        <v>156</v>
      </c>
      <c r="B137" s="225" t="s">
        <v>316</v>
      </c>
      <c r="C137" s="225" t="s">
        <v>66</v>
      </c>
      <c r="D137" s="225" t="s">
        <v>69</v>
      </c>
      <c r="E137" s="267" t="s">
        <v>763</v>
      </c>
      <c r="F137" s="267" t="s">
        <v>94</v>
      </c>
      <c r="G137" s="226">
        <v>313</v>
      </c>
    </row>
    <row r="138" spans="1:7" s="80" customFormat="1" ht="25.5">
      <c r="A138" s="224" t="s">
        <v>158</v>
      </c>
      <c r="B138" s="225" t="s">
        <v>316</v>
      </c>
      <c r="C138" s="225" t="s">
        <v>66</v>
      </c>
      <c r="D138" s="225" t="s">
        <v>69</v>
      </c>
      <c r="E138" s="267" t="s">
        <v>763</v>
      </c>
      <c r="F138" s="267" t="s">
        <v>157</v>
      </c>
      <c r="G138" s="226">
        <v>93.7</v>
      </c>
    </row>
    <row r="139" spans="1:7" ht="25.5">
      <c r="A139" s="15" t="s">
        <v>4</v>
      </c>
      <c r="B139" s="35" t="s">
        <v>316</v>
      </c>
      <c r="C139" s="35" t="s">
        <v>69</v>
      </c>
      <c r="D139" s="35" t="s">
        <v>35</v>
      </c>
      <c r="E139" s="262"/>
      <c r="F139" s="262"/>
      <c r="G139" s="36">
        <f>G140</f>
        <v>5674.5</v>
      </c>
    </row>
    <row r="140" spans="1:7" ht="25.5">
      <c r="A140" s="15" t="s">
        <v>79</v>
      </c>
      <c r="B140" s="35" t="s">
        <v>316</v>
      </c>
      <c r="C140" s="35" t="s">
        <v>69</v>
      </c>
      <c r="D140" s="35" t="s">
        <v>74</v>
      </c>
      <c r="E140" s="262"/>
      <c r="F140" s="262"/>
      <c r="G140" s="36">
        <f>G142+G148</f>
        <v>5674.5</v>
      </c>
    </row>
    <row r="141" spans="1:7" ht="12.75">
      <c r="A141" s="16" t="s">
        <v>657</v>
      </c>
      <c r="B141" s="20" t="s">
        <v>316</v>
      </c>
      <c r="C141" s="45" t="s">
        <v>69</v>
      </c>
      <c r="D141" s="45" t="s">
        <v>74</v>
      </c>
      <c r="E141" s="282" t="s">
        <v>658</v>
      </c>
      <c r="F141" s="262"/>
      <c r="G141" s="21">
        <f aca="true" t="shared" si="0" ref="G141:G146">G142</f>
        <v>350</v>
      </c>
    </row>
    <row r="142" spans="1:7" ht="43.5" customHeight="1">
      <c r="A142" s="234" t="str">
        <f>'МП пр.8'!A666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42" s="230" t="s">
        <v>316</v>
      </c>
      <c r="C142" s="230" t="s">
        <v>69</v>
      </c>
      <c r="D142" s="230" t="s">
        <v>74</v>
      </c>
      <c r="E142" s="280" t="str">
        <f>'МП пр.8'!B666</f>
        <v>7Ч 0 00 00000 </v>
      </c>
      <c r="F142" s="268"/>
      <c r="G142" s="232">
        <f t="shared" si="0"/>
        <v>350</v>
      </c>
    </row>
    <row r="143" spans="1:7" ht="38.25">
      <c r="A143" s="236" t="str">
        <f>'МП пр.8'!A667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43" s="20" t="s">
        <v>316</v>
      </c>
      <c r="C143" s="45" t="s">
        <v>69</v>
      </c>
      <c r="D143" s="45" t="s">
        <v>74</v>
      </c>
      <c r="E143" s="282" t="str">
        <f>'МП пр.8'!B667</f>
        <v>7Ч 0 01 00000 </v>
      </c>
      <c r="F143" s="263"/>
      <c r="G143" s="21">
        <f t="shared" si="0"/>
        <v>350</v>
      </c>
    </row>
    <row r="144" spans="1:7" ht="25.5">
      <c r="A144" s="16" t="str">
        <f>'МП пр.8'!A668</f>
        <v>Приобретение технических средств и создание материального резерва в целях ликвидации чрезвычайных ситуаций </v>
      </c>
      <c r="B144" s="20" t="s">
        <v>316</v>
      </c>
      <c r="C144" s="45" t="s">
        <v>69</v>
      </c>
      <c r="D144" s="45" t="s">
        <v>74</v>
      </c>
      <c r="E144" s="282" t="str">
        <f>'МП пр.8'!B668</f>
        <v>7Ч 0 01 96400 </v>
      </c>
      <c r="F144" s="263"/>
      <c r="G144" s="21">
        <f t="shared" si="0"/>
        <v>350</v>
      </c>
    </row>
    <row r="145" spans="1:7" ht="25.5">
      <c r="A145" s="16" t="s">
        <v>417</v>
      </c>
      <c r="B145" s="20" t="s">
        <v>316</v>
      </c>
      <c r="C145" s="45" t="s">
        <v>69</v>
      </c>
      <c r="D145" s="45" t="s">
        <v>74</v>
      </c>
      <c r="E145" s="282" t="str">
        <f>E144</f>
        <v>7Ч 0 01 96400 </v>
      </c>
      <c r="F145" s="263" t="s">
        <v>102</v>
      </c>
      <c r="G145" s="21">
        <f t="shared" si="0"/>
        <v>350</v>
      </c>
    </row>
    <row r="146" spans="1:7" ht="25.5">
      <c r="A146" s="16" t="s">
        <v>97</v>
      </c>
      <c r="B146" s="20" t="s">
        <v>316</v>
      </c>
      <c r="C146" s="45" t="s">
        <v>69</v>
      </c>
      <c r="D146" s="45" t="s">
        <v>74</v>
      </c>
      <c r="E146" s="282" t="str">
        <f>E145</f>
        <v>7Ч 0 01 96400 </v>
      </c>
      <c r="F146" s="263" t="s">
        <v>98</v>
      </c>
      <c r="G146" s="21">
        <f t="shared" si="0"/>
        <v>350</v>
      </c>
    </row>
    <row r="147" spans="1:7" ht="12.75">
      <c r="A147" s="16" t="s">
        <v>794</v>
      </c>
      <c r="B147" s="20" t="s">
        <v>316</v>
      </c>
      <c r="C147" s="45" t="s">
        <v>69</v>
      </c>
      <c r="D147" s="45" t="s">
        <v>74</v>
      </c>
      <c r="E147" s="282" t="str">
        <f>E146</f>
        <v>7Ч 0 01 96400 </v>
      </c>
      <c r="F147" s="263" t="s">
        <v>99</v>
      </c>
      <c r="G147" s="21">
        <f>'МП пр.8'!G674</f>
        <v>350</v>
      </c>
    </row>
    <row r="148" spans="1:7" ht="25.5">
      <c r="A148" s="16" t="s">
        <v>335</v>
      </c>
      <c r="B148" s="20" t="s">
        <v>316</v>
      </c>
      <c r="C148" s="20" t="s">
        <v>69</v>
      </c>
      <c r="D148" s="20" t="s">
        <v>74</v>
      </c>
      <c r="E148" s="282" t="s">
        <v>660</v>
      </c>
      <c r="F148" s="262"/>
      <c r="G148" s="21">
        <f>G149+G158</f>
        <v>5324.5</v>
      </c>
    </row>
    <row r="149" spans="1:7" ht="12.75">
      <c r="A149" s="16" t="s">
        <v>311</v>
      </c>
      <c r="B149" s="20" t="s">
        <v>316</v>
      </c>
      <c r="C149" s="20" t="s">
        <v>69</v>
      </c>
      <c r="D149" s="20" t="s">
        <v>74</v>
      </c>
      <c r="E149" s="282" t="s">
        <v>661</v>
      </c>
      <c r="F149" s="262"/>
      <c r="G149" s="21">
        <f>G150+G155</f>
        <v>5124.5</v>
      </c>
    </row>
    <row r="150" spans="1:7" ht="38.25">
      <c r="A150" s="16" t="s">
        <v>100</v>
      </c>
      <c r="B150" s="20" t="s">
        <v>316</v>
      </c>
      <c r="C150" s="20" t="s">
        <v>69</v>
      </c>
      <c r="D150" s="20" t="s">
        <v>74</v>
      </c>
      <c r="E150" s="282" t="s">
        <v>661</v>
      </c>
      <c r="F150" s="262" t="s">
        <v>101</v>
      </c>
      <c r="G150" s="21">
        <f>G151</f>
        <v>4954.2</v>
      </c>
    </row>
    <row r="151" spans="1:7" ht="12.75">
      <c r="A151" s="16" t="s">
        <v>245</v>
      </c>
      <c r="B151" s="20" t="s">
        <v>316</v>
      </c>
      <c r="C151" s="20" t="s">
        <v>69</v>
      </c>
      <c r="D151" s="20" t="s">
        <v>74</v>
      </c>
      <c r="E151" s="282" t="s">
        <v>661</v>
      </c>
      <c r="F151" s="262" t="s">
        <v>247</v>
      </c>
      <c r="G151" s="21">
        <f>G152+G153+G154</f>
        <v>4954.2</v>
      </c>
    </row>
    <row r="152" spans="1:7" ht="12.75">
      <c r="A152" s="16" t="s">
        <v>336</v>
      </c>
      <c r="B152" s="20" t="s">
        <v>316</v>
      </c>
      <c r="C152" s="20" t="s">
        <v>69</v>
      </c>
      <c r="D152" s="20" t="s">
        <v>74</v>
      </c>
      <c r="E152" s="282" t="s">
        <v>661</v>
      </c>
      <c r="F152" s="262" t="s">
        <v>248</v>
      </c>
      <c r="G152" s="21">
        <v>3831.2</v>
      </c>
    </row>
    <row r="153" spans="1:25" s="260" customFormat="1" ht="18" customHeight="1">
      <c r="A153" s="16" t="s">
        <v>346</v>
      </c>
      <c r="B153" s="20" t="s">
        <v>316</v>
      </c>
      <c r="C153" s="20" t="s">
        <v>69</v>
      </c>
      <c r="D153" s="20" t="s">
        <v>74</v>
      </c>
      <c r="E153" s="282" t="s">
        <v>661</v>
      </c>
      <c r="F153" s="262" t="s">
        <v>246</v>
      </c>
      <c r="G153" s="21">
        <v>12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7" ht="25.5">
      <c r="A154" s="16" t="s">
        <v>337</v>
      </c>
      <c r="B154" s="20" t="s">
        <v>316</v>
      </c>
      <c r="C154" s="20" t="s">
        <v>69</v>
      </c>
      <c r="D154" s="20" t="s">
        <v>74</v>
      </c>
      <c r="E154" s="282" t="s">
        <v>661</v>
      </c>
      <c r="F154" s="262" t="s">
        <v>249</v>
      </c>
      <c r="G154" s="21">
        <v>1111</v>
      </c>
    </row>
    <row r="155" spans="1:7" ht="25.5">
      <c r="A155" s="16" t="s">
        <v>417</v>
      </c>
      <c r="B155" s="20" t="s">
        <v>316</v>
      </c>
      <c r="C155" s="20" t="s">
        <v>69</v>
      </c>
      <c r="D155" s="20" t="s">
        <v>74</v>
      </c>
      <c r="E155" s="282" t="s">
        <v>661</v>
      </c>
      <c r="F155" s="262" t="s">
        <v>102</v>
      </c>
      <c r="G155" s="21">
        <f>G156</f>
        <v>170.3</v>
      </c>
    </row>
    <row r="156" spans="1:7" ht="27" customHeight="1">
      <c r="A156" s="16" t="s">
        <v>97</v>
      </c>
      <c r="B156" s="20" t="s">
        <v>316</v>
      </c>
      <c r="C156" s="20" t="s">
        <v>69</v>
      </c>
      <c r="D156" s="20" t="s">
        <v>74</v>
      </c>
      <c r="E156" s="282" t="s">
        <v>661</v>
      </c>
      <c r="F156" s="262" t="s">
        <v>98</v>
      </c>
      <c r="G156" s="21">
        <f>G157</f>
        <v>170.3</v>
      </c>
    </row>
    <row r="157" spans="1:7" ht="12.75">
      <c r="A157" s="16" t="s">
        <v>794</v>
      </c>
      <c r="B157" s="20" t="s">
        <v>316</v>
      </c>
      <c r="C157" s="20" t="s">
        <v>69</v>
      </c>
      <c r="D157" s="20" t="s">
        <v>74</v>
      </c>
      <c r="E157" s="282" t="s">
        <v>661</v>
      </c>
      <c r="F157" s="262" t="s">
        <v>99</v>
      </c>
      <c r="G157" s="21">
        <v>170.3</v>
      </c>
    </row>
    <row r="158" spans="1:7" ht="51">
      <c r="A158" s="16" t="s">
        <v>333</v>
      </c>
      <c r="B158" s="19" t="s">
        <v>316</v>
      </c>
      <c r="C158" s="20" t="s">
        <v>69</v>
      </c>
      <c r="D158" s="20" t="s">
        <v>74</v>
      </c>
      <c r="E158" s="282" t="s">
        <v>662</v>
      </c>
      <c r="F158" s="262"/>
      <c r="G158" s="21">
        <f>G159</f>
        <v>200</v>
      </c>
    </row>
    <row r="159" spans="1:7" ht="38.25">
      <c r="A159" s="16" t="s">
        <v>100</v>
      </c>
      <c r="B159" s="19" t="s">
        <v>316</v>
      </c>
      <c r="C159" s="20" t="s">
        <v>69</v>
      </c>
      <c r="D159" s="20" t="s">
        <v>74</v>
      </c>
      <c r="E159" s="282" t="s">
        <v>662</v>
      </c>
      <c r="F159" s="262" t="s">
        <v>101</v>
      </c>
      <c r="G159" s="21">
        <f>G160</f>
        <v>200</v>
      </c>
    </row>
    <row r="160" spans="1:7" ht="12.75">
      <c r="A160" s="16" t="s">
        <v>245</v>
      </c>
      <c r="B160" s="19" t="s">
        <v>316</v>
      </c>
      <c r="C160" s="20" t="s">
        <v>69</v>
      </c>
      <c r="D160" s="20" t="s">
        <v>74</v>
      </c>
      <c r="E160" s="282" t="s">
        <v>662</v>
      </c>
      <c r="F160" s="262" t="s">
        <v>247</v>
      </c>
      <c r="G160" s="21">
        <f>G161</f>
        <v>200</v>
      </c>
    </row>
    <row r="161" spans="1:7" ht="12.75">
      <c r="A161" s="16" t="s">
        <v>334</v>
      </c>
      <c r="B161" s="19" t="s">
        <v>316</v>
      </c>
      <c r="C161" s="20" t="s">
        <v>69</v>
      </c>
      <c r="D161" s="20" t="s">
        <v>74</v>
      </c>
      <c r="E161" s="282" t="s">
        <v>662</v>
      </c>
      <c r="F161" s="262" t="s">
        <v>246</v>
      </c>
      <c r="G161" s="21">
        <v>200</v>
      </c>
    </row>
    <row r="162" spans="1:7" ht="12.75">
      <c r="A162" s="15" t="s">
        <v>5</v>
      </c>
      <c r="B162" s="42" t="s">
        <v>316</v>
      </c>
      <c r="C162" s="41" t="s">
        <v>67</v>
      </c>
      <c r="D162" s="41" t="s">
        <v>35</v>
      </c>
      <c r="E162" s="266"/>
      <c r="F162" s="266"/>
      <c r="G162" s="36">
        <f>G163</f>
        <v>735.1</v>
      </c>
    </row>
    <row r="163" spans="1:7" ht="12.75">
      <c r="A163" s="15" t="s">
        <v>7</v>
      </c>
      <c r="B163" s="42" t="s">
        <v>316</v>
      </c>
      <c r="C163" s="35" t="s">
        <v>67</v>
      </c>
      <c r="D163" s="35" t="s">
        <v>77</v>
      </c>
      <c r="E163" s="288"/>
      <c r="F163" s="276"/>
      <c r="G163" s="36">
        <f>G165+G171</f>
        <v>735.1</v>
      </c>
    </row>
    <row r="164" spans="1:7" ht="12.75">
      <c r="A164" s="16" t="s">
        <v>657</v>
      </c>
      <c r="B164" s="20" t="s">
        <v>316</v>
      </c>
      <c r="C164" s="20" t="s">
        <v>67</v>
      </c>
      <c r="D164" s="20" t="s">
        <v>77</v>
      </c>
      <c r="E164" s="282" t="s">
        <v>658</v>
      </c>
      <c r="F164" s="276"/>
      <c r="G164" s="21">
        <f>G165+G171</f>
        <v>735.1</v>
      </c>
    </row>
    <row r="165" spans="1:7" ht="25.5">
      <c r="A165" s="229" t="str">
        <f>'МП пр.8'!A175</f>
        <v>Муниципальная программа  "Развитие малого и среднего предпринимательства в Сусуманском городском округе  на 2018- 2020 годы"</v>
      </c>
      <c r="B165" s="235" t="s">
        <v>316</v>
      </c>
      <c r="C165" s="230" t="s">
        <v>67</v>
      </c>
      <c r="D165" s="230" t="s">
        <v>77</v>
      </c>
      <c r="E165" s="280" t="str">
        <f>'МП пр.8'!B175</f>
        <v>7И 0 00 00000 </v>
      </c>
      <c r="F165" s="261"/>
      <c r="G165" s="232">
        <f>G166</f>
        <v>100</v>
      </c>
    </row>
    <row r="166" spans="1:7" ht="39.75" customHeight="1">
      <c r="A166" s="30" t="str">
        <f>'МП пр.8'!A176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166" s="19" t="s">
        <v>316</v>
      </c>
      <c r="C166" s="20" t="s">
        <v>67</v>
      </c>
      <c r="D166" s="20" t="s">
        <v>77</v>
      </c>
      <c r="E166" s="282" t="str">
        <f>'МП пр.8'!B176</f>
        <v>7И 0 01 00000 </v>
      </c>
      <c r="F166" s="262"/>
      <c r="G166" s="21">
        <f>G167</f>
        <v>100</v>
      </c>
    </row>
    <row r="167" spans="1:7" ht="25.5">
      <c r="A167" s="30" t="str">
        <f>'МП пр.8'!A177</f>
        <v>Финансовая поддержка субъектов малого и среднего предпринимательства за счет средств местного бюджета</v>
      </c>
      <c r="B167" s="19" t="s">
        <v>316</v>
      </c>
      <c r="C167" s="20" t="s">
        <v>67</v>
      </c>
      <c r="D167" s="20" t="s">
        <v>77</v>
      </c>
      <c r="E167" s="282" t="str">
        <f>'МП пр.8'!B177</f>
        <v>7И 0 01 S3360 </v>
      </c>
      <c r="F167" s="262"/>
      <c r="G167" s="21">
        <f>G168</f>
        <v>100</v>
      </c>
    </row>
    <row r="168" spans="1:7" s="32" customFormat="1" ht="12.75">
      <c r="A168" s="16" t="s">
        <v>126</v>
      </c>
      <c r="B168" s="19" t="s">
        <v>316</v>
      </c>
      <c r="C168" s="20" t="s">
        <v>67</v>
      </c>
      <c r="D168" s="20" t="s">
        <v>77</v>
      </c>
      <c r="E168" s="282" t="s">
        <v>338</v>
      </c>
      <c r="F168" s="262" t="s">
        <v>127</v>
      </c>
      <c r="G168" s="21">
        <f>G169</f>
        <v>100</v>
      </c>
    </row>
    <row r="169" spans="1:7" s="32" customFormat="1" ht="25.5">
      <c r="A169" s="16" t="s">
        <v>162</v>
      </c>
      <c r="B169" s="19" t="s">
        <v>316</v>
      </c>
      <c r="C169" s="20" t="s">
        <v>67</v>
      </c>
      <c r="D169" s="20" t="s">
        <v>77</v>
      </c>
      <c r="E169" s="282" t="s">
        <v>338</v>
      </c>
      <c r="F169" s="262" t="s">
        <v>128</v>
      </c>
      <c r="G169" s="21">
        <f>G170</f>
        <v>100</v>
      </c>
    </row>
    <row r="170" spans="1:7" s="32" customFormat="1" ht="30" customHeight="1">
      <c r="A170" s="16" t="s">
        <v>416</v>
      </c>
      <c r="B170" s="19" t="s">
        <v>316</v>
      </c>
      <c r="C170" s="20" t="s">
        <v>67</v>
      </c>
      <c r="D170" s="20" t="s">
        <v>77</v>
      </c>
      <c r="E170" s="282" t="s">
        <v>338</v>
      </c>
      <c r="F170" s="262" t="s">
        <v>415</v>
      </c>
      <c r="G170" s="21">
        <f>'МП пр.8'!G183</f>
        <v>100</v>
      </c>
    </row>
    <row r="171" spans="1:7" s="32" customFormat="1" ht="25.5">
      <c r="A171" s="234" t="str">
        <f>'МП пр.8'!A256</f>
        <v>Муниципальная программа "Развитие торговли  на территории Сусуманского городского округа на 2018- 2020 годы"</v>
      </c>
      <c r="B171" s="235" t="s">
        <v>316</v>
      </c>
      <c r="C171" s="230" t="s">
        <v>67</v>
      </c>
      <c r="D171" s="230" t="s">
        <v>77</v>
      </c>
      <c r="E171" s="280" t="str">
        <f>'МП пр.8'!B256</f>
        <v>7Н 0 00 00000 </v>
      </c>
      <c r="F171" s="261"/>
      <c r="G171" s="232">
        <f>G172</f>
        <v>635.1</v>
      </c>
    </row>
    <row r="172" spans="1:7" s="32" customFormat="1" ht="38.25">
      <c r="A172" s="16" t="str">
        <f>'МП пр.8'!A257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72" s="19" t="s">
        <v>316</v>
      </c>
      <c r="C172" s="20" t="s">
        <v>67</v>
      </c>
      <c r="D172" s="20" t="s">
        <v>77</v>
      </c>
      <c r="E172" s="282" t="str">
        <f>'МП пр.8'!B257</f>
        <v>7Н 0 01 00000 </v>
      </c>
      <c r="F172" s="262"/>
      <c r="G172" s="21">
        <f>G177+G173</f>
        <v>635.1</v>
      </c>
    </row>
    <row r="173" spans="1:7" s="80" customFormat="1" ht="21" customHeight="1">
      <c r="A173" s="224" t="str">
        <f>'МП пр.8'!A258</f>
        <v>Мероприятия по организации и проведению областных универсальных совместных ярмарок</v>
      </c>
      <c r="B173" s="242" t="s">
        <v>316</v>
      </c>
      <c r="C173" s="225" t="s">
        <v>67</v>
      </c>
      <c r="D173" s="225" t="s">
        <v>77</v>
      </c>
      <c r="E173" s="285" t="str">
        <f>'МП пр.8'!B258</f>
        <v>7Н 0 01 73900</v>
      </c>
      <c r="F173" s="267"/>
      <c r="G173" s="226">
        <f>G174</f>
        <v>537.5</v>
      </c>
    </row>
    <row r="174" spans="1:7" s="80" customFormat="1" ht="25.5">
      <c r="A174" s="224" t="s">
        <v>417</v>
      </c>
      <c r="B174" s="242" t="s">
        <v>316</v>
      </c>
      <c r="C174" s="225" t="s">
        <v>67</v>
      </c>
      <c r="D174" s="225" t="s">
        <v>77</v>
      </c>
      <c r="E174" s="285" t="str">
        <f>'МП пр.8'!B259</f>
        <v>7Н 0 01 73900</v>
      </c>
      <c r="F174" s="267" t="s">
        <v>102</v>
      </c>
      <c r="G174" s="226">
        <f>G175</f>
        <v>537.5</v>
      </c>
    </row>
    <row r="175" spans="1:7" s="80" customFormat="1" ht="25.5">
      <c r="A175" s="224" t="s">
        <v>97</v>
      </c>
      <c r="B175" s="242" t="s">
        <v>316</v>
      </c>
      <c r="C175" s="225" t="s">
        <v>67</v>
      </c>
      <c r="D175" s="225" t="s">
        <v>77</v>
      </c>
      <c r="E175" s="285" t="str">
        <f>'МП пр.8'!B260</f>
        <v>7Н 0 01 73900</v>
      </c>
      <c r="F175" s="267" t="s">
        <v>98</v>
      </c>
      <c r="G175" s="226">
        <f>G176</f>
        <v>537.5</v>
      </c>
    </row>
    <row r="176" spans="1:7" s="80" customFormat="1" ht="12.75">
      <c r="A176" s="224" t="s">
        <v>794</v>
      </c>
      <c r="B176" s="242" t="s">
        <v>316</v>
      </c>
      <c r="C176" s="225" t="s">
        <v>67</v>
      </c>
      <c r="D176" s="225" t="s">
        <v>77</v>
      </c>
      <c r="E176" s="285" t="str">
        <f>'МП пр.8'!B261</f>
        <v>7Н 0 01 73900</v>
      </c>
      <c r="F176" s="267" t="s">
        <v>99</v>
      </c>
      <c r="G176" s="226">
        <f>'МП пр.8'!G264</f>
        <v>537.5</v>
      </c>
    </row>
    <row r="177" spans="1:7" s="32" customFormat="1" ht="25.5">
      <c r="A177" s="30" t="str">
        <f>'МП пр.8'!A265</f>
        <v>Мероприятия по организации и проведению областных универсальных совместных ярмарок за счет средств местного бюджета</v>
      </c>
      <c r="B177" s="19" t="s">
        <v>316</v>
      </c>
      <c r="C177" s="20" t="s">
        <v>67</v>
      </c>
      <c r="D177" s="20" t="s">
        <v>77</v>
      </c>
      <c r="E177" s="282" t="str">
        <f>'МП пр.8'!B265</f>
        <v>7Н 0 01 S3900 </v>
      </c>
      <c r="F177" s="262"/>
      <c r="G177" s="21">
        <f>G181+G178</f>
        <v>97.6</v>
      </c>
    </row>
    <row r="178" spans="1:7" ht="24" customHeight="1">
      <c r="A178" s="16" t="s">
        <v>100</v>
      </c>
      <c r="B178" s="19" t="s">
        <v>316</v>
      </c>
      <c r="C178" s="20" t="s">
        <v>67</v>
      </c>
      <c r="D178" s="20" t="s">
        <v>77</v>
      </c>
      <c r="E178" s="282" t="s">
        <v>340</v>
      </c>
      <c r="F178" s="262" t="s">
        <v>101</v>
      </c>
      <c r="G178" s="21">
        <f>G179</f>
        <v>81.6</v>
      </c>
    </row>
    <row r="179" spans="1:7" ht="19.5" customHeight="1">
      <c r="A179" s="16" t="s">
        <v>92</v>
      </c>
      <c r="B179" s="19" t="s">
        <v>316</v>
      </c>
      <c r="C179" s="20" t="s">
        <v>67</v>
      </c>
      <c r="D179" s="20" t="s">
        <v>77</v>
      </c>
      <c r="E179" s="282" t="s">
        <v>340</v>
      </c>
      <c r="F179" s="262" t="s">
        <v>93</v>
      </c>
      <c r="G179" s="21">
        <f>G180</f>
        <v>81.6</v>
      </c>
    </row>
    <row r="180" spans="1:7" ht="44.25" customHeight="1">
      <c r="A180" s="30" t="s">
        <v>438</v>
      </c>
      <c r="B180" s="19" t="s">
        <v>316</v>
      </c>
      <c r="C180" s="20" t="s">
        <v>67</v>
      </c>
      <c r="D180" s="20" t="s">
        <v>77</v>
      </c>
      <c r="E180" s="282" t="s">
        <v>340</v>
      </c>
      <c r="F180" s="262" t="s">
        <v>439</v>
      </c>
      <c r="G180" s="21">
        <f>'МП пр.8'!G271</f>
        <v>81.6</v>
      </c>
    </row>
    <row r="181" spans="1:7" ht="18.75" customHeight="1">
      <c r="A181" s="16" t="s">
        <v>417</v>
      </c>
      <c r="B181" s="19" t="s">
        <v>316</v>
      </c>
      <c r="C181" s="20" t="s">
        <v>67</v>
      </c>
      <c r="D181" s="20" t="s">
        <v>77</v>
      </c>
      <c r="E181" s="282" t="s">
        <v>340</v>
      </c>
      <c r="F181" s="262" t="s">
        <v>102</v>
      </c>
      <c r="G181" s="21">
        <f>G182</f>
        <v>16</v>
      </c>
    </row>
    <row r="182" spans="1:7" ht="25.5">
      <c r="A182" s="16" t="s">
        <v>97</v>
      </c>
      <c r="B182" s="19" t="s">
        <v>316</v>
      </c>
      <c r="C182" s="20" t="s">
        <v>67</v>
      </c>
      <c r="D182" s="20" t="s">
        <v>77</v>
      </c>
      <c r="E182" s="282" t="s">
        <v>340</v>
      </c>
      <c r="F182" s="262" t="s">
        <v>98</v>
      </c>
      <c r="G182" s="21">
        <f>G183</f>
        <v>16</v>
      </c>
    </row>
    <row r="183" spans="1:7" s="32" customFormat="1" ht="12.75">
      <c r="A183" s="16" t="s">
        <v>795</v>
      </c>
      <c r="B183" s="19" t="s">
        <v>316</v>
      </c>
      <c r="C183" s="20" t="s">
        <v>67</v>
      </c>
      <c r="D183" s="20" t="s">
        <v>77</v>
      </c>
      <c r="E183" s="282" t="s">
        <v>340</v>
      </c>
      <c r="F183" s="262" t="s">
        <v>99</v>
      </c>
      <c r="G183" s="21">
        <f>'МП пр.8'!G275</f>
        <v>16</v>
      </c>
    </row>
    <row r="184" spans="1:7" s="32" customFormat="1" ht="15.75" customHeight="1">
      <c r="A184" s="14" t="s">
        <v>149</v>
      </c>
      <c r="B184" s="42" t="s">
        <v>316</v>
      </c>
      <c r="C184" s="41" t="s">
        <v>71</v>
      </c>
      <c r="D184" s="41" t="s">
        <v>35</v>
      </c>
      <c r="E184" s="289"/>
      <c r="F184" s="266"/>
      <c r="G184" s="36">
        <f aca="true" t="shared" si="1" ref="G184:G189">G185</f>
        <v>10</v>
      </c>
    </row>
    <row r="185" spans="1:7" ht="12.75">
      <c r="A185" s="9" t="s">
        <v>148</v>
      </c>
      <c r="B185" s="42" t="s">
        <v>316</v>
      </c>
      <c r="C185" s="41" t="s">
        <v>71</v>
      </c>
      <c r="D185" s="41" t="s">
        <v>65</v>
      </c>
      <c r="E185" s="282"/>
      <c r="F185" s="262"/>
      <c r="G185" s="36">
        <f t="shared" si="1"/>
        <v>10</v>
      </c>
    </row>
    <row r="186" spans="1:7" ht="12.75">
      <c r="A186" s="33" t="s">
        <v>200</v>
      </c>
      <c r="B186" s="19" t="s">
        <v>316</v>
      </c>
      <c r="C186" s="19" t="s">
        <v>71</v>
      </c>
      <c r="D186" s="19" t="s">
        <v>65</v>
      </c>
      <c r="E186" s="262" t="s">
        <v>663</v>
      </c>
      <c r="F186" s="262"/>
      <c r="G186" s="21">
        <f t="shared" si="1"/>
        <v>10</v>
      </c>
    </row>
    <row r="187" spans="1:7" ht="12.75">
      <c r="A187" s="16" t="s">
        <v>237</v>
      </c>
      <c r="B187" s="19" t="s">
        <v>316</v>
      </c>
      <c r="C187" s="40" t="s">
        <v>71</v>
      </c>
      <c r="D187" s="40" t="s">
        <v>65</v>
      </c>
      <c r="E187" s="262" t="s">
        <v>664</v>
      </c>
      <c r="F187" s="262"/>
      <c r="G187" s="21">
        <f t="shared" si="1"/>
        <v>10</v>
      </c>
    </row>
    <row r="188" spans="1:7" ht="25.5">
      <c r="A188" s="16" t="s">
        <v>417</v>
      </c>
      <c r="B188" s="19" t="s">
        <v>316</v>
      </c>
      <c r="C188" s="40" t="s">
        <v>71</v>
      </c>
      <c r="D188" s="40" t="s">
        <v>65</v>
      </c>
      <c r="E188" s="262" t="s">
        <v>664</v>
      </c>
      <c r="F188" s="262" t="s">
        <v>102</v>
      </c>
      <c r="G188" s="21">
        <f t="shared" si="1"/>
        <v>10</v>
      </c>
    </row>
    <row r="189" spans="1:7" ht="25.5">
      <c r="A189" s="16" t="s">
        <v>97</v>
      </c>
      <c r="B189" s="19" t="s">
        <v>316</v>
      </c>
      <c r="C189" s="40" t="s">
        <v>71</v>
      </c>
      <c r="D189" s="40" t="s">
        <v>65</v>
      </c>
      <c r="E189" s="262" t="s">
        <v>664</v>
      </c>
      <c r="F189" s="262" t="s">
        <v>98</v>
      </c>
      <c r="G189" s="21">
        <f t="shared" si="1"/>
        <v>10</v>
      </c>
    </row>
    <row r="190" spans="1:7" ht="12.75">
      <c r="A190" s="16" t="s">
        <v>795</v>
      </c>
      <c r="B190" s="19" t="s">
        <v>316</v>
      </c>
      <c r="C190" s="40" t="s">
        <v>71</v>
      </c>
      <c r="D190" s="40" t="s">
        <v>65</v>
      </c>
      <c r="E190" s="262" t="s">
        <v>664</v>
      </c>
      <c r="F190" s="262" t="s">
        <v>99</v>
      </c>
      <c r="G190" s="21">
        <v>10</v>
      </c>
    </row>
    <row r="191" spans="1:7" ht="12.75">
      <c r="A191" s="15" t="s">
        <v>8</v>
      </c>
      <c r="B191" s="35" t="s">
        <v>316</v>
      </c>
      <c r="C191" s="47" t="s">
        <v>68</v>
      </c>
      <c r="D191" s="47" t="s">
        <v>35</v>
      </c>
      <c r="E191" s="287"/>
      <c r="F191" s="270"/>
      <c r="G191" s="36">
        <f aca="true" t="shared" si="2" ref="G191:G197">G192</f>
        <v>1752.9</v>
      </c>
    </row>
    <row r="192" spans="1:7" ht="12.75">
      <c r="A192" s="15" t="s">
        <v>11</v>
      </c>
      <c r="B192" s="35" t="s">
        <v>316</v>
      </c>
      <c r="C192" s="47" t="s">
        <v>68</v>
      </c>
      <c r="D192" s="47" t="s">
        <v>74</v>
      </c>
      <c r="E192" s="287"/>
      <c r="F192" s="270"/>
      <c r="G192" s="36">
        <f>G194</f>
        <v>1752.9</v>
      </c>
    </row>
    <row r="193" spans="1:7" ht="12.75">
      <c r="A193" s="16" t="s">
        <v>657</v>
      </c>
      <c r="B193" s="20" t="s">
        <v>316</v>
      </c>
      <c r="C193" s="20" t="s">
        <v>68</v>
      </c>
      <c r="D193" s="20" t="s">
        <v>74</v>
      </c>
      <c r="E193" s="282" t="s">
        <v>658</v>
      </c>
      <c r="F193" s="263"/>
      <c r="G193" s="21">
        <f>G194</f>
        <v>1752.9</v>
      </c>
    </row>
    <row r="194" spans="1:7" ht="25.5">
      <c r="A194" s="229" t="str">
        <f>'МП пр.8'!A438</f>
        <v>Муниципальная  программа  "Развитие образования в Сусуманском городском округе  на 2018- 2020 годы"</v>
      </c>
      <c r="B194" s="230" t="s">
        <v>316</v>
      </c>
      <c r="C194" s="230" t="s">
        <v>68</v>
      </c>
      <c r="D194" s="230" t="s">
        <v>74</v>
      </c>
      <c r="E194" s="261" t="str">
        <f>'МП пр.8'!B438</f>
        <v>7Р 0 00 00000 </v>
      </c>
      <c r="F194" s="261"/>
      <c r="G194" s="232">
        <f t="shared" si="2"/>
        <v>1752.9</v>
      </c>
    </row>
    <row r="195" spans="1:7" s="80" customFormat="1" ht="27" customHeight="1">
      <c r="A195" s="224" t="str">
        <f>'МП пр.8'!A533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95" s="225" t="s">
        <v>316</v>
      </c>
      <c r="C195" s="225" t="s">
        <v>68</v>
      </c>
      <c r="D195" s="225" t="s">
        <v>74</v>
      </c>
      <c r="E195" s="267" t="str">
        <f>'МП пр.8'!B533</f>
        <v>7Р 0 03 00000</v>
      </c>
      <c r="F195" s="267"/>
      <c r="G195" s="226">
        <f t="shared" si="2"/>
        <v>1752.9</v>
      </c>
    </row>
    <row r="196" spans="1:7" s="80" customFormat="1" ht="27" customHeight="1">
      <c r="A196" s="224" t="str">
        <f>'МП пр.8'!A534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196" s="225" t="s">
        <v>316</v>
      </c>
      <c r="C196" s="225" t="s">
        <v>68</v>
      </c>
      <c r="D196" s="225" t="s">
        <v>74</v>
      </c>
      <c r="E196" s="267" t="str">
        <f>'МП пр.8'!B534</f>
        <v>7Р 0 03 74020</v>
      </c>
      <c r="F196" s="267"/>
      <c r="G196" s="226">
        <f>G197</f>
        <v>1752.9</v>
      </c>
    </row>
    <row r="197" spans="1:7" s="32" customFormat="1" ht="38.25">
      <c r="A197" s="224" t="s">
        <v>100</v>
      </c>
      <c r="B197" s="225" t="s">
        <v>316</v>
      </c>
      <c r="C197" s="225" t="s">
        <v>68</v>
      </c>
      <c r="D197" s="225" t="s">
        <v>74</v>
      </c>
      <c r="E197" s="267" t="s">
        <v>421</v>
      </c>
      <c r="F197" s="267" t="s">
        <v>101</v>
      </c>
      <c r="G197" s="226">
        <f t="shared" si="2"/>
        <v>1752.9</v>
      </c>
    </row>
    <row r="198" spans="1:7" s="32" customFormat="1" ht="16.5" customHeight="1">
      <c r="A198" s="224" t="s">
        <v>92</v>
      </c>
      <c r="B198" s="225" t="s">
        <v>316</v>
      </c>
      <c r="C198" s="225" t="s">
        <v>68</v>
      </c>
      <c r="D198" s="225" t="s">
        <v>74</v>
      </c>
      <c r="E198" s="267" t="s">
        <v>421</v>
      </c>
      <c r="F198" s="267" t="s">
        <v>93</v>
      </c>
      <c r="G198" s="226">
        <f>G199+G200</f>
        <v>1752.9</v>
      </c>
    </row>
    <row r="199" spans="1:7" s="32" customFormat="1" ht="18" customHeight="1">
      <c r="A199" s="224" t="s">
        <v>156</v>
      </c>
      <c r="B199" s="225" t="s">
        <v>316</v>
      </c>
      <c r="C199" s="225" t="s">
        <v>68</v>
      </c>
      <c r="D199" s="225" t="s">
        <v>74</v>
      </c>
      <c r="E199" s="267" t="s">
        <v>421</v>
      </c>
      <c r="F199" s="267" t="s">
        <v>94</v>
      </c>
      <c r="G199" s="226">
        <f>'МП пр.8'!G540</f>
        <v>1346.3</v>
      </c>
    </row>
    <row r="200" spans="1:7" s="32" customFormat="1" ht="30" customHeight="1">
      <c r="A200" s="224" t="s">
        <v>158</v>
      </c>
      <c r="B200" s="225" t="s">
        <v>316</v>
      </c>
      <c r="C200" s="225" t="s">
        <v>68</v>
      </c>
      <c r="D200" s="225" t="s">
        <v>74</v>
      </c>
      <c r="E200" s="267" t="s">
        <v>421</v>
      </c>
      <c r="F200" s="267" t="s">
        <v>157</v>
      </c>
      <c r="G200" s="226">
        <f>'МП пр.8'!G542</f>
        <v>406.6</v>
      </c>
    </row>
    <row r="201" spans="1:7" s="32" customFormat="1" ht="16.5" customHeight="1">
      <c r="A201" s="15" t="s">
        <v>61</v>
      </c>
      <c r="B201" s="35" t="s">
        <v>316</v>
      </c>
      <c r="C201" s="35" t="s">
        <v>70</v>
      </c>
      <c r="D201" s="35" t="s">
        <v>35</v>
      </c>
      <c r="E201" s="262"/>
      <c r="F201" s="262"/>
      <c r="G201" s="36">
        <f>G203+G208+G215</f>
        <v>7703.900000000001</v>
      </c>
    </row>
    <row r="202" spans="1:7" s="32" customFormat="1" ht="15.75" customHeight="1">
      <c r="A202" s="15" t="s">
        <v>57</v>
      </c>
      <c r="B202" s="35" t="s">
        <v>316</v>
      </c>
      <c r="C202" s="35" t="s">
        <v>70</v>
      </c>
      <c r="D202" s="35" t="s">
        <v>65</v>
      </c>
      <c r="E202" s="262"/>
      <c r="F202" s="262"/>
      <c r="G202" s="36">
        <f>G203</f>
        <v>4500</v>
      </c>
    </row>
    <row r="203" spans="1:7" s="32" customFormat="1" ht="13.5" customHeight="1">
      <c r="A203" s="16" t="s">
        <v>18</v>
      </c>
      <c r="B203" s="20" t="s">
        <v>316</v>
      </c>
      <c r="C203" s="20" t="s">
        <v>70</v>
      </c>
      <c r="D203" s="20" t="s">
        <v>65</v>
      </c>
      <c r="E203" s="262" t="s">
        <v>437</v>
      </c>
      <c r="F203" s="262"/>
      <c r="G203" s="21">
        <f>G204</f>
        <v>4500</v>
      </c>
    </row>
    <row r="204" spans="1:7" ht="16.5" customHeight="1">
      <c r="A204" s="16" t="s">
        <v>665</v>
      </c>
      <c r="B204" s="20" t="s">
        <v>316</v>
      </c>
      <c r="C204" s="20" t="s">
        <v>70</v>
      </c>
      <c r="D204" s="20" t="s">
        <v>65</v>
      </c>
      <c r="E204" s="262" t="s">
        <v>666</v>
      </c>
      <c r="F204" s="262"/>
      <c r="G204" s="21">
        <f>G205</f>
        <v>4500</v>
      </c>
    </row>
    <row r="205" spans="1:7" s="32" customFormat="1" ht="15.75" customHeight="1">
      <c r="A205" s="16" t="s">
        <v>115</v>
      </c>
      <c r="B205" s="20" t="s">
        <v>316</v>
      </c>
      <c r="C205" s="20" t="s">
        <v>70</v>
      </c>
      <c r="D205" s="20" t="s">
        <v>65</v>
      </c>
      <c r="E205" s="262" t="s">
        <v>666</v>
      </c>
      <c r="F205" s="262" t="s">
        <v>116</v>
      </c>
      <c r="G205" s="21">
        <f>G206</f>
        <v>4500</v>
      </c>
    </row>
    <row r="206" spans="1:7" s="32" customFormat="1" ht="15" customHeight="1">
      <c r="A206" s="16" t="s">
        <v>117</v>
      </c>
      <c r="B206" s="20" t="s">
        <v>316</v>
      </c>
      <c r="C206" s="20" t="s">
        <v>70</v>
      </c>
      <c r="D206" s="20" t="s">
        <v>65</v>
      </c>
      <c r="E206" s="262" t="s">
        <v>666</v>
      </c>
      <c r="F206" s="262" t="s">
        <v>118</v>
      </c>
      <c r="G206" s="21">
        <f>G207</f>
        <v>4500</v>
      </c>
    </row>
    <row r="207" spans="1:7" s="32" customFormat="1" ht="13.5" customHeight="1">
      <c r="A207" s="16" t="s">
        <v>119</v>
      </c>
      <c r="B207" s="20" t="s">
        <v>316</v>
      </c>
      <c r="C207" s="20" t="s">
        <v>70</v>
      </c>
      <c r="D207" s="20" t="s">
        <v>65</v>
      </c>
      <c r="E207" s="262" t="s">
        <v>666</v>
      </c>
      <c r="F207" s="262" t="s">
        <v>120</v>
      </c>
      <c r="G207" s="21">
        <v>4500</v>
      </c>
    </row>
    <row r="208" spans="1:7" s="32" customFormat="1" ht="18.75" customHeight="1">
      <c r="A208" s="24" t="s">
        <v>60</v>
      </c>
      <c r="B208" s="35" t="s">
        <v>316</v>
      </c>
      <c r="C208" s="42" t="s">
        <v>70</v>
      </c>
      <c r="D208" s="42" t="s">
        <v>69</v>
      </c>
      <c r="E208" s="282"/>
      <c r="F208" s="282"/>
      <c r="G208" s="17">
        <f>G210</f>
        <v>6</v>
      </c>
    </row>
    <row r="209" spans="1:7" s="32" customFormat="1" ht="15" customHeight="1">
      <c r="A209" s="16" t="s">
        <v>657</v>
      </c>
      <c r="B209" s="20" t="s">
        <v>316</v>
      </c>
      <c r="C209" s="20" t="s">
        <v>70</v>
      </c>
      <c r="D209" s="20" t="s">
        <v>69</v>
      </c>
      <c r="E209" s="282" t="s">
        <v>658</v>
      </c>
      <c r="F209" s="282"/>
      <c r="G209" s="18">
        <f>G210</f>
        <v>6</v>
      </c>
    </row>
    <row r="210" spans="1:7" s="32" customFormat="1" ht="24" customHeight="1">
      <c r="A210" s="229" t="str">
        <f>'МП пр.8'!A567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210" s="230" t="s">
        <v>316</v>
      </c>
      <c r="C210" s="230" t="s">
        <v>70</v>
      </c>
      <c r="D210" s="230" t="s">
        <v>69</v>
      </c>
      <c r="E210" s="280" t="str">
        <f>'МП пр.8'!B567</f>
        <v>7Т 0 00 00000 </v>
      </c>
      <c r="F210" s="268"/>
      <c r="G210" s="232">
        <f>G211</f>
        <v>6</v>
      </c>
    </row>
    <row r="211" spans="1:7" ht="15" customHeight="1">
      <c r="A211" s="30" t="str">
        <f>'МП пр.8'!A597</f>
        <v>Основное мероприятие "Борьба с преступностью"</v>
      </c>
      <c r="B211" s="20" t="s">
        <v>316</v>
      </c>
      <c r="C211" s="20" t="s">
        <v>70</v>
      </c>
      <c r="D211" s="20" t="s">
        <v>69</v>
      </c>
      <c r="E211" s="282" t="str">
        <f>'МП пр.8'!B597</f>
        <v>7Т 0 06 00000</v>
      </c>
      <c r="F211" s="263"/>
      <c r="G211" s="21">
        <f>G212</f>
        <v>6</v>
      </c>
    </row>
    <row r="212" spans="1:7" ht="30" customHeight="1">
      <c r="A212" s="49" t="str">
        <f>'МП пр.8'!A598</f>
        <v>Профилактика повторных преступлений лицами, освободившимися из мест лишения свободы</v>
      </c>
      <c r="B212" s="20" t="s">
        <v>316</v>
      </c>
      <c r="C212" s="20" t="s">
        <v>70</v>
      </c>
      <c r="D212" s="20" t="s">
        <v>69</v>
      </c>
      <c r="E212" s="282" t="str">
        <f>'МП пр.8'!B598</f>
        <v>7Т 0 06 95210 </v>
      </c>
      <c r="F212" s="263"/>
      <c r="G212" s="21">
        <f>G213</f>
        <v>6</v>
      </c>
    </row>
    <row r="213" spans="1:7" s="32" customFormat="1" ht="13.5" customHeight="1">
      <c r="A213" s="16" t="s">
        <v>115</v>
      </c>
      <c r="B213" s="20" t="s">
        <v>316</v>
      </c>
      <c r="C213" s="20" t="s">
        <v>70</v>
      </c>
      <c r="D213" s="20" t="s">
        <v>69</v>
      </c>
      <c r="E213" s="282" t="s">
        <v>632</v>
      </c>
      <c r="F213" s="262" t="s">
        <v>116</v>
      </c>
      <c r="G213" s="21">
        <f>G214</f>
        <v>6</v>
      </c>
    </row>
    <row r="214" spans="1:7" s="32" customFormat="1" ht="17.25" customHeight="1">
      <c r="A214" s="16" t="s">
        <v>121</v>
      </c>
      <c r="B214" s="20" t="s">
        <v>316</v>
      </c>
      <c r="C214" s="20" t="s">
        <v>70</v>
      </c>
      <c r="D214" s="20" t="s">
        <v>69</v>
      </c>
      <c r="E214" s="282" t="s">
        <v>632</v>
      </c>
      <c r="F214" s="262" t="s">
        <v>122</v>
      </c>
      <c r="G214" s="21">
        <f>'МП пр.8'!G603</f>
        <v>6</v>
      </c>
    </row>
    <row r="215" spans="1:7" s="32" customFormat="1" ht="13.5" customHeight="1">
      <c r="A215" s="15" t="s">
        <v>150</v>
      </c>
      <c r="B215" s="35" t="s">
        <v>316</v>
      </c>
      <c r="C215" s="35" t="s">
        <v>70</v>
      </c>
      <c r="D215" s="35" t="s">
        <v>75</v>
      </c>
      <c r="E215" s="266"/>
      <c r="F215" s="266"/>
      <c r="G215" s="17">
        <f>G216+G234</f>
        <v>3197.9000000000005</v>
      </c>
    </row>
    <row r="216" spans="1:7" s="32" customFormat="1" ht="15.75" customHeight="1">
      <c r="A216" s="16" t="s">
        <v>657</v>
      </c>
      <c r="B216" s="20" t="s">
        <v>316</v>
      </c>
      <c r="C216" s="20" t="s">
        <v>70</v>
      </c>
      <c r="D216" s="20" t="s">
        <v>75</v>
      </c>
      <c r="E216" s="282" t="s">
        <v>658</v>
      </c>
      <c r="F216" s="266"/>
      <c r="G216" s="17">
        <f>G217+G228</f>
        <v>2537.1000000000004</v>
      </c>
    </row>
    <row r="217" spans="1:7" s="32" customFormat="1" ht="28.5" customHeight="1">
      <c r="A217" s="229" t="str">
        <f>'МП пр.8'!A438</f>
        <v>Муниципальная  программа  "Развитие образования в Сусуманском городском округе  на 2018- 2020 годы"</v>
      </c>
      <c r="B217" s="230" t="s">
        <v>316</v>
      </c>
      <c r="C217" s="230" t="s">
        <v>70</v>
      </c>
      <c r="D217" s="230" t="s">
        <v>75</v>
      </c>
      <c r="E217" s="261" t="str">
        <f>'МП пр.8'!B438</f>
        <v>7Р 0 00 00000 </v>
      </c>
      <c r="F217" s="261"/>
      <c r="G217" s="232">
        <f>G218</f>
        <v>2325.1000000000004</v>
      </c>
    </row>
    <row r="218" spans="1:7" s="80" customFormat="1" ht="24" customHeight="1">
      <c r="A218" s="224" t="str">
        <f>'МП пр.8'!A543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218" s="225" t="s">
        <v>316</v>
      </c>
      <c r="C218" s="225" t="s">
        <v>70</v>
      </c>
      <c r="D218" s="225" t="s">
        <v>75</v>
      </c>
      <c r="E218" s="267" t="str">
        <f>'МП пр.8'!B543</f>
        <v>7Р 0 04 00000</v>
      </c>
      <c r="F218" s="267"/>
      <c r="G218" s="226">
        <f>G219</f>
        <v>2325.1000000000004</v>
      </c>
    </row>
    <row r="219" spans="1:7" s="80" customFormat="1" ht="24" customHeight="1">
      <c r="A219" s="224" t="str">
        <f>'МП пр.8'!A544</f>
        <v>Осуществление государственных полномочий по организации и осуществлению деятельности по опеке и попечительству </v>
      </c>
      <c r="B219" s="225" t="s">
        <v>316</v>
      </c>
      <c r="C219" s="225" t="s">
        <v>70</v>
      </c>
      <c r="D219" s="225" t="s">
        <v>75</v>
      </c>
      <c r="E219" s="267" t="str">
        <f>'МП пр.8'!B544</f>
        <v>7Р 0 04 74090</v>
      </c>
      <c r="F219" s="267"/>
      <c r="G219" s="226">
        <f>G220+G225</f>
        <v>2325.1000000000004</v>
      </c>
    </row>
    <row r="220" spans="1:7" s="32" customFormat="1" ht="41.25" customHeight="1">
      <c r="A220" s="224" t="s">
        <v>100</v>
      </c>
      <c r="B220" s="225" t="s">
        <v>316</v>
      </c>
      <c r="C220" s="225" t="s">
        <v>70</v>
      </c>
      <c r="D220" s="225" t="s">
        <v>75</v>
      </c>
      <c r="E220" s="267" t="s">
        <v>584</v>
      </c>
      <c r="F220" s="267" t="s">
        <v>101</v>
      </c>
      <c r="G220" s="226">
        <f>G221</f>
        <v>2136.3</v>
      </c>
    </row>
    <row r="221" spans="1:7" s="32" customFormat="1" ht="12.75" customHeight="1">
      <c r="A221" s="224" t="s">
        <v>92</v>
      </c>
      <c r="B221" s="225" t="s">
        <v>316</v>
      </c>
      <c r="C221" s="225" t="s">
        <v>70</v>
      </c>
      <c r="D221" s="225" t="s">
        <v>75</v>
      </c>
      <c r="E221" s="267" t="s">
        <v>584</v>
      </c>
      <c r="F221" s="267" t="s">
        <v>93</v>
      </c>
      <c r="G221" s="226">
        <f>G222+G223+G224</f>
        <v>2136.3</v>
      </c>
    </row>
    <row r="222" spans="1:7" s="32" customFormat="1" ht="17.25" customHeight="1">
      <c r="A222" s="224" t="s">
        <v>156</v>
      </c>
      <c r="B222" s="225" t="s">
        <v>316</v>
      </c>
      <c r="C222" s="225" t="s">
        <v>70</v>
      </c>
      <c r="D222" s="225" t="s">
        <v>75</v>
      </c>
      <c r="E222" s="267" t="s">
        <v>584</v>
      </c>
      <c r="F222" s="267" t="s">
        <v>94</v>
      </c>
      <c r="G222" s="226">
        <f>'МП пр.8'!G550</f>
        <v>1558</v>
      </c>
    </row>
    <row r="223" spans="1:7" s="32" customFormat="1" ht="24" customHeight="1">
      <c r="A223" s="224" t="s">
        <v>95</v>
      </c>
      <c r="B223" s="225" t="s">
        <v>316</v>
      </c>
      <c r="C223" s="225" t="s">
        <v>70</v>
      </c>
      <c r="D223" s="225" t="s">
        <v>75</v>
      </c>
      <c r="E223" s="267" t="s">
        <v>584</v>
      </c>
      <c r="F223" s="267" t="s">
        <v>96</v>
      </c>
      <c r="G223" s="226">
        <f>'МП пр.8'!G552</f>
        <v>142</v>
      </c>
    </row>
    <row r="224" spans="1:7" s="32" customFormat="1" ht="29.25" customHeight="1">
      <c r="A224" s="224" t="s">
        <v>158</v>
      </c>
      <c r="B224" s="225" t="s">
        <v>316</v>
      </c>
      <c r="C224" s="225" t="s">
        <v>70</v>
      </c>
      <c r="D224" s="225" t="s">
        <v>75</v>
      </c>
      <c r="E224" s="267" t="s">
        <v>584</v>
      </c>
      <c r="F224" s="267" t="s">
        <v>157</v>
      </c>
      <c r="G224" s="226">
        <f>'МП пр.8'!G554</f>
        <v>436.3</v>
      </c>
    </row>
    <row r="225" spans="1:7" s="32" customFormat="1" ht="14.25" customHeight="1">
      <c r="A225" s="224" t="s">
        <v>417</v>
      </c>
      <c r="B225" s="225" t="s">
        <v>316</v>
      </c>
      <c r="C225" s="225" t="s">
        <v>70</v>
      </c>
      <c r="D225" s="225" t="s">
        <v>75</v>
      </c>
      <c r="E225" s="267" t="s">
        <v>584</v>
      </c>
      <c r="F225" s="267" t="s">
        <v>102</v>
      </c>
      <c r="G225" s="226">
        <f>G226</f>
        <v>188.8</v>
      </c>
    </row>
    <row r="226" spans="1:7" s="32" customFormat="1" ht="24" customHeight="1">
      <c r="A226" s="224" t="s">
        <v>97</v>
      </c>
      <c r="B226" s="225" t="s">
        <v>316</v>
      </c>
      <c r="C226" s="225" t="s">
        <v>70</v>
      </c>
      <c r="D226" s="225" t="s">
        <v>75</v>
      </c>
      <c r="E226" s="267" t="s">
        <v>584</v>
      </c>
      <c r="F226" s="267" t="s">
        <v>98</v>
      </c>
      <c r="G226" s="226">
        <f>G227</f>
        <v>188.8</v>
      </c>
    </row>
    <row r="227" spans="1:7" ht="12.75">
      <c r="A227" s="224" t="s">
        <v>794</v>
      </c>
      <c r="B227" s="225" t="s">
        <v>316</v>
      </c>
      <c r="C227" s="225" t="s">
        <v>70</v>
      </c>
      <c r="D227" s="225" t="s">
        <v>75</v>
      </c>
      <c r="E227" s="267" t="s">
        <v>584</v>
      </c>
      <c r="F227" s="267" t="s">
        <v>99</v>
      </c>
      <c r="G227" s="226">
        <v>188.8</v>
      </c>
    </row>
    <row r="228" spans="1:7" ht="38.25">
      <c r="A228" s="234" t="str">
        <f>'МП пр.8'!A772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28" s="235" t="s">
        <v>316</v>
      </c>
      <c r="C228" s="230" t="s">
        <v>70</v>
      </c>
      <c r="D228" s="230" t="s">
        <v>75</v>
      </c>
      <c r="E228" s="261" t="str">
        <f>'МП пр.8'!B772</f>
        <v>7L 0 00 00000</v>
      </c>
      <c r="F228" s="261"/>
      <c r="G228" s="232">
        <f>G229</f>
        <v>212</v>
      </c>
    </row>
    <row r="229" spans="1:7" ht="25.5">
      <c r="A229" s="30" t="str">
        <f>'МП пр.8'!A773</f>
        <v>Основное мероприятие "Оказание финансовой поддержки деятельности социально ориентированных некоммерческих организаций"</v>
      </c>
      <c r="B229" s="19" t="s">
        <v>316</v>
      </c>
      <c r="C229" s="20" t="s">
        <v>70</v>
      </c>
      <c r="D229" s="20" t="s">
        <v>75</v>
      </c>
      <c r="E229" s="262" t="str">
        <f>'МП пр.8'!B773</f>
        <v>7L 0 01 00000</v>
      </c>
      <c r="F229" s="262"/>
      <c r="G229" s="21">
        <f>G230</f>
        <v>212</v>
      </c>
    </row>
    <row r="230" spans="1:7" ht="12.75">
      <c r="A230" s="16" t="str">
        <f>'МП пр.8'!A774</f>
        <v>Поддержка деятельности социально ориентированных некоммерческих организаций</v>
      </c>
      <c r="B230" s="19" t="s">
        <v>316</v>
      </c>
      <c r="C230" s="20" t="s">
        <v>70</v>
      </c>
      <c r="D230" s="20" t="s">
        <v>75</v>
      </c>
      <c r="E230" s="262" t="str">
        <f>'МП пр.8'!B774</f>
        <v>7L 0 01 91700</v>
      </c>
      <c r="F230" s="262"/>
      <c r="G230" s="21">
        <f>G231</f>
        <v>212</v>
      </c>
    </row>
    <row r="231" spans="1:7" ht="25.5">
      <c r="A231" s="16" t="s">
        <v>103</v>
      </c>
      <c r="B231" s="19" t="s">
        <v>316</v>
      </c>
      <c r="C231" s="20" t="s">
        <v>70</v>
      </c>
      <c r="D231" s="20" t="s">
        <v>75</v>
      </c>
      <c r="E231" s="262" t="s">
        <v>628</v>
      </c>
      <c r="F231" s="262" t="s">
        <v>104</v>
      </c>
      <c r="G231" s="21">
        <f>G232</f>
        <v>212</v>
      </c>
    </row>
    <row r="232" spans="1:7" ht="22.5" customHeight="1">
      <c r="A232" s="16" t="s">
        <v>342</v>
      </c>
      <c r="B232" s="19" t="s">
        <v>316</v>
      </c>
      <c r="C232" s="20" t="s">
        <v>70</v>
      </c>
      <c r="D232" s="20" t="s">
        <v>75</v>
      </c>
      <c r="E232" s="262" t="s">
        <v>628</v>
      </c>
      <c r="F232" s="262" t="s">
        <v>343</v>
      </c>
      <c r="G232" s="21">
        <f>G233</f>
        <v>212</v>
      </c>
    </row>
    <row r="233" spans="1:7" ht="25.5">
      <c r="A233" s="16" t="s">
        <v>434</v>
      </c>
      <c r="B233" s="19" t="s">
        <v>316</v>
      </c>
      <c r="C233" s="20" t="s">
        <v>70</v>
      </c>
      <c r="D233" s="20" t="s">
        <v>75</v>
      </c>
      <c r="E233" s="262" t="s">
        <v>628</v>
      </c>
      <c r="F233" s="262" t="s">
        <v>433</v>
      </c>
      <c r="G233" s="21">
        <f>'МП пр.8'!G780</f>
        <v>212</v>
      </c>
    </row>
    <row r="234" spans="1:7" s="80" customFormat="1" ht="38.25">
      <c r="A234" s="302" t="s">
        <v>762</v>
      </c>
      <c r="B234" s="225" t="s">
        <v>316</v>
      </c>
      <c r="C234" s="225" t="s">
        <v>70</v>
      </c>
      <c r="D234" s="225" t="s">
        <v>75</v>
      </c>
      <c r="E234" s="267" t="s">
        <v>642</v>
      </c>
      <c r="F234" s="267"/>
      <c r="G234" s="237">
        <f>G235</f>
        <v>660.8</v>
      </c>
    </row>
    <row r="235" spans="1:7" s="80" customFormat="1" ht="25.5">
      <c r="A235" s="224" t="s">
        <v>667</v>
      </c>
      <c r="B235" s="225" t="s">
        <v>316</v>
      </c>
      <c r="C235" s="225" t="s">
        <v>70</v>
      </c>
      <c r="D235" s="225" t="s">
        <v>75</v>
      </c>
      <c r="E235" s="267" t="s">
        <v>767</v>
      </c>
      <c r="F235" s="267"/>
      <c r="G235" s="237">
        <f>G236</f>
        <v>660.8</v>
      </c>
    </row>
    <row r="236" spans="1:7" s="80" customFormat="1" ht="25.5">
      <c r="A236" s="224" t="s">
        <v>793</v>
      </c>
      <c r="B236" s="225" t="s">
        <v>316</v>
      </c>
      <c r="C236" s="225" t="s">
        <v>70</v>
      </c>
      <c r="D236" s="225" t="s">
        <v>75</v>
      </c>
      <c r="E236" s="267" t="s">
        <v>768</v>
      </c>
      <c r="F236" s="267"/>
      <c r="G236" s="237">
        <f>G237+G241</f>
        <v>660.8</v>
      </c>
    </row>
    <row r="237" spans="1:7" ht="13.5" customHeight="1">
      <c r="A237" s="224" t="s">
        <v>100</v>
      </c>
      <c r="B237" s="225" t="s">
        <v>316</v>
      </c>
      <c r="C237" s="225" t="s">
        <v>70</v>
      </c>
      <c r="D237" s="225" t="s">
        <v>75</v>
      </c>
      <c r="E237" s="267" t="s">
        <v>768</v>
      </c>
      <c r="F237" s="267" t="s">
        <v>101</v>
      </c>
      <c r="G237" s="226">
        <f>G238</f>
        <v>537.9</v>
      </c>
    </row>
    <row r="238" spans="1:7" ht="18" customHeight="1">
      <c r="A238" s="224" t="s">
        <v>92</v>
      </c>
      <c r="B238" s="225" t="s">
        <v>316</v>
      </c>
      <c r="C238" s="225" t="s">
        <v>70</v>
      </c>
      <c r="D238" s="225" t="s">
        <v>75</v>
      </c>
      <c r="E238" s="267" t="s">
        <v>768</v>
      </c>
      <c r="F238" s="267" t="s">
        <v>93</v>
      </c>
      <c r="G238" s="226">
        <f>G239+G240</f>
        <v>537.9</v>
      </c>
    </row>
    <row r="239" spans="1:7" ht="12.75">
      <c r="A239" s="224" t="s">
        <v>156</v>
      </c>
      <c r="B239" s="225" t="s">
        <v>316</v>
      </c>
      <c r="C239" s="225" t="s">
        <v>70</v>
      </c>
      <c r="D239" s="225" t="s">
        <v>75</v>
      </c>
      <c r="E239" s="267" t="s">
        <v>768</v>
      </c>
      <c r="F239" s="267" t="s">
        <v>94</v>
      </c>
      <c r="G239" s="226">
        <v>413.1</v>
      </c>
    </row>
    <row r="240" spans="1:7" ht="25.5">
      <c r="A240" s="224" t="s">
        <v>158</v>
      </c>
      <c r="B240" s="225" t="s">
        <v>316</v>
      </c>
      <c r="C240" s="225" t="s">
        <v>70</v>
      </c>
      <c r="D240" s="225" t="s">
        <v>75</v>
      </c>
      <c r="E240" s="267" t="s">
        <v>768</v>
      </c>
      <c r="F240" s="267" t="s">
        <v>157</v>
      </c>
      <c r="G240" s="226">
        <v>124.8</v>
      </c>
    </row>
    <row r="241" spans="1:7" ht="25.5">
      <c r="A241" s="224" t="s">
        <v>417</v>
      </c>
      <c r="B241" s="225" t="s">
        <v>316</v>
      </c>
      <c r="C241" s="225" t="s">
        <v>70</v>
      </c>
      <c r="D241" s="225" t="s">
        <v>75</v>
      </c>
      <c r="E241" s="267" t="s">
        <v>768</v>
      </c>
      <c r="F241" s="267" t="s">
        <v>102</v>
      </c>
      <c r="G241" s="226">
        <f>G242</f>
        <v>122.9</v>
      </c>
    </row>
    <row r="242" spans="1:7" ht="28.5" customHeight="1">
      <c r="A242" s="224" t="s">
        <v>97</v>
      </c>
      <c r="B242" s="225" t="s">
        <v>316</v>
      </c>
      <c r="C242" s="225" t="s">
        <v>70</v>
      </c>
      <c r="D242" s="225" t="s">
        <v>75</v>
      </c>
      <c r="E242" s="267" t="s">
        <v>768</v>
      </c>
      <c r="F242" s="267" t="s">
        <v>98</v>
      </c>
      <c r="G242" s="226">
        <f>G243</f>
        <v>122.9</v>
      </c>
    </row>
    <row r="243" spans="1:7" ht="12.75">
      <c r="A243" s="224" t="s">
        <v>794</v>
      </c>
      <c r="B243" s="225" t="s">
        <v>316</v>
      </c>
      <c r="C243" s="225" t="s">
        <v>70</v>
      </c>
      <c r="D243" s="225" t="s">
        <v>75</v>
      </c>
      <c r="E243" s="267" t="s">
        <v>768</v>
      </c>
      <c r="F243" s="267" t="s">
        <v>99</v>
      </c>
      <c r="G243" s="226">
        <v>122.9</v>
      </c>
    </row>
    <row r="244" spans="1:7" ht="12.75">
      <c r="A244" s="238" t="s">
        <v>152</v>
      </c>
      <c r="B244" s="239" t="s">
        <v>317</v>
      </c>
      <c r="C244" s="221"/>
      <c r="D244" s="221"/>
      <c r="E244" s="293"/>
      <c r="F244" s="293"/>
      <c r="G244" s="223">
        <f>G245+G276</f>
        <v>18022</v>
      </c>
    </row>
    <row r="245" spans="1:7" ht="14.25" customHeight="1">
      <c r="A245" s="15" t="s">
        <v>2</v>
      </c>
      <c r="B245" s="42" t="s">
        <v>317</v>
      </c>
      <c r="C245" s="35" t="s">
        <v>65</v>
      </c>
      <c r="D245" s="35" t="s">
        <v>35</v>
      </c>
      <c r="E245" s="266"/>
      <c r="F245" s="266"/>
      <c r="G245" s="36">
        <f>G246+G271</f>
        <v>17974.3</v>
      </c>
    </row>
    <row r="246" spans="1:7" ht="25.5">
      <c r="A246" s="15" t="s">
        <v>78</v>
      </c>
      <c r="B246" s="42" t="s">
        <v>317</v>
      </c>
      <c r="C246" s="35" t="s">
        <v>65</v>
      </c>
      <c r="D246" s="35" t="s">
        <v>75</v>
      </c>
      <c r="E246" s="266"/>
      <c r="F246" s="266"/>
      <c r="G246" s="36">
        <f>G247</f>
        <v>16974.3</v>
      </c>
    </row>
    <row r="247" spans="1:7" ht="25.5">
      <c r="A247" s="16" t="s">
        <v>323</v>
      </c>
      <c r="B247" s="19" t="s">
        <v>317</v>
      </c>
      <c r="C247" s="20" t="s">
        <v>65</v>
      </c>
      <c r="D247" s="20" t="s">
        <v>75</v>
      </c>
      <c r="E247" s="262" t="s">
        <v>205</v>
      </c>
      <c r="F247" s="262"/>
      <c r="G247" s="21">
        <f>G248</f>
        <v>16974.3</v>
      </c>
    </row>
    <row r="248" spans="1:7" ht="12.75">
      <c r="A248" s="16" t="s">
        <v>49</v>
      </c>
      <c r="B248" s="19" t="s">
        <v>317</v>
      </c>
      <c r="C248" s="20" t="s">
        <v>65</v>
      </c>
      <c r="D248" s="20" t="s">
        <v>75</v>
      </c>
      <c r="E248" s="262" t="s">
        <v>212</v>
      </c>
      <c r="F248" s="262"/>
      <c r="G248" s="21">
        <f>G249+G255+G263+G267</f>
        <v>16974.3</v>
      </c>
    </row>
    <row r="249" spans="1:7" ht="12.75">
      <c r="A249" s="16" t="s">
        <v>208</v>
      </c>
      <c r="B249" s="19" t="s">
        <v>317</v>
      </c>
      <c r="C249" s="20" t="s">
        <v>65</v>
      </c>
      <c r="D249" s="20" t="s">
        <v>75</v>
      </c>
      <c r="E249" s="262" t="s">
        <v>213</v>
      </c>
      <c r="F249" s="262"/>
      <c r="G249" s="21">
        <f>G250</f>
        <v>15693.3</v>
      </c>
    </row>
    <row r="250" spans="1:7" ht="38.25">
      <c r="A250" s="16" t="s">
        <v>100</v>
      </c>
      <c r="B250" s="19" t="s">
        <v>317</v>
      </c>
      <c r="C250" s="20" t="s">
        <v>65</v>
      </c>
      <c r="D250" s="20" t="s">
        <v>75</v>
      </c>
      <c r="E250" s="262" t="s">
        <v>213</v>
      </c>
      <c r="F250" s="262" t="s">
        <v>101</v>
      </c>
      <c r="G250" s="21">
        <f>G251</f>
        <v>15693.3</v>
      </c>
    </row>
    <row r="251" spans="1:7" ht="12.75">
      <c r="A251" s="16" t="s">
        <v>92</v>
      </c>
      <c r="B251" s="19" t="s">
        <v>317</v>
      </c>
      <c r="C251" s="20" t="s">
        <v>65</v>
      </c>
      <c r="D251" s="20" t="s">
        <v>75</v>
      </c>
      <c r="E251" s="262" t="s">
        <v>213</v>
      </c>
      <c r="F251" s="262" t="s">
        <v>93</v>
      </c>
      <c r="G251" s="21">
        <f>G252+G253+G254</f>
        <v>15693.3</v>
      </c>
    </row>
    <row r="252" spans="1:7" ht="12.75">
      <c r="A252" s="16" t="s">
        <v>156</v>
      </c>
      <c r="B252" s="19" t="s">
        <v>317</v>
      </c>
      <c r="C252" s="20" t="s">
        <v>65</v>
      </c>
      <c r="D252" s="20" t="s">
        <v>75</v>
      </c>
      <c r="E252" s="262" t="s">
        <v>213</v>
      </c>
      <c r="F252" s="262" t="s">
        <v>94</v>
      </c>
      <c r="G252" s="21">
        <v>12129</v>
      </c>
    </row>
    <row r="253" spans="1:7" ht="25.5">
      <c r="A253" s="16" t="s">
        <v>95</v>
      </c>
      <c r="B253" s="19" t="s">
        <v>317</v>
      </c>
      <c r="C253" s="20" t="s">
        <v>65</v>
      </c>
      <c r="D253" s="20" t="s">
        <v>75</v>
      </c>
      <c r="E253" s="262" t="s">
        <v>213</v>
      </c>
      <c r="F253" s="262" t="s">
        <v>96</v>
      </c>
      <c r="G253" s="21">
        <v>64.3</v>
      </c>
    </row>
    <row r="254" spans="1:7" ht="25.5">
      <c r="A254" s="16" t="s">
        <v>158</v>
      </c>
      <c r="B254" s="19" t="s">
        <v>317</v>
      </c>
      <c r="C254" s="20" t="s">
        <v>65</v>
      </c>
      <c r="D254" s="20" t="s">
        <v>75</v>
      </c>
      <c r="E254" s="262" t="s">
        <v>213</v>
      </c>
      <c r="F254" s="262" t="s">
        <v>157</v>
      </c>
      <c r="G254" s="21">
        <v>3500</v>
      </c>
    </row>
    <row r="255" spans="1:7" ht="12.75">
      <c r="A255" s="16" t="s">
        <v>209</v>
      </c>
      <c r="B255" s="19" t="s">
        <v>317</v>
      </c>
      <c r="C255" s="20" t="s">
        <v>65</v>
      </c>
      <c r="D255" s="20" t="s">
        <v>75</v>
      </c>
      <c r="E255" s="262" t="s">
        <v>214</v>
      </c>
      <c r="F255" s="262"/>
      <c r="G255" s="21">
        <f>G256+G259</f>
        <v>751</v>
      </c>
    </row>
    <row r="256" spans="1:7" ht="25.5">
      <c r="A256" s="16" t="s">
        <v>417</v>
      </c>
      <c r="B256" s="19" t="s">
        <v>317</v>
      </c>
      <c r="C256" s="20" t="s">
        <v>65</v>
      </c>
      <c r="D256" s="20" t="s">
        <v>75</v>
      </c>
      <c r="E256" s="262" t="s">
        <v>214</v>
      </c>
      <c r="F256" s="262" t="s">
        <v>102</v>
      </c>
      <c r="G256" s="21">
        <f>G257</f>
        <v>746.5</v>
      </c>
    </row>
    <row r="257" spans="1:7" ht="25.5">
      <c r="A257" s="16" t="s">
        <v>97</v>
      </c>
      <c r="B257" s="19" t="s">
        <v>317</v>
      </c>
      <c r="C257" s="20" t="s">
        <v>65</v>
      </c>
      <c r="D257" s="20" t="s">
        <v>75</v>
      </c>
      <c r="E257" s="262" t="s">
        <v>214</v>
      </c>
      <c r="F257" s="262" t="s">
        <v>98</v>
      </c>
      <c r="G257" s="21">
        <f>G258</f>
        <v>746.5</v>
      </c>
    </row>
    <row r="258" spans="1:7" ht="12.75">
      <c r="A258" s="16" t="s">
        <v>794</v>
      </c>
      <c r="B258" s="19" t="s">
        <v>317</v>
      </c>
      <c r="C258" s="20" t="s">
        <v>65</v>
      </c>
      <c r="D258" s="20" t="s">
        <v>75</v>
      </c>
      <c r="E258" s="262" t="s">
        <v>214</v>
      </c>
      <c r="F258" s="262" t="s">
        <v>99</v>
      </c>
      <c r="G258" s="21">
        <v>746.5</v>
      </c>
    </row>
    <row r="259" spans="1:7" ht="12.75">
      <c r="A259" s="16" t="s">
        <v>126</v>
      </c>
      <c r="B259" s="19" t="s">
        <v>317</v>
      </c>
      <c r="C259" s="20" t="s">
        <v>65</v>
      </c>
      <c r="D259" s="20" t="s">
        <v>75</v>
      </c>
      <c r="E259" s="262" t="s">
        <v>214</v>
      </c>
      <c r="F259" s="262" t="s">
        <v>127</v>
      </c>
      <c r="G259" s="21">
        <f>G260</f>
        <v>4.5</v>
      </c>
    </row>
    <row r="260" spans="1:7" ht="12.75">
      <c r="A260" s="16" t="s">
        <v>129</v>
      </c>
      <c r="B260" s="19" t="s">
        <v>317</v>
      </c>
      <c r="C260" s="20" t="s">
        <v>65</v>
      </c>
      <c r="D260" s="20" t="s">
        <v>75</v>
      </c>
      <c r="E260" s="262" t="s">
        <v>214</v>
      </c>
      <c r="F260" s="262" t="s">
        <v>130</v>
      </c>
      <c r="G260" s="21">
        <f>G261+G262</f>
        <v>4.5</v>
      </c>
    </row>
    <row r="261" spans="1:7" ht="12.75">
      <c r="A261" s="16" t="s">
        <v>131</v>
      </c>
      <c r="B261" s="19" t="s">
        <v>317</v>
      </c>
      <c r="C261" s="20" t="s">
        <v>65</v>
      </c>
      <c r="D261" s="20" t="s">
        <v>75</v>
      </c>
      <c r="E261" s="262" t="s">
        <v>214</v>
      </c>
      <c r="F261" s="262" t="s">
        <v>132</v>
      </c>
      <c r="G261" s="21">
        <v>2</v>
      </c>
    </row>
    <row r="262" spans="1:7" ht="12.75">
      <c r="A262" s="16" t="s">
        <v>159</v>
      </c>
      <c r="B262" s="19" t="s">
        <v>317</v>
      </c>
      <c r="C262" s="20" t="s">
        <v>65</v>
      </c>
      <c r="D262" s="20" t="s">
        <v>75</v>
      </c>
      <c r="E262" s="262" t="s">
        <v>214</v>
      </c>
      <c r="F262" s="262" t="s">
        <v>133</v>
      </c>
      <c r="G262" s="21">
        <v>2.5</v>
      </c>
    </row>
    <row r="263" spans="1:7" ht="46.5" customHeight="1">
      <c r="A263" s="16" t="s">
        <v>240</v>
      </c>
      <c r="B263" s="19" t="s">
        <v>317</v>
      </c>
      <c r="C263" s="20" t="s">
        <v>65</v>
      </c>
      <c r="D263" s="20" t="s">
        <v>75</v>
      </c>
      <c r="E263" s="262" t="s">
        <v>640</v>
      </c>
      <c r="F263" s="262"/>
      <c r="G263" s="21">
        <f>G264</f>
        <v>400</v>
      </c>
    </row>
    <row r="264" spans="1:7" ht="42" customHeight="1">
      <c r="A264" s="16" t="s">
        <v>100</v>
      </c>
      <c r="B264" s="19" t="s">
        <v>317</v>
      </c>
      <c r="C264" s="20" t="s">
        <v>65</v>
      </c>
      <c r="D264" s="20" t="s">
        <v>75</v>
      </c>
      <c r="E264" s="262" t="s">
        <v>640</v>
      </c>
      <c r="F264" s="262" t="s">
        <v>101</v>
      </c>
      <c r="G264" s="21">
        <f>G265</f>
        <v>400</v>
      </c>
    </row>
    <row r="265" spans="1:7" ht="12.75">
      <c r="A265" s="16" t="s">
        <v>92</v>
      </c>
      <c r="B265" s="19" t="s">
        <v>317</v>
      </c>
      <c r="C265" s="20" t="s">
        <v>65</v>
      </c>
      <c r="D265" s="20" t="s">
        <v>75</v>
      </c>
      <c r="E265" s="262" t="s">
        <v>640</v>
      </c>
      <c r="F265" s="262" t="s">
        <v>93</v>
      </c>
      <c r="G265" s="21">
        <f>G266</f>
        <v>400</v>
      </c>
    </row>
    <row r="266" spans="1:7" ht="25.5">
      <c r="A266" s="16" t="s">
        <v>95</v>
      </c>
      <c r="B266" s="19" t="s">
        <v>317</v>
      </c>
      <c r="C266" s="20" t="s">
        <v>65</v>
      </c>
      <c r="D266" s="20" t="s">
        <v>75</v>
      </c>
      <c r="E266" s="262" t="s">
        <v>640</v>
      </c>
      <c r="F266" s="262" t="s">
        <v>96</v>
      </c>
      <c r="G266" s="21">
        <v>400</v>
      </c>
    </row>
    <row r="267" spans="1:7" ht="12.75">
      <c r="A267" s="16" t="s">
        <v>207</v>
      </c>
      <c r="B267" s="19" t="s">
        <v>317</v>
      </c>
      <c r="C267" s="20" t="s">
        <v>65</v>
      </c>
      <c r="D267" s="20" t="s">
        <v>75</v>
      </c>
      <c r="E267" s="262" t="s">
        <v>641</v>
      </c>
      <c r="F267" s="262"/>
      <c r="G267" s="21">
        <f>G268</f>
        <v>130</v>
      </c>
    </row>
    <row r="268" spans="1:7" ht="38.25">
      <c r="A268" s="16" t="s">
        <v>100</v>
      </c>
      <c r="B268" s="19" t="s">
        <v>317</v>
      </c>
      <c r="C268" s="20" t="s">
        <v>65</v>
      </c>
      <c r="D268" s="20" t="s">
        <v>75</v>
      </c>
      <c r="E268" s="262" t="s">
        <v>641</v>
      </c>
      <c r="F268" s="262" t="s">
        <v>101</v>
      </c>
      <c r="G268" s="21">
        <f>G269</f>
        <v>130</v>
      </c>
    </row>
    <row r="269" spans="1:7" ht="12.75">
      <c r="A269" s="16" t="s">
        <v>92</v>
      </c>
      <c r="B269" s="19" t="s">
        <v>317</v>
      </c>
      <c r="C269" s="20" t="s">
        <v>65</v>
      </c>
      <c r="D269" s="20" t="s">
        <v>75</v>
      </c>
      <c r="E269" s="262" t="s">
        <v>641</v>
      </c>
      <c r="F269" s="262" t="s">
        <v>93</v>
      </c>
      <c r="G269" s="21">
        <f>G270</f>
        <v>130</v>
      </c>
    </row>
    <row r="270" spans="1:7" ht="25.5" customHeight="1">
      <c r="A270" s="16" t="s">
        <v>95</v>
      </c>
      <c r="B270" s="19" t="s">
        <v>317</v>
      </c>
      <c r="C270" s="20" t="s">
        <v>65</v>
      </c>
      <c r="D270" s="20" t="s">
        <v>75</v>
      </c>
      <c r="E270" s="262" t="s">
        <v>641</v>
      </c>
      <c r="F270" s="262" t="s">
        <v>96</v>
      </c>
      <c r="G270" s="21">
        <v>130</v>
      </c>
    </row>
    <row r="271" spans="1:7" ht="12.75">
      <c r="A271" s="15" t="s">
        <v>3</v>
      </c>
      <c r="B271" s="42" t="s">
        <v>317</v>
      </c>
      <c r="C271" s="35" t="s">
        <v>65</v>
      </c>
      <c r="D271" s="35" t="s">
        <v>73</v>
      </c>
      <c r="E271" s="266"/>
      <c r="F271" s="266"/>
      <c r="G271" s="36">
        <f>G272</f>
        <v>1000</v>
      </c>
    </row>
    <row r="272" spans="1:7" ht="17.25" customHeight="1">
      <c r="A272" s="16" t="s">
        <v>3</v>
      </c>
      <c r="B272" s="19" t="s">
        <v>317</v>
      </c>
      <c r="C272" s="20" t="s">
        <v>65</v>
      </c>
      <c r="D272" s="20" t="s">
        <v>73</v>
      </c>
      <c r="E272" s="262" t="s">
        <v>669</v>
      </c>
      <c r="F272" s="262"/>
      <c r="G272" s="21">
        <f>G273</f>
        <v>1000</v>
      </c>
    </row>
    <row r="273" spans="1:7" ht="21" customHeight="1">
      <c r="A273" s="16" t="s">
        <v>315</v>
      </c>
      <c r="B273" s="19" t="s">
        <v>317</v>
      </c>
      <c r="C273" s="20" t="s">
        <v>65</v>
      </c>
      <c r="D273" s="20" t="s">
        <v>73</v>
      </c>
      <c r="E273" s="262" t="s">
        <v>670</v>
      </c>
      <c r="F273" s="262"/>
      <c r="G273" s="21">
        <f>G274</f>
        <v>1000</v>
      </c>
    </row>
    <row r="274" spans="1:7" ht="21" customHeight="1">
      <c r="A274" s="16" t="s">
        <v>126</v>
      </c>
      <c r="B274" s="19" t="s">
        <v>317</v>
      </c>
      <c r="C274" s="20" t="s">
        <v>65</v>
      </c>
      <c r="D274" s="20" t="s">
        <v>73</v>
      </c>
      <c r="E274" s="262" t="s">
        <v>670</v>
      </c>
      <c r="F274" s="262" t="s">
        <v>127</v>
      </c>
      <c r="G274" s="21">
        <f>G275</f>
        <v>1000</v>
      </c>
    </row>
    <row r="275" spans="1:7" ht="17.25" customHeight="1">
      <c r="A275" s="16" t="s">
        <v>138</v>
      </c>
      <c r="B275" s="19" t="s">
        <v>317</v>
      </c>
      <c r="C275" s="20" t="s">
        <v>65</v>
      </c>
      <c r="D275" s="20" t="s">
        <v>73</v>
      </c>
      <c r="E275" s="262" t="s">
        <v>670</v>
      </c>
      <c r="F275" s="262" t="s">
        <v>139</v>
      </c>
      <c r="G275" s="21">
        <v>1000</v>
      </c>
    </row>
    <row r="276" spans="1:7" ht="18" customHeight="1">
      <c r="A276" s="15" t="s">
        <v>233</v>
      </c>
      <c r="B276" s="42" t="s">
        <v>317</v>
      </c>
      <c r="C276" s="35" t="s">
        <v>86</v>
      </c>
      <c r="D276" s="35" t="s">
        <v>35</v>
      </c>
      <c r="E276" s="266"/>
      <c r="F276" s="266"/>
      <c r="G276" s="36">
        <f>G277</f>
        <v>47.7</v>
      </c>
    </row>
    <row r="277" spans="1:7" ht="15.75" customHeight="1">
      <c r="A277" s="15" t="s">
        <v>90</v>
      </c>
      <c r="B277" s="42" t="s">
        <v>317</v>
      </c>
      <c r="C277" s="35" t="s">
        <v>86</v>
      </c>
      <c r="D277" s="35" t="s">
        <v>65</v>
      </c>
      <c r="E277" s="266"/>
      <c r="F277" s="266"/>
      <c r="G277" s="36">
        <f>G278</f>
        <v>47.7</v>
      </c>
    </row>
    <row r="278" spans="1:7" ht="16.5" customHeight="1">
      <c r="A278" s="16" t="s">
        <v>88</v>
      </c>
      <c r="B278" s="19" t="s">
        <v>317</v>
      </c>
      <c r="C278" s="20" t="s">
        <v>86</v>
      </c>
      <c r="D278" s="20" t="s">
        <v>65</v>
      </c>
      <c r="E278" s="262" t="s">
        <v>671</v>
      </c>
      <c r="F278" s="262"/>
      <c r="G278" s="21">
        <f>G279</f>
        <v>47.7</v>
      </c>
    </row>
    <row r="279" spans="1:7" ht="15" customHeight="1">
      <c r="A279" s="16" t="s">
        <v>89</v>
      </c>
      <c r="B279" s="19" t="s">
        <v>317</v>
      </c>
      <c r="C279" s="20" t="s">
        <v>86</v>
      </c>
      <c r="D279" s="20" t="s">
        <v>65</v>
      </c>
      <c r="E279" s="262" t="s">
        <v>672</v>
      </c>
      <c r="F279" s="262"/>
      <c r="G279" s="21">
        <f>G280</f>
        <v>47.7</v>
      </c>
    </row>
    <row r="280" spans="1:7" ht="18" customHeight="1">
      <c r="A280" s="16" t="s">
        <v>87</v>
      </c>
      <c r="B280" s="19" t="s">
        <v>317</v>
      </c>
      <c r="C280" s="20" t="s">
        <v>86</v>
      </c>
      <c r="D280" s="20" t="s">
        <v>65</v>
      </c>
      <c r="E280" s="262" t="s">
        <v>672</v>
      </c>
      <c r="F280" s="262" t="s">
        <v>123</v>
      </c>
      <c r="G280" s="21">
        <f>G281</f>
        <v>47.7</v>
      </c>
    </row>
    <row r="281" spans="1:7" ht="17.25" customHeight="1">
      <c r="A281" s="16" t="s">
        <v>124</v>
      </c>
      <c r="B281" s="19" t="s">
        <v>317</v>
      </c>
      <c r="C281" s="20" t="s">
        <v>86</v>
      </c>
      <c r="D281" s="20" t="s">
        <v>65</v>
      </c>
      <c r="E281" s="262" t="s">
        <v>672</v>
      </c>
      <c r="F281" s="262" t="s">
        <v>125</v>
      </c>
      <c r="G281" s="21">
        <v>47.7</v>
      </c>
    </row>
    <row r="282" spans="1:7" ht="15.75" customHeight="1">
      <c r="A282" s="240" t="s">
        <v>153</v>
      </c>
      <c r="B282" s="239" t="s">
        <v>318</v>
      </c>
      <c r="C282" s="221"/>
      <c r="D282" s="221"/>
      <c r="E282" s="293"/>
      <c r="F282" s="293"/>
      <c r="G282" s="223">
        <f>G283</f>
        <v>9205.2</v>
      </c>
    </row>
    <row r="283" spans="1:7" ht="12.75">
      <c r="A283" s="14" t="s">
        <v>2</v>
      </c>
      <c r="B283" s="42" t="s">
        <v>318</v>
      </c>
      <c r="C283" s="35" t="s">
        <v>65</v>
      </c>
      <c r="D283" s="35" t="s">
        <v>35</v>
      </c>
      <c r="E283" s="266"/>
      <c r="F283" s="266"/>
      <c r="G283" s="36">
        <f>G284+G315</f>
        <v>9205.2</v>
      </c>
    </row>
    <row r="284" spans="1:7" ht="30" customHeight="1">
      <c r="A284" s="14" t="s">
        <v>20</v>
      </c>
      <c r="B284" s="42" t="s">
        <v>318</v>
      </c>
      <c r="C284" s="35" t="s">
        <v>65</v>
      </c>
      <c r="D284" s="35" t="s">
        <v>69</v>
      </c>
      <c r="E284" s="266"/>
      <c r="F284" s="266"/>
      <c r="G284" s="36">
        <f>G285</f>
        <v>5042</v>
      </c>
    </row>
    <row r="285" spans="1:7" ht="25.5">
      <c r="A285" s="16" t="s">
        <v>323</v>
      </c>
      <c r="B285" s="19" t="s">
        <v>318</v>
      </c>
      <c r="C285" s="20" t="s">
        <v>65</v>
      </c>
      <c r="D285" s="20" t="s">
        <v>69</v>
      </c>
      <c r="E285" s="262" t="s">
        <v>205</v>
      </c>
      <c r="F285" s="262"/>
      <c r="G285" s="21">
        <f>G286+G292</f>
        <v>5042</v>
      </c>
    </row>
    <row r="286" spans="1:7" ht="15" customHeight="1">
      <c r="A286" s="33" t="s">
        <v>164</v>
      </c>
      <c r="B286" s="19" t="s">
        <v>318</v>
      </c>
      <c r="C286" s="20" t="s">
        <v>65</v>
      </c>
      <c r="D286" s="20" t="s">
        <v>69</v>
      </c>
      <c r="E286" s="262" t="s">
        <v>673</v>
      </c>
      <c r="F286" s="262"/>
      <c r="G286" s="21">
        <f>G287</f>
        <v>3451</v>
      </c>
    </row>
    <row r="287" spans="1:7" ht="14.25" customHeight="1">
      <c r="A287" s="16" t="s">
        <v>208</v>
      </c>
      <c r="B287" s="19" t="s">
        <v>318</v>
      </c>
      <c r="C287" s="20" t="s">
        <v>65</v>
      </c>
      <c r="D287" s="20" t="s">
        <v>69</v>
      </c>
      <c r="E287" s="262" t="s">
        <v>674</v>
      </c>
      <c r="F287" s="262"/>
      <c r="G287" s="21">
        <f>G288</f>
        <v>3451</v>
      </c>
    </row>
    <row r="288" spans="1:7" ht="38.25">
      <c r="A288" s="16" t="s">
        <v>100</v>
      </c>
      <c r="B288" s="19" t="s">
        <v>318</v>
      </c>
      <c r="C288" s="20" t="s">
        <v>65</v>
      </c>
      <c r="D288" s="20" t="s">
        <v>69</v>
      </c>
      <c r="E288" s="262" t="s">
        <v>674</v>
      </c>
      <c r="F288" s="262" t="s">
        <v>101</v>
      </c>
      <c r="G288" s="21">
        <f>G289</f>
        <v>3451</v>
      </c>
    </row>
    <row r="289" spans="1:7" ht="12.75">
      <c r="A289" s="16" t="s">
        <v>92</v>
      </c>
      <c r="B289" s="19" t="s">
        <v>318</v>
      </c>
      <c r="C289" s="20" t="s">
        <v>65</v>
      </c>
      <c r="D289" s="20" t="s">
        <v>69</v>
      </c>
      <c r="E289" s="262" t="s">
        <v>674</v>
      </c>
      <c r="F289" s="262" t="s">
        <v>93</v>
      </c>
      <c r="G289" s="21">
        <f>G290+G291</f>
        <v>3451</v>
      </c>
    </row>
    <row r="290" spans="1:7" ht="12.75">
      <c r="A290" s="16" t="s">
        <v>156</v>
      </c>
      <c r="B290" s="19" t="s">
        <v>318</v>
      </c>
      <c r="C290" s="20" t="s">
        <v>65</v>
      </c>
      <c r="D290" s="20" t="s">
        <v>69</v>
      </c>
      <c r="E290" s="262" t="s">
        <v>674</v>
      </c>
      <c r="F290" s="262" t="s">
        <v>94</v>
      </c>
      <c r="G290" s="21">
        <v>2866</v>
      </c>
    </row>
    <row r="291" spans="1:7" ht="25.5">
      <c r="A291" s="16" t="s">
        <v>158</v>
      </c>
      <c r="B291" s="19" t="s">
        <v>318</v>
      </c>
      <c r="C291" s="20" t="s">
        <v>65</v>
      </c>
      <c r="D291" s="20" t="s">
        <v>69</v>
      </c>
      <c r="E291" s="262" t="s">
        <v>674</v>
      </c>
      <c r="F291" s="262" t="s">
        <v>157</v>
      </c>
      <c r="G291" s="21">
        <v>585</v>
      </c>
    </row>
    <row r="292" spans="1:7" ht="12.75">
      <c r="A292" s="16" t="s">
        <v>49</v>
      </c>
      <c r="B292" s="19" t="s">
        <v>318</v>
      </c>
      <c r="C292" s="20" t="s">
        <v>65</v>
      </c>
      <c r="D292" s="20" t="s">
        <v>69</v>
      </c>
      <c r="E292" s="262" t="s">
        <v>212</v>
      </c>
      <c r="F292" s="262"/>
      <c r="G292" s="21">
        <f>G293+G299+G307+G311</f>
        <v>1591</v>
      </c>
    </row>
    <row r="293" spans="1:7" ht="15.75" customHeight="1">
      <c r="A293" s="16" t="s">
        <v>208</v>
      </c>
      <c r="B293" s="19" t="s">
        <v>318</v>
      </c>
      <c r="C293" s="20" t="s">
        <v>65</v>
      </c>
      <c r="D293" s="20" t="s">
        <v>69</v>
      </c>
      <c r="E293" s="262" t="s">
        <v>213</v>
      </c>
      <c r="F293" s="262"/>
      <c r="G293" s="21">
        <f>G294</f>
        <v>993</v>
      </c>
    </row>
    <row r="294" spans="1:7" ht="38.25">
      <c r="A294" s="16" t="s">
        <v>100</v>
      </c>
      <c r="B294" s="19" t="s">
        <v>318</v>
      </c>
      <c r="C294" s="20" t="s">
        <v>65</v>
      </c>
      <c r="D294" s="20" t="s">
        <v>69</v>
      </c>
      <c r="E294" s="262" t="s">
        <v>213</v>
      </c>
      <c r="F294" s="262" t="s">
        <v>101</v>
      </c>
      <c r="G294" s="21">
        <f>G295</f>
        <v>993</v>
      </c>
    </row>
    <row r="295" spans="1:7" ht="12.75">
      <c r="A295" s="16" t="s">
        <v>92</v>
      </c>
      <c r="B295" s="19" t="s">
        <v>318</v>
      </c>
      <c r="C295" s="20" t="s">
        <v>65</v>
      </c>
      <c r="D295" s="20" t="s">
        <v>69</v>
      </c>
      <c r="E295" s="262" t="s">
        <v>213</v>
      </c>
      <c r="F295" s="262" t="s">
        <v>93</v>
      </c>
      <c r="G295" s="21">
        <f>G296+G297+G298</f>
        <v>993</v>
      </c>
    </row>
    <row r="296" spans="1:7" ht="12.75">
      <c r="A296" s="16" t="s">
        <v>156</v>
      </c>
      <c r="B296" s="19" t="s">
        <v>318</v>
      </c>
      <c r="C296" s="20" t="s">
        <v>65</v>
      </c>
      <c r="D296" s="20" t="s">
        <v>69</v>
      </c>
      <c r="E296" s="262" t="s">
        <v>213</v>
      </c>
      <c r="F296" s="262" t="s">
        <v>94</v>
      </c>
      <c r="G296" s="21">
        <v>752</v>
      </c>
    </row>
    <row r="297" spans="1:7" ht="25.5">
      <c r="A297" s="16" t="s">
        <v>95</v>
      </c>
      <c r="B297" s="19" t="s">
        <v>318</v>
      </c>
      <c r="C297" s="20" t="s">
        <v>65</v>
      </c>
      <c r="D297" s="20" t="s">
        <v>69</v>
      </c>
      <c r="E297" s="262" t="s">
        <v>213</v>
      </c>
      <c r="F297" s="262" t="s">
        <v>96</v>
      </c>
      <c r="G297" s="21">
        <v>26</v>
      </c>
    </row>
    <row r="298" spans="1:7" ht="25.5" customHeight="1">
      <c r="A298" s="16" t="s">
        <v>158</v>
      </c>
      <c r="B298" s="19" t="s">
        <v>318</v>
      </c>
      <c r="C298" s="20" t="s">
        <v>65</v>
      </c>
      <c r="D298" s="20" t="s">
        <v>69</v>
      </c>
      <c r="E298" s="262" t="s">
        <v>213</v>
      </c>
      <c r="F298" s="262" t="s">
        <v>157</v>
      </c>
      <c r="G298" s="21">
        <v>215</v>
      </c>
    </row>
    <row r="299" spans="1:7" ht="12.75">
      <c r="A299" s="16" t="s">
        <v>209</v>
      </c>
      <c r="B299" s="19" t="s">
        <v>318</v>
      </c>
      <c r="C299" s="20" t="s">
        <v>65</v>
      </c>
      <c r="D299" s="20" t="s">
        <v>69</v>
      </c>
      <c r="E299" s="262" t="s">
        <v>214</v>
      </c>
      <c r="F299" s="262"/>
      <c r="G299" s="21">
        <f>G300+G303</f>
        <v>308</v>
      </c>
    </row>
    <row r="300" spans="1:7" ht="25.5">
      <c r="A300" s="16" t="s">
        <v>417</v>
      </c>
      <c r="B300" s="19" t="s">
        <v>318</v>
      </c>
      <c r="C300" s="20" t="s">
        <v>65</v>
      </c>
      <c r="D300" s="20" t="s">
        <v>69</v>
      </c>
      <c r="E300" s="262" t="s">
        <v>214</v>
      </c>
      <c r="F300" s="262" t="s">
        <v>102</v>
      </c>
      <c r="G300" s="21">
        <f>G301</f>
        <v>306</v>
      </c>
    </row>
    <row r="301" spans="1:7" ht="25.5">
      <c r="A301" s="16" t="s">
        <v>97</v>
      </c>
      <c r="B301" s="19" t="s">
        <v>318</v>
      </c>
      <c r="C301" s="20" t="s">
        <v>65</v>
      </c>
      <c r="D301" s="20" t="s">
        <v>69</v>
      </c>
      <c r="E301" s="262" t="s">
        <v>214</v>
      </c>
      <c r="F301" s="262" t="s">
        <v>98</v>
      </c>
      <c r="G301" s="21">
        <f>G302</f>
        <v>306</v>
      </c>
    </row>
    <row r="302" spans="1:7" ht="13.5" customHeight="1">
      <c r="A302" s="16" t="s">
        <v>794</v>
      </c>
      <c r="B302" s="19" t="s">
        <v>318</v>
      </c>
      <c r="C302" s="20" t="s">
        <v>65</v>
      </c>
      <c r="D302" s="20" t="s">
        <v>69</v>
      </c>
      <c r="E302" s="262" t="s">
        <v>214</v>
      </c>
      <c r="F302" s="262" t="s">
        <v>99</v>
      </c>
      <c r="G302" s="21">
        <v>306</v>
      </c>
    </row>
    <row r="303" spans="1:7" ht="13.5" customHeight="1">
      <c r="A303" s="16" t="s">
        <v>126</v>
      </c>
      <c r="B303" s="19" t="s">
        <v>318</v>
      </c>
      <c r="C303" s="20" t="s">
        <v>65</v>
      </c>
      <c r="D303" s="20" t="s">
        <v>69</v>
      </c>
      <c r="E303" s="262" t="s">
        <v>214</v>
      </c>
      <c r="F303" s="262" t="s">
        <v>127</v>
      </c>
      <c r="G303" s="21">
        <f>G304</f>
        <v>2</v>
      </c>
    </row>
    <row r="304" spans="1:7" ht="13.5" customHeight="1">
      <c r="A304" s="16" t="s">
        <v>129</v>
      </c>
      <c r="B304" s="19" t="s">
        <v>318</v>
      </c>
      <c r="C304" s="20" t="s">
        <v>65</v>
      </c>
      <c r="D304" s="20" t="s">
        <v>69</v>
      </c>
      <c r="E304" s="262" t="s">
        <v>214</v>
      </c>
      <c r="F304" s="262" t="s">
        <v>130</v>
      </c>
      <c r="G304" s="21">
        <f>G305+G306</f>
        <v>2</v>
      </c>
    </row>
    <row r="305" spans="1:7" ht="16.5" customHeight="1">
      <c r="A305" s="16" t="s">
        <v>131</v>
      </c>
      <c r="B305" s="19" t="s">
        <v>318</v>
      </c>
      <c r="C305" s="20" t="s">
        <v>65</v>
      </c>
      <c r="D305" s="20" t="s">
        <v>69</v>
      </c>
      <c r="E305" s="262" t="s">
        <v>214</v>
      </c>
      <c r="F305" s="262" t="s">
        <v>132</v>
      </c>
      <c r="G305" s="21">
        <v>1</v>
      </c>
    </row>
    <row r="306" spans="1:7" ht="15" customHeight="1">
      <c r="A306" s="16" t="s">
        <v>159</v>
      </c>
      <c r="B306" s="19" t="s">
        <v>318</v>
      </c>
      <c r="C306" s="20" t="s">
        <v>65</v>
      </c>
      <c r="D306" s="20" t="s">
        <v>69</v>
      </c>
      <c r="E306" s="262" t="s">
        <v>214</v>
      </c>
      <c r="F306" s="262" t="s">
        <v>133</v>
      </c>
      <c r="G306" s="21">
        <v>1</v>
      </c>
    </row>
    <row r="307" spans="1:7" ht="43.5" customHeight="1">
      <c r="A307" s="16" t="s">
        <v>240</v>
      </c>
      <c r="B307" s="19" t="s">
        <v>318</v>
      </c>
      <c r="C307" s="20" t="s">
        <v>65</v>
      </c>
      <c r="D307" s="20" t="s">
        <v>69</v>
      </c>
      <c r="E307" s="262" t="s">
        <v>640</v>
      </c>
      <c r="F307" s="262"/>
      <c r="G307" s="21">
        <f>G308</f>
        <v>60</v>
      </c>
    </row>
    <row r="308" spans="1:7" ht="43.5" customHeight="1">
      <c r="A308" s="16" t="s">
        <v>100</v>
      </c>
      <c r="B308" s="19" t="s">
        <v>318</v>
      </c>
      <c r="C308" s="20" t="s">
        <v>65</v>
      </c>
      <c r="D308" s="20" t="s">
        <v>69</v>
      </c>
      <c r="E308" s="262" t="s">
        <v>640</v>
      </c>
      <c r="F308" s="262" t="s">
        <v>101</v>
      </c>
      <c r="G308" s="21">
        <f>G309</f>
        <v>60</v>
      </c>
    </row>
    <row r="309" spans="1:7" ht="12.75">
      <c r="A309" s="16" t="s">
        <v>92</v>
      </c>
      <c r="B309" s="19" t="s">
        <v>318</v>
      </c>
      <c r="C309" s="20" t="s">
        <v>65</v>
      </c>
      <c r="D309" s="20" t="s">
        <v>69</v>
      </c>
      <c r="E309" s="262" t="s">
        <v>640</v>
      </c>
      <c r="F309" s="262" t="s">
        <v>93</v>
      </c>
      <c r="G309" s="21">
        <f>G310</f>
        <v>60</v>
      </c>
    </row>
    <row r="310" spans="1:7" ht="25.5">
      <c r="A310" s="16" t="s">
        <v>95</v>
      </c>
      <c r="B310" s="19" t="s">
        <v>318</v>
      </c>
      <c r="C310" s="20" t="s">
        <v>65</v>
      </c>
      <c r="D310" s="20" t="s">
        <v>69</v>
      </c>
      <c r="E310" s="262" t="s">
        <v>640</v>
      </c>
      <c r="F310" s="262" t="s">
        <v>96</v>
      </c>
      <c r="G310" s="21">
        <v>60</v>
      </c>
    </row>
    <row r="311" spans="1:7" ht="12.75">
      <c r="A311" s="16" t="s">
        <v>207</v>
      </c>
      <c r="B311" s="19" t="s">
        <v>318</v>
      </c>
      <c r="C311" s="20" t="s">
        <v>65</v>
      </c>
      <c r="D311" s="20" t="s">
        <v>69</v>
      </c>
      <c r="E311" s="262" t="s">
        <v>641</v>
      </c>
      <c r="F311" s="262"/>
      <c r="G311" s="21">
        <f>G312</f>
        <v>230</v>
      </c>
    </row>
    <row r="312" spans="1:7" ht="38.25">
      <c r="A312" s="16" t="s">
        <v>100</v>
      </c>
      <c r="B312" s="19" t="s">
        <v>318</v>
      </c>
      <c r="C312" s="20" t="s">
        <v>65</v>
      </c>
      <c r="D312" s="20" t="s">
        <v>69</v>
      </c>
      <c r="E312" s="262" t="s">
        <v>641</v>
      </c>
      <c r="F312" s="262" t="s">
        <v>101</v>
      </c>
      <c r="G312" s="21">
        <f>G313</f>
        <v>230</v>
      </c>
    </row>
    <row r="313" spans="1:7" ht="21" customHeight="1">
      <c r="A313" s="16" t="s">
        <v>92</v>
      </c>
      <c r="B313" s="19" t="s">
        <v>318</v>
      </c>
      <c r="C313" s="20" t="s">
        <v>65</v>
      </c>
      <c r="D313" s="20" t="s">
        <v>69</v>
      </c>
      <c r="E313" s="262" t="s">
        <v>641</v>
      </c>
      <c r="F313" s="262" t="s">
        <v>93</v>
      </c>
      <c r="G313" s="21">
        <f>G314</f>
        <v>230</v>
      </c>
    </row>
    <row r="314" spans="1:7" ht="25.5">
      <c r="A314" s="16" t="s">
        <v>95</v>
      </c>
      <c r="B314" s="19" t="s">
        <v>318</v>
      </c>
      <c r="C314" s="20" t="s">
        <v>65</v>
      </c>
      <c r="D314" s="20" t="s">
        <v>69</v>
      </c>
      <c r="E314" s="262" t="s">
        <v>641</v>
      </c>
      <c r="F314" s="262" t="s">
        <v>96</v>
      </c>
      <c r="G314" s="21">
        <v>230</v>
      </c>
    </row>
    <row r="315" spans="1:7" ht="25.5">
      <c r="A315" s="15" t="s">
        <v>78</v>
      </c>
      <c r="B315" s="42" t="s">
        <v>318</v>
      </c>
      <c r="C315" s="35" t="s">
        <v>65</v>
      </c>
      <c r="D315" s="35" t="s">
        <v>75</v>
      </c>
      <c r="E315" s="266"/>
      <c r="F315" s="266"/>
      <c r="G315" s="36">
        <f>G316</f>
        <v>4163.2</v>
      </c>
    </row>
    <row r="316" spans="1:7" ht="25.5">
      <c r="A316" s="16" t="s">
        <v>323</v>
      </c>
      <c r="B316" s="19" t="s">
        <v>318</v>
      </c>
      <c r="C316" s="20" t="s">
        <v>65</v>
      </c>
      <c r="D316" s="20" t="s">
        <v>75</v>
      </c>
      <c r="E316" s="262" t="s">
        <v>205</v>
      </c>
      <c r="F316" s="262"/>
      <c r="G316" s="21">
        <f>G317+G323</f>
        <v>4163.2</v>
      </c>
    </row>
    <row r="317" spans="1:7" ht="16.5" customHeight="1">
      <c r="A317" s="33" t="s">
        <v>21</v>
      </c>
      <c r="B317" s="19" t="s">
        <v>318</v>
      </c>
      <c r="C317" s="20" t="s">
        <v>65</v>
      </c>
      <c r="D317" s="20" t="s">
        <v>75</v>
      </c>
      <c r="E317" s="262" t="s">
        <v>210</v>
      </c>
      <c r="F317" s="262"/>
      <c r="G317" s="21">
        <f>G318</f>
        <v>2989.2</v>
      </c>
    </row>
    <row r="318" spans="1:7" ht="12.75">
      <c r="A318" s="16" t="s">
        <v>208</v>
      </c>
      <c r="B318" s="19" t="s">
        <v>318</v>
      </c>
      <c r="C318" s="20" t="s">
        <v>65</v>
      </c>
      <c r="D318" s="20" t="s">
        <v>75</v>
      </c>
      <c r="E318" s="262" t="s">
        <v>211</v>
      </c>
      <c r="F318" s="262"/>
      <c r="G318" s="21">
        <f>G319</f>
        <v>2989.2</v>
      </c>
    </row>
    <row r="319" spans="1:7" ht="38.25">
      <c r="A319" s="16" t="s">
        <v>100</v>
      </c>
      <c r="B319" s="19" t="s">
        <v>318</v>
      </c>
      <c r="C319" s="20" t="s">
        <v>65</v>
      </c>
      <c r="D319" s="20" t="s">
        <v>75</v>
      </c>
      <c r="E319" s="262" t="s">
        <v>211</v>
      </c>
      <c r="F319" s="262" t="s">
        <v>101</v>
      </c>
      <c r="G319" s="21">
        <f>G320</f>
        <v>2989.2</v>
      </c>
    </row>
    <row r="320" spans="1:7" ht="12.75">
      <c r="A320" s="16" t="s">
        <v>92</v>
      </c>
      <c r="B320" s="19" t="s">
        <v>318</v>
      </c>
      <c r="C320" s="20" t="s">
        <v>65</v>
      </c>
      <c r="D320" s="20" t="s">
        <v>75</v>
      </c>
      <c r="E320" s="262" t="s">
        <v>211</v>
      </c>
      <c r="F320" s="262" t="s">
        <v>93</v>
      </c>
      <c r="G320" s="21">
        <f>G321+G322</f>
        <v>2989.2</v>
      </c>
    </row>
    <row r="321" spans="1:7" ht="15.75" customHeight="1">
      <c r="A321" s="16" t="s">
        <v>156</v>
      </c>
      <c r="B321" s="19" t="s">
        <v>318</v>
      </c>
      <c r="C321" s="20" t="s">
        <v>65</v>
      </c>
      <c r="D321" s="20" t="s">
        <v>75</v>
      </c>
      <c r="E321" s="262" t="s">
        <v>211</v>
      </c>
      <c r="F321" s="262" t="s">
        <v>94</v>
      </c>
      <c r="G321" s="21">
        <v>2364.9</v>
      </c>
    </row>
    <row r="322" spans="1:7" ht="25.5">
      <c r="A322" s="16" t="s">
        <v>158</v>
      </c>
      <c r="B322" s="19" t="s">
        <v>318</v>
      </c>
      <c r="C322" s="20" t="s">
        <v>65</v>
      </c>
      <c r="D322" s="20" t="s">
        <v>75</v>
      </c>
      <c r="E322" s="262" t="s">
        <v>211</v>
      </c>
      <c r="F322" s="262" t="s">
        <v>157</v>
      </c>
      <c r="G322" s="21">
        <v>624.3</v>
      </c>
    </row>
    <row r="323" spans="1:7" ht="12.75">
      <c r="A323" s="16" t="s">
        <v>49</v>
      </c>
      <c r="B323" s="19" t="s">
        <v>318</v>
      </c>
      <c r="C323" s="20" t="s">
        <v>65</v>
      </c>
      <c r="D323" s="20" t="s">
        <v>75</v>
      </c>
      <c r="E323" s="262" t="s">
        <v>212</v>
      </c>
      <c r="F323" s="262"/>
      <c r="G323" s="21">
        <f>G324+G330+G334+G338</f>
        <v>1174</v>
      </c>
    </row>
    <row r="324" spans="1:7" ht="12.75">
      <c r="A324" s="16" t="s">
        <v>208</v>
      </c>
      <c r="B324" s="19" t="s">
        <v>318</v>
      </c>
      <c r="C324" s="20" t="s">
        <v>65</v>
      </c>
      <c r="D324" s="20" t="s">
        <v>75</v>
      </c>
      <c r="E324" s="262" t="s">
        <v>213</v>
      </c>
      <c r="F324" s="262"/>
      <c r="G324" s="21">
        <f>G325</f>
        <v>995</v>
      </c>
    </row>
    <row r="325" spans="1:7" ht="38.25">
      <c r="A325" s="16" t="s">
        <v>100</v>
      </c>
      <c r="B325" s="19" t="s">
        <v>318</v>
      </c>
      <c r="C325" s="20" t="s">
        <v>65</v>
      </c>
      <c r="D325" s="20" t="s">
        <v>75</v>
      </c>
      <c r="E325" s="262" t="s">
        <v>213</v>
      </c>
      <c r="F325" s="262" t="s">
        <v>101</v>
      </c>
      <c r="G325" s="21">
        <f>G326</f>
        <v>995</v>
      </c>
    </row>
    <row r="326" spans="1:7" ht="12.75">
      <c r="A326" s="16" t="s">
        <v>92</v>
      </c>
      <c r="B326" s="19" t="s">
        <v>318</v>
      </c>
      <c r="C326" s="20" t="s">
        <v>65</v>
      </c>
      <c r="D326" s="20" t="s">
        <v>75</v>
      </c>
      <c r="E326" s="262" t="s">
        <v>213</v>
      </c>
      <c r="F326" s="262" t="s">
        <v>93</v>
      </c>
      <c r="G326" s="21">
        <f>G327+G328+G329</f>
        <v>995</v>
      </c>
    </row>
    <row r="327" spans="1:7" ht="12.75">
      <c r="A327" s="16" t="s">
        <v>156</v>
      </c>
      <c r="B327" s="19" t="s">
        <v>318</v>
      </c>
      <c r="C327" s="20" t="s">
        <v>65</v>
      </c>
      <c r="D327" s="20" t="s">
        <v>75</v>
      </c>
      <c r="E327" s="262" t="s">
        <v>213</v>
      </c>
      <c r="F327" s="262" t="s">
        <v>94</v>
      </c>
      <c r="G327" s="21">
        <v>752</v>
      </c>
    </row>
    <row r="328" spans="1:7" ht="25.5">
      <c r="A328" s="16" t="s">
        <v>95</v>
      </c>
      <c r="B328" s="19" t="s">
        <v>318</v>
      </c>
      <c r="C328" s="20" t="s">
        <v>65</v>
      </c>
      <c r="D328" s="20" t="s">
        <v>75</v>
      </c>
      <c r="E328" s="262" t="s">
        <v>213</v>
      </c>
      <c r="F328" s="262" t="s">
        <v>96</v>
      </c>
      <c r="G328" s="21">
        <v>28</v>
      </c>
    </row>
    <row r="329" spans="1:7" ht="25.5">
      <c r="A329" s="16" t="s">
        <v>158</v>
      </c>
      <c r="B329" s="19" t="s">
        <v>318</v>
      </c>
      <c r="C329" s="20" t="s">
        <v>65</v>
      </c>
      <c r="D329" s="20" t="s">
        <v>75</v>
      </c>
      <c r="E329" s="262" t="s">
        <v>213</v>
      </c>
      <c r="F329" s="262" t="s">
        <v>157</v>
      </c>
      <c r="G329" s="21">
        <v>215</v>
      </c>
    </row>
    <row r="330" spans="1:7" ht="12.75">
      <c r="A330" s="16" t="s">
        <v>209</v>
      </c>
      <c r="B330" s="19" t="s">
        <v>318</v>
      </c>
      <c r="C330" s="20" t="s">
        <v>65</v>
      </c>
      <c r="D330" s="20" t="s">
        <v>75</v>
      </c>
      <c r="E330" s="262" t="s">
        <v>214</v>
      </c>
      <c r="F330" s="262"/>
      <c r="G330" s="21">
        <f>G331</f>
        <v>93</v>
      </c>
    </row>
    <row r="331" spans="1:7" ht="25.5">
      <c r="A331" s="16" t="s">
        <v>417</v>
      </c>
      <c r="B331" s="19" t="s">
        <v>318</v>
      </c>
      <c r="C331" s="20" t="s">
        <v>65</v>
      </c>
      <c r="D331" s="20" t="s">
        <v>75</v>
      </c>
      <c r="E331" s="262" t="s">
        <v>214</v>
      </c>
      <c r="F331" s="262" t="s">
        <v>102</v>
      </c>
      <c r="G331" s="21">
        <f>G332</f>
        <v>93</v>
      </c>
    </row>
    <row r="332" spans="1:7" ht="25.5">
      <c r="A332" s="16" t="s">
        <v>97</v>
      </c>
      <c r="B332" s="19" t="s">
        <v>318</v>
      </c>
      <c r="C332" s="20" t="s">
        <v>65</v>
      </c>
      <c r="D332" s="20" t="s">
        <v>75</v>
      </c>
      <c r="E332" s="262" t="s">
        <v>214</v>
      </c>
      <c r="F332" s="262" t="s">
        <v>98</v>
      </c>
      <c r="G332" s="21">
        <f>G333</f>
        <v>93</v>
      </c>
    </row>
    <row r="333" spans="1:7" ht="12.75">
      <c r="A333" s="16" t="s">
        <v>794</v>
      </c>
      <c r="B333" s="19" t="s">
        <v>318</v>
      </c>
      <c r="C333" s="20" t="s">
        <v>65</v>
      </c>
      <c r="D333" s="20" t="s">
        <v>75</v>
      </c>
      <c r="E333" s="262" t="s">
        <v>214</v>
      </c>
      <c r="F333" s="262" t="s">
        <v>99</v>
      </c>
      <c r="G333" s="21">
        <v>93</v>
      </c>
    </row>
    <row r="334" spans="1:7" ht="51">
      <c r="A334" s="16" t="s">
        <v>240</v>
      </c>
      <c r="B334" s="19" t="s">
        <v>318</v>
      </c>
      <c r="C334" s="20" t="s">
        <v>65</v>
      </c>
      <c r="D334" s="20" t="s">
        <v>75</v>
      </c>
      <c r="E334" s="262" t="s">
        <v>640</v>
      </c>
      <c r="F334" s="262"/>
      <c r="G334" s="21">
        <f>G335</f>
        <v>60</v>
      </c>
    </row>
    <row r="335" spans="1:7" ht="44.25" customHeight="1">
      <c r="A335" s="16" t="s">
        <v>100</v>
      </c>
      <c r="B335" s="19" t="s">
        <v>318</v>
      </c>
      <c r="C335" s="20" t="s">
        <v>65</v>
      </c>
      <c r="D335" s="20" t="s">
        <v>75</v>
      </c>
      <c r="E335" s="262" t="s">
        <v>640</v>
      </c>
      <c r="F335" s="262" t="s">
        <v>101</v>
      </c>
      <c r="G335" s="21">
        <f>G336</f>
        <v>60</v>
      </c>
    </row>
    <row r="336" spans="1:7" ht="12.75">
      <c r="A336" s="16" t="s">
        <v>92</v>
      </c>
      <c r="B336" s="19" t="s">
        <v>318</v>
      </c>
      <c r="C336" s="20" t="s">
        <v>65</v>
      </c>
      <c r="D336" s="20" t="s">
        <v>75</v>
      </c>
      <c r="E336" s="262" t="s">
        <v>640</v>
      </c>
      <c r="F336" s="262" t="s">
        <v>93</v>
      </c>
      <c r="G336" s="21">
        <f>G337</f>
        <v>60</v>
      </c>
    </row>
    <row r="337" spans="1:7" ht="25.5">
      <c r="A337" s="16" t="s">
        <v>95</v>
      </c>
      <c r="B337" s="19" t="s">
        <v>318</v>
      </c>
      <c r="C337" s="20" t="s">
        <v>65</v>
      </c>
      <c r="D337" s="20" t="s">
        <v>75</v>
      </c>
      <c r="E337" s="262" t="s">
        <v>640</v>
      </c>
      <c r="F337" s="262" t="s">
        <v>96</v>
      </c>
      <c r="G337" s="21">
        <v>60</v>
      </c>
    </row>
    <row r="338" spans="1:7" ht="12.75">
      <c r="A338" s="16" t="s">
        <v>207</v>
      </c>
      <c r="B338" s="19" t="s">
        <v>318</v>
      </c>
      <c r="C338" s="20" t="s">
        <v>65</v>
      </c>
      <c r="D338" s="20" t="s">
        <v>75</v>
      </c>
      <c r="E338" s="262" t="s">
        <v>641</v>
      </c>
      <c r="F338" s="262"/>
      <c r="G338" s="21">
        <f>G339</f>
        <v>26</v>
      </c>
    </row>
    <row r="339" spans="1:7" ht="38.25">
      <c r="A339" s="16" t="s">
        <v>100</v>
      </c>
      <c r="B339" s="19" t="s">
        <v>318</v>
      </c>
      <c r="C339" s="20" t="s">
        <v>65</v>
      </c>
      <c r="D339" s="20" t="s">
        <v>75</v>
      </c>
      <c r="E339" s="262" t="s">
        <v>641</v>
      </c>
      <c r="F339" s="262" t="s">
        <v>101</v>
      </c>
      <c r="G339" s="21">
        <f>G340</f>
        <v>26</v>
      </c>
    </row>
    <row r="340" spans="1:7" ht="12.75">
      <c r="A340" s="16" t="s">
        <v>92</v>
      </c>
      <c r="B340" s="19" t="s">
        <v>318</v>
      </c>
      <c r="C340" s="20" t="s">
        <v>65</v>
      </c>
      <c r="D340" s="20" t="s">
        <v>75</v>
      </c>
      <c r="E340" s="262" t="s">
        <v>641</v>
      </c>
      <c r="F340" s="262" t="s">
        <v>93</v>
      </c>
      <c r="G340" s="21">
        <f>G341</f>
        <v>26</v>
      </c>
    </row>
    <row r="341" spans="1:7" ht="25.5">
      <c r="A341" s="16" t="s">
        <v>95</v>
      </c>
      <c r="B341" s="19" t="s">
        <v>318</v>
      </c>
      <c r="C341" s="20" t="s">
        <v>65</v>
      </c>
      <c r="D341" s="20" t="s">
        <v>75</v>
      </c>
      <c r="E341" s="262" t="s">
        <v>641</v>
      </c>
      <c r="F341" s="262" t="s">
        <v>96</v>
      </c>
      <c r="G341" s="21">
        <v>26</v>
      </c>
    </row>
    <row r="342" spans="1:7" ht="25.5">
      <c r="A342" s="240" t="s">
        <v>165</v>
      </c>
      <c r="B342" s="239" t="s">
        <v>319</v>
      </c>
      <c r="C342" s="241"/>
      <c r="D342" s="241"/>
      <c r="E342" s="292"/>
      <c r="F342" s="292"/>
      <c r="G342" s="223">
        <f>G343+G379+G394+G401</f>
        <v>59951.700000000004</v>
      </c>
    </row>
    <row r="343" spans="1:7" ht="12.75">
      <c r="A343" s="15" t="s">
        <v>2</v>
      </c>
      <c r="B343" s="35" t="s">
        <v>319</v>
      </c>
      <c r="C343" s="35" t="s">
        <v>65</v>
      </c>
      <c r="D343" s="35" t="s">
        <v>35</v>
      </c>
      <c r="E343" s="262"/>
      <c r="F343" s="262"/>
      <c r="G343" s="36">
        <f>G344</f>
        <v>47647.200000000004</v>
      </c>
    </row>
    <row r="344" spans="1:7" ht="12.75">
      <c r="A344" s="15" t="s">
        <v>62</v>
      </c>
      <c r="B344" s="42" t="s">
        <v>319</v>
      </c>
      <c r="C344" s="35" t="s">
        <v>65</v>
      </c>
      <c r="D344" s="35" t="s">
        <v>86</v>
      </c>
      <c r="E344" s="262"/>
      <c r="F344" s="262"/>
      <c r="G344" s="36">
        <f>G367+G345</f>
        <v>47647.200000000004</v>
      </c>
    </row>
    <row r="345" spans="1:7" ht="12.75">
      <c r="A345" s="16" t="s">
        <v>344</v>
      </c>
      <c r="B345" s="19" t="s">
        <v>319</v>
      </c>
      <c r="C345" s="20" t="s">
        <v>65</v>
      </c>
      <c r="D345" s="20" t="s">
        <v>86</v>
      </c>
      <c r="E345" s="282" t="s">
        <v>675</v>
      </c>
      <c r="F345" s="266"/>
      <c r="G345" s="36">
        <f>G346+G359+G363</f>
        <v>45266.8</v>
      </c>
    </row>
    <row r="346" spans="1:7" ht="12.75">
      <c r="A346" s="16" t="s">
        <v>217</v>
      </c>
      <c r="B346" s="19" t="s">
        <v>319</v>
      </c>
      <c r="C346" s="20" t="s">
        <v>65</v>
      </c>
      <c r="D346" s="20" t="s">
        <v>86</v>
      </c>
      <c r="E346" s="282" t="s">
        <v>676</v>
      </c>
      <c r="F346" s="266"/>
      <c r="G346" s="36">
        <f>G347+G352+G355</f>
        <v>44548</v>
      </c>
    </row>
    <row r="347" spans="1:7" ht="45" customHeight="1">
      <c r="A347" s="16" t="s">
        <v>100</v>
      </c>
      <c r="B347" s="19" t="s">
        <v>319</v>
      </c>
      <c r="C347" s="20" t="s">
        <v>65</v>
      </c>
      <c r="D347" s="20" t="s">
        <v>86</v>
      </c>
      <c r="E347" s="282" t="s">
        <v>676</v>
      </c>
      <c r="F347" s="262" t="s">
        <v>101</v>
      </c>
      <c r="G347" s="21">
        <f>G348</f>
        <v>30465</v>
      </c>
    </row>
    <row r="348" spans="1:7" ht="12" customHeight="1">
      <c r="A348" s="16" t="s">
        <v>245</v>
      </c>
      <c r="B348" s="19" t="s">
        <v>319</v>
      </c>
      <c r="C348" s="20" t="s">
        <v>65</v>
      </c>
      <c r="D348" s="20" t="s">
        <v>86</v>
      </c>
      <c r="E348" s="282" t="s">
        <v>676</v>
      </c>
      <c r="F348" s="262" t="s">
        <v>247</v>
      </c>
      <c r="G348" s="21">
        <f>G349+G350+G351</f>
        <v>30465</v>
      </c>
    </row>
    <row r="349" spans="1:7" ht="12" customHeight="1">
      <c r="A349" s="16" t="s">
        <v>336</v>
      </c>
      <c r="B349" s="19" t="s">
        <v>319</v>
      </c>
      <c r="C349" s="20" t="s">
        <v>65</v>
      </c>
      <c r="D349" s="20" t="s">
        <v>86</v>
      </c>
      <c r="E349" s="282" t="s">
        <v>676</v>
      </c>
      <c r="F349" s="262" t="s">
        <v>248</v>
      </c>
      <c r="G349" s="21">
        <v>23500</v>
      </c>
    </row>
    <row r="350" spans="1:7" ht="12" customHeight="1">
      <c r="A350" s="16" t="s">
        <v>346</v>
      </c>
      <c r="B350" s="19" t="s">
        <v>319</v>
      </c>
      <c r="C350" s="20" t="s">
        <v>65</v>
      </c>
      <c r="D350" s="20" t="s">
        <v>86</v>
      </c>
      <c r="E350" s="282" t="s">
        <v>676</v>
      </c>
      <c r="F350" s="262" t="s">
        <v>246</v>
      </c>
      <c r="G350" s="21">
        <v>150</v>
      </c>
    </row>
    <row r="351" spans="1:7" ht="12" customHeight="1">
      <c r="A351" s="16" t="s">
        <v>347</v>
      </c>
      <c r="B351" s="19" t="s">
        <v>319</v>
      </c>
      <c r="C351" s="20" t="s">
        <v>65</v>
      </c>
      <c r="D351" s="20" t="s">
        <v>86</v>
      </c>
      <c r="E351" s="282" t="s">
        <v>676</v>
      </c>
      <c r="F351" s="262" t="s">
        <v>249</v>
      </c>
      <c r="G351" s="21">
        <f>G349*29%</f>
        <v>6814.999999999999</v>
      </c>
    </row>
    <row r="352" spans="1:7" ht="12" customHeight="1">
      <c r="A352" s="16" t="s">
        <v>417</v>
      </c>
      <c r="B352" s="19" t="s">
        <v>319</v>
      </c>
      <c r="C352" s="20" t="s">
        <v>65</v>
      </c>
      <c r="D352" s="20" t="s">
        <v>86</v>
      </c>
      <c r="E352" s="282" t="s">
        <v>676</v>
      </c>
      <c r="F352" s="262" t="s">
        <v>102</v>
      </c>
      <c r="G352" s="21">
        <f>G353</f>
        <v>13803</v>
      </c>
    </row>
    <row r="353" spans="1:7" ht="26.25" customHeight="1">
      <c r="A353" s="16" t="s">
        <v>97</v>
      </c>
      <c r="B353" s="19" t="s">
        <v>319</v>
      </c>
      <c r="C353" s="20" t="s">
        <v>65</v>
      </c>
      <c r="D353" s="20" t="s">
        <v>86</v>
      </c>
      <c r="E353" s="282" t="s">
        <v>676</v>
      </c>
      <c r="F353" s="262" t="s">
        <v>98</v>
      </c>
      <c r="G353" s="21">
        <f>G354</f>
        <v>13803</v>
      </c>
    </row>
    <row r="354" spans="1:7" ht="18" customHeight="1">
      <c r="A354" s="16" t="s">
        <v>795</v>
      </c>
      <c r="B354" s="19" t="s">
        <v>319</v>
      </c>
      <c r="C354" s="20" t="s">
        <v>65</v>
      </c>
      <c r="D354" s="20" t="s">
        <v>86</v>
      </c>
      <c r="E354" s="282" t="s">
        <v>676</v>
      </c>
      <c r="F354" s="262" t="s">
        <v>99</v>
      </c>
      <c r="G354" s="21">
        <v>13803</v>
      </c>
    </row>
    <row r="355" spans="1:7" ht="16.5" customHeight="1">
      <c r="A355" s="16" t="s">
        <v>126</v>
      </c>
      <c r="B355" s="19" t="s">
        <v>319</v>
      </c>
      <c r="C355" s="20" t="s">
        <v>65</v>
      </c>
      <c r="D355" s="20" t="s">
        <v>86</v>
      </c>
      <c r="E355" s="282" t="s">
        <v>676</v>
      </c>
      <c r="F355" s="262" t="s">
        <v>127</v>
      </c>
      <c r="G355" s="21">
        <f>G356</f>
        <v>280</v>
      </c>
    </row>
    <row r="356" spans="1:7" ht="15" customHeight="1">
      <c r="A356" s="16" t="s">
        <v>129</v>
      </c>
      <c r="B356" s="19" t="s">
        <v>319</v>
      </c>
      <c r="C356" s="20" t="s">
        <v>65</v>
      </c>
      <c r="D356" s="20" t="s">
        <v>86</v>
      </c>
      <c r="E356" s="282" t="s">
        <v>676</v>
      </c>
      <c r="F356" s="262" t="s">
        <v>130</v>
      </c>
      <c r="G356" s="21">
        <f>G358+G357</f>
        <v>280</v>
      </c>
    </row>
    <row r="357" spans="1:7" ht="18" customHeight="1">
      <c r="A357" s="16" t="s">
        <v>131</v>
      </c>
      <c r="B357" s="19" t="s">
        <v>319</v>
      </c>
      <c r="C357" s="20" t="s">
        <v>65</v>
      </c>
      <c r="D357" s="20" t="s">
        <v>86</v>
      </c>
      <c r="E357" s="282" t="s">
        <v>676</v>
      </c>
      <c r="F357" s="262" t="s">
        <v>132</v>
      </c>
      <c r="G357" s="21">
        <v>213</v>
      </c>
    </row>
    <row r="358" spans="1:7" ht="16.5" customHeight="1">
      <c r="A358" s="16" t="s">
        <v>159</v>
      </c>
      <c r="B358" s="19" t="s">
        <v>319</v>
      </c>
      <c r="C358" s="20" t="s">
        <v>65</v>
      </c>
      <c r="D358" s="20" t="s">
        <v>86</v>
      </c>
      <c r="E358" s="282" t="s">
        <v>676</v>
      </c>
      <c r="F358" s="262" t="s">
        <v>133</v>
      </c>
      <c r="G358" s="21">
        <v>67</v>
      </c>
    </row>
    <row r="359" spans="1:7" ht="40.5" customHeight="1">
      <c r="A359" s="16" t="s">
        <v>240</v>
      </c>
      <c r="B359" s="19" t="s">
        <v>319</v>
      </c>
      <c r="C359" s="20" t="s">
        <v>65</v>
      </c>
      <c r="D359" s="20" t="s">
        <v>86</v>
      </c>
      <c r="E359" s="282" t="s">
        <v>677</v>
      </c>
      <c r="F359" s="262"/>
      <c r="G359" s="21">
        <f>G360</f>
        <v>700</v>
      </c>
    </row>
    <row r="360" spans="1:7" ht="42.75" customHeight="1">
      <c r="A360" s="16" t="s">
        <v>100</v>
      </c>
      <c r="B360" s="19" t="s">
        <v>319</v>
      </c>
      <c r="C360" s="20" t="s">
        <v>65</v>
      </c>
      <c r="D360" s="20" t="s">
        <v>86</v>
      </c>
      <c r="E360" s="282" t="s">
        <v>677</v>
      </c>
      <c r="F360" s="262" t="s">
        <v>101</v>
      </c>
      <c r="G360" s="21">
        <f>G361</f>
        <v>700</v>
      </c>
    </row>
    <row r="361" spans="1:7" ht="18" customHeight="1">
      <c r="A361" s="16" t="s">
        <v>245</v>
      </c>
      <c r="B361" s="19" t="s">
        <v>319</v>
      </c>
      <c r="C361" s="20" t="s">
        <v>65</v>
      </c>
      <c r="D361" s="20" t="s">
        <v>86</v>
      </c>
      <c r="E361" s="282" t="s">
        <v>677</v>
      </c>
      <c r="F361" s="262" t="s">
        <v>247</v>
      </c>
      <c r="G361" s="21">
        <f>G362</f>
        <v>700</v>
      </c>
    </row>
    <row r="362" spans="1:7" ht="17.25" customHeight="1">
      <c r="A362" s="16" t="s">
        <v>334</v>
      </c>
      <c r="B362" s="19" t="s">
        <v>319</v>
      </c>
      <c r="C362" s="20" t="s">
        <v>65</v>
      </c>
      <c r="D362" s="20" t="s">
        <v>86</v>
      </c>
      <c r="E362" s="282" t="s">
        <v>677</v>
      </c>
      <c r="F362" s="262" t="s">
        <v>246</v>
      </c>
      <c r="G362" s="21">
        <v>700</v>
      </c>
    </row>
    <row r="363" spans="1:7" ht="15" customHeight="1">
      <c r="A363" s="16" t="s">
        <v>207</v>
      </c>
      <c r="B363" s="19" t="s">
        <v>319</v>
      </c>
      <c r="C363" s="20" t="s">
        <v>65</v>
      </c>
      <c r="D363" s="20" t="s">
        <v>86</v>
      </c>
      <c r="E363" s="282" t="s">
        <v>678</v>
      </c>
      <c r="F363" s="262"/>
      <c r="G363" s="21">
        <f>G364</f>
        <v>18.8</v>
      </c>
    </row>
    <row r="364" spans="1:7" ht="41.25" customHeight="1">
      <c r="A364" s="16" t="s">
        <v>100</v>
      </c>
      <c r="B364" s="19" t="s">
        <v>319</v>
      </c>
      <c r="C364" s="20" t="s">
        <v>65</v>
      </c>
      <c r="D364" s="20" t="s">
        <v>86</v>
      </c>
      <c r="E364" s="282" t="s">
        <v>678</v>
      </c>
      <c r="F364" s="262" t="s">
        <v>101</v>
      </c>
      <c r="G364" s="21">
        <f>G365</f>
        <v>18.8</v>
      </c>
    </row>
    <row r="365" spans="1:7" ht="18" customHeight="1">
      <c r="A365" s="16" t="s">
        <v>245</v>
      </c>
      <c r="B365" s="19" t="s">
        <v>319</v>
      </c>
      <c r="C365" s="20" t="s">
        <v>65</v>
      </c>
      <c r="D365" s="20" t="s">
        <v>86</v>
      </c>
      <c r="E365" s="282" t="s">
        <v>678</v>
      </c>
      <c r="F365" s="262" t="s">
        <v>247</v>
      </c>
      <c r="G365" s="21">
        <f>G366</f>
        <v>18.8</v>
      </c>
    </row>
    <row r="366" spans="1:7" ht="16.5" customHeight="1">
      <c r="A366" s="16" t="s">
        <v>334</v>
      </c>
      <c r="B366" s="19" t="s">
        <v>319</v>
      </c>
      <c r="C366" s="20" t="s">
        <v>65</v>
      </c>
      <c r="D366" s="20" t="s">
        <v>86</v>
      </c>
      <c r="E366" s="282" t="s">
        <v>678</v>
      </c>
      <c r="F366" s="262" t="s">
        <v>246</v>
      </c>
      <c r="G366" s="21">
        <v>18.8</v>
      </c>
    </row>
    <row r="367" spans="1:7" ht="32.25" customHeight="1">
      <c r="A367" s="33" t="s">
        <v>199</v>
      </c>
      <c r="B367" s="19" t="s">
        <v>319</v>
      </c>
      <c r="C367" s="20" t="s">
        <v>65</v>
      </c>
      <c r="D367" s="20" t="s">
        <v>86</v>
      </c>
      <c r="E367" s="262" t="s">
        <v>679</v>
      </c>
      <c r="F367" s="262"/>
      <c r="G367" s="21">
        <f>G368+G372</f>
        <v>2380.4</v>
      </c>
    </row>
    <row r="368" spans="1:7" ht="18" customHeight="1">
      <c r="A368" s="33" t="s">
        <v>310</v>
      </c>
      <c r="B368" s="19" t="s">
        <v>319</v>
      </c>
      <c r="C368" s="20" t="s">
        <v>65</v>
      </c>
      <c r="D368" s="20" t="s">
        <v>86</v>
      </c>
      <c r="E368" s="262" t="s">
        <v>680</v>
      </c>
      <c r="F368" s="262"/>
      <c r="G368" s="21">
        <f>G369</f>
        <v>1570.4</v>
      </c>
    </row>
    <row r="369" spans="1:7" ht="14.25" customHeight="1">
      <c r="A369" s="16" t="s">
        <v>417</v>
      </c>
      <c r="B369" s="19" t="s">
        <v>319</v>
      </c>
      <c r="C369" s="20" t="s">
        <v>65</v>
      </c>
      <c r="D369" s="20" t="s">
        <v>86</v>
      </c>
      <c r="E369" s="262" t="s">
        <v>680</v>
      </c>
      <c r="F369" s="262" t="s">
        <v>102</v>
      </c>
      <c r="G369" s="21">
        <f>G370</f>
        <v>1570.4</v>
      </c>
    </row>
    <row r="370" spans="1:7" ht="26.25" customHeight="1">
      <c r="A370" s="16" t="s">
        <v>97</v>
      </c>
      <c r="B370" s="19" t="s">
        <v>319</v>
      </c>
      <c r="C370" s="20" t="s">
        <v>65</v>
      </c>
      <c r="D370" s="20" t="s">
        <v>86</v>
      </c>
      <c r="E370" s="262" t="s">
        <v>680</v>
      </c>
      <c r="F370" s="262" t="s">
        <v>98</v>
      </c>
      <c r="G370" s="21">
        <f>G371</f>
        <v>1570.4</v>
      </c>
    </row>
    <row r="371" spans="1:7" ht="12.75" customHeight="1">
      <c r="A371" s="16" t="s">
        <v>794</v>
      </c>
      <c r="B371" s="19" t="s">
        <v>319</v>
      </c>
      <c r="C371" s="20" t="s">
        <v>65</v>
      </c>
      <c r="D371" s="20" t="s">
        <v>86</v>
      </c>
      <c r="E371" s="262" t="s">
        <v>680</v>
      </c>
      <c r="F371" s="262" t="s">
        <v>99</v>
      </c>
      <c r="G371" s="21">
        <v>1570.4</v>
      </c>
    </row>
    <row r="372" spans="1:7" ht="31.5" customHeight="1">
      <c r="A372" s="33" t="s">
        <v>681</v>
      </c>
      <c r="B372" s="19" t="s">
        <v>319</v>
      </c>
      <c r="C372" s="20" t="s">
        <v>65</v>
      </c>
      <c r="D372" s="20" t="s">
        <v>86</v>
      </c>
      <c r="E372" s="262" t="s">
        <v>682</v>
      </c>
      <c r="F372" s="262"/>
      <c r="G372" s="21">
        <f>G373+G376</f>
        <v>810</v>
      </c>
    </row>
    <row r="373" spans="1:7" ht="17.25" customHeight="1">
      <c r="A373" s="16" t="s">
        <v>417</v>
      </c>
      <c r="B373" s="19" t="s">
        <v>319</v>
      </c>
      <c r="C373" s="20" t="s">
        <v>65</v>
      </c>
      <c r="D373" s="20" t="s">
        <v>86</v>
      </c>
      <c r="E373" s="262" t="s">
        <v>682</v>
      </c>
      <c r="F373" s="262" t="s">
        <v>102</v>
      </c>
      <c r="G373" s="21">
        <f>G374</f>
        <v>800</v>
      </c>
    </row>
    <row r="374" spans="1:7" ht="28.5" customHeight="1">
      <c r="A374" s="16" t="s">
        <v>97</v>
      </c>
      <c r="B374" s="19" t="s">
        <v>319</v>
      </c>
      <c r="C374" s="20" t="s">
        <v>65</v>
      </c>
      <c r="D374" s="20" t="s">
        <v>86</v>
      </c>
      <c r="E374" s="262" t="s">
        <v>682</v>
      </c>
      <c r="F374" s="262" t="s">
        <v>98</v>
      </c>
      <c r="G374" s="21">
        <f>G375</f>
        <v>800</v>
      </c>
    </row>
    <row r="375" spans="1:7" ht="12.75" customHeight="1">
      <c r="A375" s="16" t="s">
        <v>795</v>
      </c>
      <c r="B375" s="19" t="s">
        <v>319</v>
      </c>
      <c r="C375" s="20" t="s">
        <v>65</v>
      </c>
      <c r="D375" s="20" t="s">
        <v>86</v>
      </c>
      <c r="E375" s="262" t="s">
        <v>682</v>
      </c>
      <c r="F375" s="262" t="s">
        <v>99</v>
      </c>
      <c r="G375" s="21">
        <v>800</v>
      </c>
    </row>
    <row r="376" spans="1:7" ht="14.25" customHeight="1">
      <c r="A376" s="16" t="s">
        <v>126</v>
      </c>
      <c r="B376" s="19" t="s">
        <v>319</v>
      </c>
      <c r="C376" s="20" t="s">
        <v>65</v>
      </c>
      <c r="D376" s="20" t="s">
        <v>86</v>
      </c>
      <c r="E376" s="262" t="s">
        <v>682</v>
      </c>
      <c r="F376" s="262" t="s">
        <v>127</v>
      </c>
      <c r="G376" s="21">
        <f>G377</f>
        <v>10</v>
      </c>
    </row>
    <row r="377" spans="1:7" ht="15.75" customHeight="1">
      <c r="A377" s="16" t="s">
        <v>129</v>
      </c>
      <c r="B377" s="19" t="s">
        <v>319</v>
      </c>
      <c r="C377" s="20" t="s">
        <v>65</v>
      </c>
      <c r="D377" s="20" t="s">
        <v>86</v>
      </c>
      <c r="E377" s="262" t="s">
        <v>682</v>
      </c>
      <c r="F377" s="262" t="s">
        <v>130</v>
      </c>
      <c r="G377" s="21">
        <f>G378</f>
        <v>10</v>
      </c>
    </row>
    <row r="378" spans="1:7" ht="12.75" customHeight="1">
      <c r="A378" s="16" t="s">
        <v>160</v>
      </c>
      <c r="B378" s="19" t="s">
        <v>319</v>
      </c>
      <c r="C378" s="20" t="s">
        <v>65</v>
      </c>
      <c r="D378" s="20" t="s">
        <v>86</v>
      </c>
      <c r="E378" s="262" t="s">
        <v>682</v>
      </c>
      <c r="F378" s="262" t="s">
        <v>161</v>
      </c>
      <c r="G378" s="21">
        <v>10</v>
      </c>
    </row>
    <row r="379" spans="1:7" ht="15" customHeight="1">
      <c r="A379" s="15" t="s">
        <v>5</v>
      </c>
      <c r="B379" s="42" t="s">
        <v>319</v>
      </c>
      <c r="C379" s="35" t="s">
        <v>67</v>
      </c>
      <c r="D379" s="35" t="s">
        <v>35</v>
      </c>
      <c r="E379" s="266"/>
      <c r="F379" s="266"/>
      <c r="G379" s="36">
        <f>G380+G386</f>
        <v>6200</v>
      </c>
    </row>
    <row r="380" spans="1:7" ht="15" customHeight="1">
      <c r="A380" s="15" t="s">
        <v>6</v>
      </c>
      <c r="B380" s="42" t="s">
        <v>319</v>
      </c>
      <c r="C380" s="35" t="s">
        <v>67</v>
      </c>
      <c r="D380" s="35" t="s">
        <v>72</v>
      </c>
      <c r="E380" s="266"/>
      <c r="F380" s="266"/>
      <c r="G380" s="36">
        <f>G381</f>
        <v>5800</v>
      </c>
    </row>
    <row r="381" spans="1:7" ht="16.5" customHeight="1">
      <c r="A381" s="16" t="s">
        <v>36</v>
      </c>
      <c r="B381" s="19" t="s">
        <v>319</v>
      </c>
      <c r="C381" s="20" t="s">
        <v>67</v>
      </c>
      <c r="D381" s="20" t="s">
        <v>72</v>
      </c>
      <c r="E381" s="262" t="s">
        <v>683</v>
      </c>
      <c r="F381" s="262"/>
      <c r="G381" s="21">
        <f>G382</f>
        <v>5800</v>
      </c>
    </row>
    <row r="382" spans="1:7" ht="27" customHeight="1">
      <c r="A382" s="16" t="s">
        <v>436</v>
      </c>
      <c r="B382" s="19" t="s">
        <v>319</v>
      </c>
      <c r="C382" s="20" t="s">
        <v>67</v>
      </c>
      <c r="D382" s="20" t="s">
        <v>72</v>
      </c>
      <c r="E382" s="262" t="s">
        <v>684</v>
      </c>
      <c r="F382" s="262"/>
      <c r="G382" s="21">
        <f>G383</f>
        <v>5800</v>
      </c>
    </row>
    <row r="383" spans="1:7" ht="18" customHeight="1">
      <c r="A383" s="16" t="s">
        <v>417</v>
      </c>
      <c r="B383" s="19" t="s">
        <v>319</v>
      </c>
      <c r="C383" s="20" t="s">
        <v>67</v>
      </c>
      <c r="D383" s="20" t="s">
        <v>72</v>
      </c>
      <c r="E383" s="262" t="s">
        <v>684</v>
      </c>
      <c r="F383" s="262" t="s">
        <v>102</v>
      </c>
      <c r="G383" s="21">
        <f>G384</f>
        <v>5800</v>
      </c>
    </row>
    <row r="384" spans="1:7" ht="27" customHeight="1">
      <c r="A384" s="16" t="s">
        <v>97</v>
      </c>
      <c r="B384" s="19" t="s">
        <v>319</v>
      </c>
      <c r="C384" s="20" t="s">
        <v>67</v>
      </c>
      <c r="D384" s="20" t="s">
        <v>72</v>
      </c>
      <c r="E384" s="262" t="s">
        <v>684</v>
      </c>
      <c r="F384" s="262" t="s">
        <v>98</v>
      </c>
      <c r="G384" s="21">
        <f>G385</f>
        <v>5800</v>
      </c>
    </row>
    <row r="385" spans="1:7" ht="17.25" customHeight="1">
      <c r="A385" s="16" t="s">
        <v>794</v>
      </c>
      <c r="B385" s="19" t="s">
        <v>319</v>
      </c>
      <c r="C385" s="20" t="s">
        <v>67</v>
      </c>
      <c r="D385" s="20" t="s">
        <v>72</v>
      </c>
      <c r="E385" s="262" t="s">
        <v>684</v>
      </c>
      <c r="F385" s="262" t="s">
        <v>99</v>
      </c>
      <c r="G385" s="21">
        <v>5800</v>
      </c>
    </row>
    <row r="386" spans="1:7" ht="12.75">
      <c r="A386" s="15" t="s">
        <v>7</v>
      </c>
      <c r="B386" s="42" t="s">
        <v>319</v>
      </c>
      <c r="C386" s="35" t="s">
        <v>67</v>
      </c>
      <c r="D386" s="35" t="s">
        <v>77</v>
      </c>
      <c r="E386" s="266"/>
      <c r="F386" s="266"/>
      <c r="G386" s="36">
        <f>G388</f>
        <v>400</v>
      </c>
    </row>
    <row r="387" spans="1:7" ht="12.75">
      <c r="A387" s="16" t="s">
        <v>657</v>
      </c>
      <c r="B387" s="19" t="s">
        <v>319</v>
      </c>
      <c r="C387" s="20" t="s">
        <v>67</v>
      </c>
      <c r="D387" s="20" t="s">
        <v>77</v>
      </c>
      <c r="E387" s="282" t="s">
        <v>658</v>
      </c>
      <c r="F387" s="262"/>
      <c r="G387" s="21">
        <f aca="true" t="shared" si="3" ref="G387:G392">G388</f>
        <v>400</v>
      </c>
    </row>
    <row r="388" spans="1:7" ht="25.5">
      <c r="A388" s="229" t="str">
        <f>'МП пр.8'!A657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88" s="235" t="s">
        <v>319</v>
      </c>
      <c r="C388" s="230" t="s">
        <v>67</v>
      </c>
      <c r="D388" s="230" t="s">
        <v>77</v>
      </c>
      <c r="E388" s="280" t="str">
        <f>'МП пр.8'!B657</f>
        <v>7Ц 0 00 00000 </v>
      </c>
      <c r="F388" s="261"/>
      <c r="G388" s="232">
        <f t="shared" si="3"/>
        <v>400</v>
      </c>
    </row>
    <row r="389" spans="1:7" ht="25.5">
      <c r="A389" s="30" t="str">
        <f>'МП пр.8'!A658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89" s="19" t="s">
        <v>319</v>
      </c>
      <c r="C389" s="20" t="s">
        <v>67</v>
      </c>
      <c r="D389" s="20" t="s">
        <v>77</v>
      </c>
      <c r="E389" s="282" t="str">
        <f>'МП пр.8'!B658</f>
        <v>7Ц 0 01 00000 </v>
      </c>
      <c r="F389" s="262"/>
      <c r="G389" s="21">
        <f t="shared" si="3"/>
        <v>400</v>
      </c>
    </row>
    <row r="390" spans="1:7" ht="12.75">
      <c r="A390" s="30" t="str">
        <f>'МП пр.8'!A659</f>
        <v>Частичное возмещение транспортных расходов по доставке муки</v>
      </c>
      <c r="B390" s="19" t="s">
        <v>319</v>
      </c>
      <c r="C390" s="20" t="s">
        <v>67</v>
      </c>
      <c r="D390" s="20" t="s">
        <v>77</v>
      </c>
      <c r="E390" s="282" t="str">
        <f>'МП пр.8'!B659</f>
        <v>7Ц 0 01 91100 </v>
      </c>
      <c r="F390" s="262"/>
      <c r="G390" s="21">
        <f t="shared" si="3"/>
        <v>400</v>
      </c>
    </row>
    <row r="391" spans="1:7" ht="12.75">
      <c r="A391" s="16" t="s">
        <v>126</v>
      </c>
      <c r="B391" s="19" t="s">
        <v>319</v>
      </c>
      <c r="C391" s="20" t="s">
        <v>67</v>
      </c>
      <c r="D391" s="20" t="s">
        <v>77</v>
      </c>
      <c r="E391" s="282" t="s">
        <v>350</v>
      </c>
      <c r="F391" s="262" t="s">
        <v>127</v>
      </c>
      <c r="G391" s="21">
        <f t="shared" si="3"/>
        <v>400</v>
      </c>
    </row>
    <row r="392" spans="1:7" ht="25.5">
      <c r="A392" s="16" t="s">
        <v>162</v>
      </c>
      <c r="B392" s="19" t="s">
        <v>319</v>
      </c>
      <c r="C392" s="20" t="s">
        <v>67</v>
      </c>
      <c r="D392" s="20" t="s">
        <v>77</v>
      </c>
      <c r="E392" s="282" t="s">
        <v>350</v>
      </c>
      <c r="F392" s="262" t="s">
        <v>128</v>
      </c>
      <c r="G392" s="21">
        <f t="shared" si="3"/>
        <v>400</v>
      </c>
    </row>
    <row r="393" spans="1:7" ht="30" customHeight="1">
      <c r="A393" s="16" t="s">
        <v>416</v>
      </c>
      <c r="B393" s="19" t="s">
        <v>319</v>
      </c>
      <c r="C393" s="20" t="s">
        <v>67</v>
      </c>
      <c r="D393" s="20" t="s">
        <v>77</v>
      </c>
      <c r="E393" s="282" t="s">
        <v>350</v>
      </c>
      <c r="F393" s="262" t="s">
        <v>415</v>
      </c>
      <c r="G393" s="21">
        <f>'МП пр.8'!G665</f>
        <v>400</v>
      </c>
    </row>
    <row r="394" spans="1:7" ht="12.75">
      <c r="A394" s="14" t="s">
        <v>149</v>
      </c>
      <c r="B394" s="42" t="s">
        <v>319</v>
      </c>
      <c r="C394" s="41" t="s">
        <v>71</v>
      </c>
      <c r="D394" s="41" t="s">
        <v>35</v>
      </c>
      <c r="E394" s="262"/>
      <c r="F394" s="262"/>
      <c r="G394" s="36">
        <f aca="true" t="shared" si="4" ref="G394:G399">G395</f>
        <v>487.5</v>
      </c>
    </row>
    <row r="395" spans="1:7" ht="18" customHeight="1">
      <c r="A395" s="7" t="s">
        <v>148</v>
      </c>
      <c r="B395" s="19" t="s">
        <v>319</v>
      </c>
      <c r="C395" s="40" t="s">
        <v>71</v>
      </c>
      <c r="D395" s="40" t="s">
        <v>65</v>
      </c>
      <c r="E395" s="262"/>
      <c r="F395" s="262"/>
      <c r="G395" s="21">
        <f t="shared" si="4"/>
        <v>487.5</v>
      </c>
    </row>
    <row r="396" spans="1:7" ht="12.75">
      <c r="A396" s="33" t="s">
        <v>200</v>
      </c>
      <c r="B396" s="19" t="s">
        <v>319</v>
      </c>
      <c r="C396" s="19" t="s">
        <v>71</v>
      </c>
      <c r="D396" s="19" t="s">
        <v>65</v>
      </c>
      <c r="E396" s="262" t="s">
        <v>663</v>
      </c>
      <c r="F396" s="262"/>
      <c r="G396" s="21">
        <f t="shared" si="4"/>
        <v>487.5</v>
      </c>
    </row>
    <row r="397" spans="1:7" ht="12.75">
      <c r="A397" s="16" t="s">
        <v>237</v>
      </c>
      <c r="B397" s="19" t="s">
        <v>319</v>
      </c>
      <c r="C397" s="40" t="s">
        <v>71</v>
      </c>
      <c r="D397" s="40" t="s">
        <v>65</v>
      </c>
      <c r="E397" s="262" t="s">
        <v>664</v>
      </c>
      <c r="F397" s="262"/>
      <c r="G397" s="21">
        <f t="shared" si="4"/>
        <v>487.5</v>
      </c>
    </row>
    <row r="398" spans="1:7" ht="25.5">
      <c r="A398" s="16" t="s">
        <v>417</v>
      </c>
      <c r="B398" s="19" t="s">
        <v>319</v>
      </c>
      <c r="C398" s="40" t="s">
        <v>71</v>
      </c>
      <c r="D398" s="40" t="s">
        <v>65</v>
      </c>
      <c r="E398" s="262" t="s">
        <v>664</v>
      </c>
      <c r="F398" s="262" t="s">
        <v>102</v>
      </c>
      <c r="G398" s="21">
        <f t="shared" si="4"/>
        <v>487.5</v>
      </c>
    </row>
    <row r="399" spans="1:7" ht="25.5">
      <c r="A399" s="16" t="s">
        <v>97</v>
      </c>
      <c r="B399" s="19" t="s">
        <v>319</v>
      </c>
      <c r="C399" s="40" t="s">
        <v>71</v>
      </c>
      <c r="D399" s="40" t="s">
        <v>65</v>
      </c>
      <c r="E399" s="262" t="s">
        <v>664</v>
      </c>
      <c r="F399" s="262" t="s">
        <v>98</v>
      </c>
      <c r="G399" s="21">
        <f t="shared" si="4"/>
        <v>487.5</v>
      </c>
    </row>
    <row r="400" spans="1:7" ht="12.75">
      <c r="A400" s="16" t="s">
        <v>794</v>
      </c>
      <c r="B400" s="19" t="s">
        <v>319</v>
      </c>
      <c r="C400" s="40" t="s">
        <v>71</v>
      </c>
      <c r="D400" s="40" t="s">
        <v>65</v>
      </c>
      <c r="E400" s="262" t="s">
        <v>664</v>
      </c>
      <c r="F400" s="262" t="s">
        <v>99</v>
      </c>
      <c r="G400" s="21">
        <v>487.5</v>
      </c>
    </row>
    <row r="401" spans="1:7" ht="12.75">
      <c r="A401" s="15" t="s">
        <v>84</v>
      </c>
      <c r="B401" s="42" t="s">
        <v>319</v>
      </c>
      <c r="C401" s="35" t="s">
        <v>77</v>
      </c>
      <c r="D401" s="35" t="s">
        <v>35</v>
      </c>
      <c r="E401" s="262"/>
      <c r="F401" s="262"/>
      <c r="G401" s="36">
        <f aca="true" t="shared" si="5" ref="G401:G406">G402</f>
        <v>5617</v>
      </c>
    </row>
    <row r="402" spans="1:7" ht="12.75">
      <c r="A402" s="15" t="s">
        <v>13</v>
      </c>
      <c r="B402" s="42" t="s">
        <v>319</v>
      </c>
      <c r="C402" s="35" t="s">
        <v>77</v>
      </c>
      <c r="D402" s="35" t="s">
        <v>66</v>
      </c>
      <c r="E402" s="266"/>
      <c r="F402" s="262"/>
      <c r="G402" s="36">
        <f t="shared" si="5"/>
        <v>5617</v>
      </c>
    </row>
    <row r="403" spans="1:7" ht="14.25" customHeight="1">
      <c r="A403" s="16" t="s">
        <v>201</v>
      </c>
      <c r="B403" s="19" t="s">
        <v>319</v>
      </c>
      <c r="C403" s="20" t="s">
        <v>77</v>
      </c>
      <c r="D403" s="20" t="s">
        <v>66</v>
      </c>
      <c r="E403" s="262" t="s">
        <v>685</v>
      </c>
      <c r="F403" s="262"/>
      <c r="G403" s="21">
        <f t="shared" si="5"/>
        <v>5617</v>
      </c>
    </row>
    <row r="404" spans="1:7" ht="17.25" customHeight="1">
      <c r="A404" s="31" t="s">
        <v>217</v>
      </c>
      <c r="B404" s="19" t="s">
        <v>319</v>
      </c>
      <c r="C404" s="20" t="s">
        <v>77</v>
      </c>
      <c r="D404" s="20" t="s">
        <v>66</v>
      </c>
      <c r="E404" s="262" t="s">
        <v>686</v>
      </c>
      <c r="F404" s="262"/>
      <c r="G404" s="21">
        <f t="shared" si="5"/>
        <v>5617</v>
      </c>
    </row>
    <row r="405" spans="1:7" ht="27" customHeight="1">
      <c r="A405" s="31" t="s">
        <v>103</v>
      </c>
      <c r="B405" s="19" t="s">
        <v>319</v>
      </c>
      <c r="C405" s="20" t="s">
        <v>77</v>
      </c>
      <c r="D405" s="20" t="s">
        <v>66</v>
      </c>
      <c r="E405" s="262" t="s">
        <v>686</v>
      </c>
      <c r="F405" s="262" t="s">
        <v>104</v>
      </c>
      <c r="G405" s="21">
        <f t="shared" si="5"/>
        <v>5617</v>
      </c>
    </row>
    <row r="406" spans="1:7" ht="12.75">
      <c r="A406" s="31" t="s">
        <v>105</v>
      </c>
      <c r="B406" s="19" t="s">
        <v>319</v>
      </c>
      <c r="C406" s="20" t="s">
        <v>77</v>
      </c>
      <c r="D406" s="20" t="s">
        <v>66</v>
      </c>
      <c r="E406" s="262" t="s">
        <v>686</v>
      </c>
      <c r="F406" s="262" t="s">
        <v>106</v>
      </c>
      <c r="G406" s="21">
        <f t="shared" si="5"/>
        <v>5617</v>
      </c>
    </row>
    <row r="407" spans="1:7" ht="38.25">
      <c r="A407" s="31" t="s">
        <v>107</v>
      </c>
      <c r="B407" s="19" t="s">
        <v>319</v>
      </c>
      <c r="C407" s="20" t="s">
        <v>77</v>
      </c>
      <c r="D407" s="20" t="s">
        <v>66</v>
      </c>
      <c r="E407" s="262" t="s">
        <v>686</v>
      </c>
      <c r="F407" s="262" t="s">
        <v>108</v>
      </c>
      <c r="G407" s="21">
        <v>5617</v>
      </c>
    </row>
    <row r="408" spans="1:7" ht="12.75">
      <c r="A408" s="238" t="s">
        <v>154</v>
      </c>
      <c r="B408" s="239" t="s">
        <v>320</v>
      </c>
      <c r="C408" s="221"/>
      <c r="D408" s="221"/>
      <c r="E408" s="293"/>
      <c r="F408" s="293"/>
      <c r="G408" s="223">
        <f>G409</f>
        <v>323805.4</v>
      </c>
    </row>
    <row r="409" spans="1:7" ht="12.75">
      <c r="A409" s="15" t="s">
        <v>8</v>
      </c>
      <c r="B409" s="42" t="s">
        <v>320</v>
      </c>
      <c r="C409" s="35" t="s">
        <v>68</v>
      </c>
      <c r="D409" s="35" t="s">
        <v>35</v>
      </c>
      <c r="E409" s="262"/>
      <c r="F409" s="262"/>
      <c r="G409" s="36">
        <f>G410+G474+G649+G698+G583</f>
        <v>323805.4</v>
      </c>
    </row>
    <row r="410" spans="1:7" ht="12.75">
      <c r="A410" s="15" t="s">
        <v>9</v>
      </c>
      <c r="B410" s="42" t="s">
        <v>320</v>
      </c>
      <c r="C410" s="35" t="s">
        <v>68</v>
      </c>
      <c r="D410" s="35" t="s">
        <v>65</v>
      </c>
      <c r="E410" s="266"/>
      <c r="F410" s="266"/>
      <c r="G410" s="36">
        <f>G412+G418+G436+G454+G460</f>
        <v>78744.2</v>
      </c>
    </row>
    <row r="411" spans="1:7" ht="12.75">
      <c r="A411" s="16" t="s">
        <v>657</v>
      </c>
      <c r="B411" s="19" t="s">
        <v>320</v>
      </c>
      <c r="C411" s="20" t="s">
        <v>68</v>
      </c>
      <c r="D411" s="20" t="s">
        <v>65</v>
      </c>
      <c r="E411" s="282" t="s">
        <v>658</v>
      </c>
      <c r="F411" s="262"/>
      <c r="G411" s="21">
        <f>G412+G418+G436+G454</f>
        <v>64702.2</v>
      </c>
    </row>
    <row r="412" spans="1:7" ht="25.5">
      <c r="A412" s="229" t="str">
        <f>'МП пр.8'!A25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12" s="235" t="s">
        <v>320</v>
      </c>
      <c r="C412" s="230" t="s">
        <v>68</v>
      </c>
      <c r="D412" s="230" t="s">
        <v>65</v>
      </c>
      <c r="E412" s="280" t="str">
        <f>'МП пр.8'!B25</f>
        <v>7Б 0 00 00000 </v>
      </c>
      <c r="F412" s="261"/>
      <c r="G412" s="232">
        <f>G413</f>
        <v>166.8</v>
      </c>
    </row>
    <row r="413" spans="1:7" ht="25.5">
      <c r="A413" s="30" t="str">
        <f>'МП пр.8'!A26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3" s="19" t="s">
        <v>320</v>
      </c>
      <c r="C413" s="20" t="s">
        <v>68</v>
      </c>
      <c r="D413" s="20" t="s">
        <v>65</v>
      </c>
      <c r="E413" s="282" t="str">
        <f>'МП пр.8'!B26</f>
        <v>7Б 0 01 00000 </v>
      </c>
      <c r="F413" s="262"/>
      <c r="G413" s="21">
        <f>G414</f>
        <v>166.8</v>
      </c>
    </row>
    <row r="414" spans="1:7" ht="15" customHeight="1">
      <c r="A414" s="30" t="str">
        <f>'МП пр.8'!A27</f>
        <v>Обслуживание систем видеонаблюдения, охранной сигнализации</v>
      </c>
      <c r="B414" s="19" t="s">
        <v>320</v>
      </c>
      <c r="C414" s="20" t="s">
        <v>68</v>
      </c>
      <c r="D414" s="20" t="s">
        <v>65</v>
      </c>
      <c r="E414" s="282" t="str">
        <f>'МП пр.8'!B27</f>
        <v>7Б 0 01 91600 </v>
      </c>
      <c r="F414" s="262"/>
      <c r="G414" s="21">
        <f>G415</f>
        <v>166.8</v>
      </c>
    </row>
    <row r="415" spans="1:7" ht="25.5">
      <c r="A415" s="16" t="s">
        <v>103</v>
      </c>
      <c r="B415" s="19" t="s">
        <v>320</v>
      </c>
      <c r="C415" s="20" t="s">
        <v>68</v>
      </c>
      <c r="D415" s="20" t="s">
        <v>65</v>
      </c>
      <c r="E415" s="282" t="s">
        <v>547</v>
      </c>
      <c r="F415" s="262" t="s">
        <v>104</v>
      </c>
      <c r="G415" s="21">
        <f>G416</f>
        <v>166.8</v>
      </c>
    </row>
    <row r="416" spans="1:7" ht="12.75">
      <c r="A416" s="16" t="s">
        <v>109</v>
      </c>
      <c r="B416" s="19" t="s">
        <v>320</v>
      </c>
      <c r="C416" s="20" t="s">
        <v>68</v>
      </c>
      <c r="D416" s="20" t="s">
        <v>65</v>
      </c>
      <c r="E416" s="282" t="s">
        <v>547</v>
      </c>
      <c r="F416" s="262" t="s">
        <v>110</v>
      </c>
      <c r="G416" s="21">
        <f>G417</f>
        <v>166.8</v>
      </c>
    </row>
    <row r="417" spans="1:7" ht="12.75">
      <c r="A417" s="16" t="s">
        <v>113</v>
      </c>
      <c r="B417" s="19" t="s">
        <v>320</v>
      </c>
      <c r="C417" s="20" t="s">
        <v>68</v>
      </c>
      <c r="D417" s="20" t="s">
        <v>65</v>
      </c>
      <c r="E417" s="282" t="s">
        <v>547</v>
      </c>
      <c r="F417" s="262" t="s">
        <v>114</v>
      </c>
      <c r="G417" s="21">
        <f>'МП пр.8'!G33</f>
        <v>166.8</v>
      </c>
    </row>
    <row r="418" spans="1:7" ht="25.5">
      <c r="A418" s="229" t="str">
        <f>'МП пр.8'!A276</f>
        <v>Муниципальная программа  "Пожарная безопасность в Сусуманском городском округе на 2018- 2020 годы"</v>
      </c>
      <c r="B418" s="235" t="s">
        <v>320</v>
      </c>
      <c r="C418" s="230" t="s">
        <v>68</v>
      </c>
      <c r="D418" s="230" t="s">
        <v>65</v>
      </c>
      <c r="E418" s="280" t="str">
        <f>'МП пр.8'!B276</f>
        <v>7П 0 00 00000 </v>
      </c>
      <c r="F418" s="261"/>
      <c r="G418" s="232">
        <f>G419</f>
        <v>436.90000000000003</v>
      </c>
    </row>
    <row r="419" spans="1:7" ht="25.5">
      <c r="A419" s="30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19" s="19" t="s">
        <v>320</v>
      </c>
      <c r="C419" s="20" t="s">
        <v>68</v>
      </c>
      <c r="D419" s="20" t="s">
        <v>65</v>
      </c>
      <c r="E419" s="282" t="str">
        <f>'МП пр.8'!B277</f>
        <v>7П 0 01 00000 </v>
      </c>
      <c r="F419" s="262"/>
      <c r="G419" s="21">
        <f>G420+G424+G428+G432</f>
        <v>436.90000000000003</v>
      </c>
    </row>
    <row r="420" spans="1:7" ht="38.25">
      <c r="A420" s="30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0" s="19" t="s">
        <v>320</v>
      </c>
      <c r="C420" s="20" t="s">
        <v>68</v>
      </c>
      <c r="D420" s="20" t="s">
        <v>65</v>
      </c>
      <c r="E420" s="282" t="str">
        <f>'МП пр.8'!B278</f>
        <v>7П 0 01 94100 </v>
      </c>
      <c r="F420" s="262"/>
      <c r="G420" s="21">
        <f>G421</f>
        <v>281.3</v>
      </c>
    </row>
    <row r="421" spans="1:7" ht="25.5">
      <c r="A421" s="16" t="s">
        <v>103</v>
      </c>
      <c r="B421" s="19" t="s">
        <v>320</v>
      </c>
      <c r="C421" s="20" t="s">
        <v>68</v>
      </c>
      <c r="D421" s="20" t="s">
        <v>65</v>
      </c>
      <c r="E421" s="282" t="s">
        <v>276</v>
      </c>
      <c r="F421" s="262" t="s">
        <v>104</v>
      </c>
      <c r="G421" s="21">
        <f>G422</f>
        <v>281.3</v>
      </c>
    </row>
    <row r="422" spans="1:7" ht="12.75">
      <c r="A422" s="16" t="s">
        <v>109</v>
      </c>
      <c r="B422" s="19" t="s">
        <v>320</v>
      </c>
      <c r="C422" s="20" t="s">
        <v>68</v>
      </c>
      <c r="D422" s="20" t="s">
        <v>65</v>
      </c>
      <c r="E422" s="282" t="s">
        <v>276</v>
      </c>
      <c r="F422" s="262" t="s">
        <v>110</v>
      </c>
      <c r="G422" s="21">
        <f>G423</f>
        <v>281.3</v>
      </c>
    </row>
    <row r="423" spans="1:7" ht="12.75">
      <c r="A423" s="16" t="s">
        <v>113</v>
      </c>
      <c r="B423" s="19" t="s">
        <v>320</v>
      </c>
      <c r="C423" s="20" t="s">
        <v>68</v>
      </c>
      <c r="D423" s="20" t="s">
        <v>65</v>
      </c>
      <c r="E423" s="282" t="s">
        <v>276</v>
      </c>
      <c r="F423" s="262" t="s">
        <v>114</v>
      </c>
      <c r="G423" s="21">
        <f>'МП пр.8'!G284</f>
        <v>281.3</v>
      </c>
    </row>
    <row r="424" spans="1:7" ht="12.75">
      <c r="A424" s="30" t="str">
        <f>'МП пр.8'!A350</f>
        <v>Проведение замеров сопротивления изоляции электросетей и электрооборудования</v>
      </c>
      <c r="B424" s="19" t="s">
        <v>320</v>
      </c>
      <c r="C424" s="20" t="s">
        <v>68</v>
      </c>
      <c r="D424" s="20" t="s">
        <v>65</v>
      </c>
      <c r="E424" s="282" t="str">
        <f>'МП пр.8'!B350</f>
        <v>7П 0 01 94400 </v>
      </c>
      <c r="F424" s="262"/>
      <c r="G424" s="21">
        <f>G425</f>
        <v>124.5</v>
      </c>
    </row>
    <row r="425" spans="1:7" ht="25.5">
      <c r="A425" s="16" t="s">
        <v>103</v>
      </c>
      <c r="B425" s="19" t="s">
        <v>320</v>
      </c>
      <c r="C425" s="20" t="s">
        <v>68</v>
      </c>
      <c r="D425" s="20" t="s">
        <v>65</v>
      </c>
      <c r="E425" s="282" t="s">
        <v>277</v>
      </c>
      <c r="F425" s="262" t="s">
        <v>104</v>
      </c>
      <c r="G425" s="21">
        <f>G426</f>
        <v>124.5</v>
      </c>
    </row>
    <row r="426" spans="1:7" ht="12.75">
      <c r="A426" s="16" t="s">
        <v>109</v>
      </c>
      <c r="B426" s="19" t="s">
        <v>320</v>
      </c>
      <c r="C426" s="20" t="s">
        <v>68</v>
      </c>
      <c r="D426" s="20" t="s">
        <v>65</v>
      </c>
      <c r="E426" s="282" t="s">
        <v>277</v>
      </c>
      <c r="F426" s="262" t="s">
        <v>110</v>
      </c>
      <c r="G426" s="21">
        <f>G427</f>
        <v>124.5</v>
      </c>
    </row>
    <row r="427" spans="1:7" ht="14.25" customHeight="1">
      <c r="A427" s="16" t="s">
        <v>113</v>
      </c>
      <c r="B427" s="19" t="s">
        <v>320</v>
      </c>
      <c r="C427" s="20" t="s">
        <v>68</v>
      </c>
      <c r="D427" s="20" t="s">
        <v>65</v>
      </c>
      <c r="E427" s="282" t="s">
        <v>277</v>
      </c>
      <c r="F427" s="262" t="s">
        <v>114</v>
      </c>
      <c r="G427" s="21">
        <f>'МП пр.8'!G356</f>
        <v>124.5</v>
      </c>
    </row>
    <row r="428" spans="1:7" ht="25.5">
      <c r="A428" s="30" t="str">
        <f>'МП пр.8'!A373</f>
        <v>Проведение проверок исправности и ремонт систем противопожарного водоснабжения, приобретение и обслуживание гидрантов</v>
      </c>
      <c r="B428" s="19" t="s">
        <v>320</v>
      </c>
      <c r="C428" s="20" t="s">
        <v>68</v>
      </c>
      <c r="D428" s="20" t="s">
        <v>65</v>
      </c>
      <c r="E428" s="282" t="str">
        <f>'МП пр.8'!B373</f>
        <v>7П 0 01 94500 </v>
      </c>
      <c r="F428" s="262"/>
      <c r="G428" s="21">
        <f>G429</f>
        <v>21.1</v>
      </c>
    </row>
    <row r="429" spans="1:7" ht="25.5">
      <c r="A429" s="16" t="s">
        <v>103</v>
      </c>
      <c r="B429" s="19" t="s">
        <v>320</v>
      </c>
      <c r="C429" s="20" t="s">
        <v>68</v>
      </c>
      <c r="D429" s="20" t="s">
        <v>65</v>
      </c>
      <c r="E429" s="282" t="s">
        <v>278</v>
      </c>
      <c r="F429" s="262" t="s">
        <v>104</v>
      </c>
      <c r="G429" s="21">
        <f>G430</f>
        <v>21.1</v>
      </c>
    </row>
    <row r="430" spans="1:7" s="32" customFormat="1" ht="12.75">
      <c r="A430" s="16" t="s">
        <v>109</v>
      </c>
      <c r="B430" s="19" t="s">
        <v>320</v>
      </c>
      <c r="C430" s="20" t="s">
        <v>68</v>
      </c>
      <c r="D430" s="20" t="s">
        <v>65</v>
      </c>
      <c r="E430" s="282" t="s">
        <v>278</v>
      </c>
      <c r="F430" s="262" t="s">
        <v>110</v>
      </c>
      <c r="G430" s="21">
        <f>G431</f>
        <v>21.1</v>
      </c>
    </row>
    <row r="431" spans="1:7" s="32" customFormat="1" ht="18" customHeight="1">
      <c r="A431" s="16" t="s">
        <v>113</v>
      </c>
      <c r="B431" s="19" t="s">
        <v>320</v>
      </c>
      <c r="C431" s="20" t="s">
        <v>68</v>
      </c>
      <c r="D431" s="20" t="s">
        <v>65</v>
      </c>
      <c r="E431" s="282" t="s">
        <v>278</v>
      </c>
      <c r="F431" s="262" t="s">
        <v>114</v>
      </c>
      <c r="G431" s="21">
        <f>'МП пр.8'!G379</f>
        <v>21.1</v>
      </c>
    </row>
    <row r="432" spans="1:7" ht="12.75">
      <c r="A432" s="16" t="str">
        <f>'МП пр.8'!A402</f>
        <v>Обучение сотрудников по пожарной безопасности</v>
      </c>
      <c r="B432" s="19" t="s">
        <v>320</v>
      </c>
      <c r="C432" s="20" t="s">
        <v>68</v>
      </c>
      <c r="D432" s="20" t="s">
        <v>65</v>
      </c>
      <c r="E432" s="282" t="str">
        <f>'МП пр.8'!B402</f>
        <v>7П 0 01 94510 </v>
      </c>
      <c r="F432" s="262"/>
      <c r="G432" s="21">
        <f>G433</f>
        <v>10</v>
      </c>
    </row>
    <row r="433" spans="1:7" ht="25.5">
      <c r="A433" s="16" t="s">
        <v>103</v>
      </c>
      <c r="B433" s="19" t="s">
        <v>320</v>
      </c>
      <c r="C433" s="20" t="s">
        <v>68</v>
      </c>
      <c r="D433" s="20" t="s">
        <v>65</v>
      </c>
      <c r="E433" s="282" t="s">
        <v>361</v>
      </c>
      <c r="F433" s="262" t="s">
        <v>104</v>
      </c>
      <c r="G433" s="21">
        <f>G434</f>
        <v>10</v>
      </c>
    </row>
    <row r="434" spans="1:7" ht="12.75">
      <c r="A434" s="16" t="s">
        <v>109</v>
      </c>
      <c r="B434" s="19" t="s">
        <v>320</v>
      </c>
      <c r="C434" s="20" t="s">
        <v>68</v>
      </c>
      <c r="D434" s="20" t="s">
        <v>65</v>
      </c>
      <c r="E434" s="282" t="s">
        <v>361</v>
      </c>
      <c r="F434" s="262" t="s">
        <v>110</v>
      </c>
      <c r="G434" s="21">
        <f>G435</f>
        <v>10</v>
      </c>
    </row>
    <row r="435" spans="1:7" ht="12.75">
      <c r="A435" s="16" t="s">
        <v>113</v>
      </c>
      <c r="B435" s="19" t="s">
        <v>320</v>
      </c>
      <c r="C435" s="20" t="s">
        <v>68</v>
      </c>
      <c r="D435" s="20" t="s">
        <v>65</v>
      </c>
      <c r="E435" s="282" t="s">
        <v>361</v>
      </c>
      <c r="F435" s="262" t="s">
        <v>114</v>
      </c>
      <c r="G435" s="21">
        <f>'МП пр.8'!G408</f>
        <v>10</v>
      </c>
    </row>
    <row r="436" spans="1:7" ht="25.5">
      <c r="A436" s="229" t="str">
        <f>'МП пр.8'!A438</f>
        <v>Муниципальная  программа  "Развитие образования в Сусуманском городском округе  на 2018- 2020 годы"</v>
      </c>
      <c r="B436" s="235" t="s">
        <v>320</v>
      </c>
      <c r="C436" s="230" t="s">
        <v>68</v>
      </c>
      <c r="D436" s="230" t="s">
        <v>65</v>
      </c>
      <c r="E436" s="280" t="str">
        <f>'МП пр.8'!B438</f>
        <v>7Р 0 00 00000 </v>
      </c>
      <c r="F436" s="261"/>
      <c r="G436" s="232">
        <f>G437</f>
        <v>63978.5</v>
      </c>
    </row>
    <row r="437" spans="1:7" ht="12.75">
      <c r="A437" s="224" t="str">
        <f>'МП пр.8'!A457</f>
        <v>Основное мероприятие "Управление развитием отрасли образования"</v>
      </c>
      <c r="B437" s="242" t="s">
        <v>320</v>
      </c>
      <c r="C437" s="225" t="s">
        <v>68</v>
      </c>
      <c r="D437" s="225" t="s">
        <v>65</v>
      </c>
      <c r="E437" s="267" t="str">
        <f>'МП пр.8'!B457</f>
        <v>7Р 0 02 00000</v>
      </c>
      <c r="F437" s="267"/>
      <c r="G437" s="226">
        <f>G438+G442+G446+G450</f>
        <v>63978.5</v>
      </c>
    </row>
    <row r="438" spans="1:7" ht="45" customHeight="1">
      <c r="A438" s="224" t="str">
        <f>'МП пр.8'!A465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38" s="242" t="s">
        <v>320</v>
      </c>
      <c r="C438" s="225" t="s">
        <v>68</v>
      </c>
      <c r="D438" s="225" t="s">
        <v>65</v>
      </c>
      <c r="E438" s="267" t="str">
        <f>'МП пр.8'!B465</f>
        <v>7Р 0 02 74060</v>
      </c>
      <c r="F438" s="267"/>
      <c r="G438" s="226">
        <f>G439</f>
        <v>322.1</v>
      </c>
    </row>
    <row r="439" spans="1:7" ht="25.5">
      <c r="A439" s="224" t="s">
        <v>103</v>
      </c>
      <c r="B439" s="242" t="s">
        <v>320</v>
      </c>
      <c r="C439" s="225" t="s">
        <v>68</v>
      </c>
      <c r="D439" s="225" t="s">
        <v>65</v>
      </c>
      <c r="E439" s="267" t="s">
        <v>423</v>
      </c>
      <c r="F439" s="267" t="s">
        <v>104</v>
      </c>
      <c r="G439" s="226">
        <f>G440</f>
        <v>322.1</v>
      </c>
    </row>
    <row r="440" spans="1:7" s="32" customFormat="1" ht="12.75">
      <c r="A440" s="224" t="s">
        <v>109</v>
      </c>
      <c r="B440" s="242" t="s">
        <v>320</v>
      </c>
      <c r="C440" s="225" t="s">
        <v>68</v>
      </c>
      <c r="D440" s="225" t="s">
        <v>65</v>
      </c>
      <c r="E440" s="267" t="s">
        <v>423</v>
      </c>
      <c r="F440" s="267" t="s">
        <v>110</v>
      </c>
      <c r="G440" s="226">
        <f>G441</f>
        <v>322.1</v>
      </c>
    </row>
    <row r="441" spans="1:7" s="32" customFormat="1" ht="25.5" customHeight="1">
      <c r="A441" s="224" t="s">
        <v>111</v>
      </c>
      <c r="B441" s="242" t="s">
        <v>320</v>
      </c>
      <c r="C441" s="225" t="s">
        <v>68</v>
      </c>
      <c r="D441" s="225" t="s">
        <v>65</v>
      </c>
      <c r="E441" s="267" t="s">
        <v>423</v>
      </c>
      <c r="F441" s="267" t="s">
        <v>112</v>
      </c>
      <c r="G441" s="226">
        <f>'МП пр.8'!G471</f>
        <v>322.1</v>
      </c>
    </row>
    <row r="442" spans="1:7" ht="39" customHeight="1">
      <c r="A442" s="224" t="str">
        <f>'МП пр.8'!A483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42" s="242" t="s">
        <v>320</v>
      </c>
      <c r="C442" s="225" t="s">
        <v>68</v>
      </c>
      <c r="D442" s="225" t="s">
        <v>65</v>
      </c>
      <c r="E442" s="267" t="str">
        <f>'МП пр.8'!B483</f>
        <v>7Р 0 02 74070</v>
      </c>
      <c r="F442" s="267"/>
      <c r="G442" s="226">
        <f>G443</f>
        <v>1066.2</v>
      </c>
    </row>
    <row r="443" spans="1:7" ht="25.5">
      <c r="A443" s="224" t="s">
        <v>103</v>
      </c>
      <c r="B443" s="242" t="s">
        <v>320</v>
      </c>
      <c r="C443" s="225" t="s">
        <v>68</v>
      </c>
      <c r="D443" s="225" t="s">
        <v>65</v>
      </c>
      <c r="E443" s="267" t="s">
        <v>424</v>
      </c>
      <c r="F443" s="267" t="s">
        <v>104</v>
      </c>
      <c r="G443" s="226">
        <f>G444</f>
        <v>1066.2</v>
      </c>
    </row>
    <row r="444" spans="1:7" ht="12.75">
      <c r="A444" s="224" t="s">
        <v>109</v>
      </c>
      <c r="B444" s="242" t="s">
        <v>320</v>
      </c>
      <c r="C444" s="225" t="s">
        <v>68</v>
      </c>
      <c r="D444" s="225" t="s">
        <v>65</v>
      </c>
      <c r="E444" s="267" t="s">
        <v>424</v>
      </c>
      <c r="F444" s="267" t="s">
        <v>110</v>
      </c>
      <c r="G444" s="226">
        <f>G445</f>
        <v>1066.2</v>
      </c>
    </row>
    <row r="445" spans="1:7" ht="38.25">
      <c r="A445" s="224" t="s">
        <v>111</v>
      </c>
      <c r="B445" s="242" t="s">
        <v>320</v>
      </c>
      <c r="C445" s="225" t="s">
        <v>68</v>
      </c>
      <c r="D445" s="225" t="s">
        <v>65</v>
      </c>
      <c r="E445" s="267" t="s">
        <v>424</v>
      </c>
      <c r="F445" s="267" t="s">
        <v>112</v>
      </c>
      <c r="G445" s="226">
        <f>'МП пр.8'!G489</f>
        <v>1066.2</v>
      </c>
    </row>
    <row r="446" spans="1:7" ht="38.25">
      <c r="A446" s="224" t="str">
        <f>'МП пр.8'!A501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446" s="242" t="s">
        <v>320</v>
      </c>
      <c r="C446" s="225" t="s">
        <v>68</v>
      </c>
      <c r="D446" s="225" t="s">
        <v>65</v>
      </c>
      <c r="E446" s="267" t="str">
        <f>'МП пр.8'!B501</f>
        <v>7Р 0 02 74120</v>
      </c>
      <c r="F446" s="267"/>
      <c r="G446" s="226">
        <f>G447</f>
        <v>60818.7</v>
      </c>
    </row>
    <row r="447" spans="1:7" s="32" customFormat="1" ht="25.5" customHeight="1">
      <c r="A447" s="224" t="s">
        <v>103</v>
      </c>
      <c r="B447" s="242" t="s">
        <v>320</v>
      </c>
      <c r="C447" s="225" t="s">
        <v>68</v>
      </c>
      <c r="D447" s="225" t="s">
        <v>65</v>
      </c>
      <c r="E447" s="267" t="s">
        <v>425</v>
      </c>
      <c r="F447" s="267" t="s">
        <v>104</v>
      </c>
      <c r="G447" s="226">
        <f>G448</f>
        <v>60818.7</v>
      </c>
    </row>
    <row r="448" spans="1:7" s="32" customFormat="1" ht="13.5" customHeight="1">
      <c r="A448" s="224" t="s">
        <v>109</v>
      </c>
      <c r="B448" s="242" t="s">
        <v>320</v>
      </c>
      <c r="C448" s="225" t="s">
        <v>68</v>
      </c>
      <c r="D448" s="225" t="s">
        <v>65</v>
      </c>
      <c r="E448" s="267" t="s">
        <v>425</v>
      </c>
      <c r="F448" s="267" t="s">
        <v>110</v>
      </c>
      <c r="G448" s="226">
        <f>G449</f>
        <v>60818.7</v>
      </c>
    </row>
    <row r="449" spans="1:7" ht="38.25">
      <c r="A449" s="224" t="s">
        <v>111</v>
      </c>
      <c r="B449" s="242" t="s">
        <v>320</v>
      </c>
      <c r="C449" s="225" t="s">
        <v>68</v>
      </c>
      <c r="D449" s="225" t="s">
        <v>65</v>
      </c>
      <c r="E449" s="267" t="s">
        <v>425</v>
      </c>
      <c r="F449" s="267" t="s">
        <v>112</v>
      </c>
      <c r="G449" s="226">
        <f>'МП пр.8'!G507</f>
        <v>60818.7</v>
      </c>
    </row>
    <row r="450" spans="1:7" ht="38.25">
      <c r="A450" s="224" t="str">
        <f>'МП пр.8'!A515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50" s="242" t="s">
        <v>320</v>
      </c>
      <c r="C450" s="225" t="s">
        <v>68</v>
      </c>
      <c r="D450" s="225" t="s">
        <v>65</v>
      </c>
      <c r="E450" s="267" t="str">
        <f>'МП пр.8'!B515</f>
        <v>7Р 0 02 75010</v>
      </c>
      <c r="F450" s="267"/>
      <c r="G450" s="226">
        <f>G451</f>
        <v>1771.5</v>
      </c>
    </row>
    <row r="451" spans="1:7" ht="25.5">
      <c r="A451" s="224" t="s">
        <v>103</v>
      </c>
      <c r="B451" s="242" t="s">
        <v>320</v>
      </c>
      <c r="C451" s="225" t="s">
        <v>68</v>
      </c>
      <c r="D451" s="225" t="s">
        <v>65</v>
      </c>
      <c r="E451" s="267" t="s">
        <v>426</v>
      </c>
      <c r="F451" s="267" t="s">
        <v>104</v>
      </c>
      <c r="G451" s="226">
        <f>G452</f>
        <v>1771.5</v>
      </c>
    </row>
    <row r="452" spans="1:7" ht="12.75">
      <c r="A452" s="224" t="s">
        <v>109</v>
      </c>
      <c r="B452" s="242" t="s">
        <v>320</v>
      </c>
      <c r="C452" s="225" t="s">
        <v>68</v>
      </c>
      <c r="D452" s="225" t="s">
        <v>65</v>
      </c>
      <c r="E452" s="267" t="s">
        <v>426</v>
      </c>
      <c r="F452" s="267" t="s">
        <v>110</v>
      </c>
      <c r="G452" s="226">
        <f>G453</f>
        <v>1771.5</v>
      </c>
    </row>
    <row r="453" spans="1:7" ht="12.75">
      <c r="A453" s="224" t="s">
        <v>113</v>
      </c>
      <c r="B453" s="242" t="s">
        <v>320</v>
      </c>
      <c r="C453" s="225" t="s">
        <v>68</v>
      </c>
      <c r="D453" s="225" t="s">
        <v>65</v>
      </c>
      <c r="E453" s="267" t="s">
        <v>426</v>
      </c>
      <c r="F453" s="267" t="s">
        <v>114</v>
      </c>
      <c r="G453" s="226">
        <f>'МП пр.8'!G521</f>
        <v>1771.5</v>
      </c>
    </row>
    <row r="454" spans="1:7" ht="25.5">
      <c r="A454" s="229" t="str">
        <f>'МП пр.8'!A675</f>
        <v>Муниципальная  программа  "Здоровье обучающихся и воспитанников в Сусуманском городском округе  на 2018- 2020 годы"</v>
      </c>
      <c r="B454" s="235" t="s">
        <v>320</v>
      </c>
      <c r="C454" s="230" t="s">
        <v>68</v>
      </c>
      <c r="D454" s="230" t="s">
        <v>65</v>
      </c>
      <c r="E454" s="280" t="str">
        <f>'МП пр.8'!B675</f>
        <v>7Ю 0 00 00000 </v>
      </c>
      <c r="F454" s="261"/>
      <c r="G454" s="232">
        <f>G455</f>
        <v>120</v>
      </c>
    </row>
    <row r="455" spans="1:7" ht="31.5" customHeight="1">
      <c r="A455" s="30" t="str">
        <f>'МП пр.8'!A676</f>
        <v>Основное мероприятие "Совершенствование системы укрепления здоровья учащихся и воспитанников образовательных учреждений"</v>
      </c>
      <c r="B455" s="19" t="s">
        <v>320</v>
      </c>
      <c r="C455" s="20" t="s">
        <v>68</v>
      </c>
      <c r="D455" s="20" t="s">
        <v>65</v>
      </c>
      <c r="E455" s="282" t="str">
        <f>'МП пр.8'!B676</f>
        <v>7Ю 0 01 00000 </v>
      </c>
      <c r="F455" s="262"/>
      <c r="G455" s="21">
        <f>G456</f>
        <v>120</v>
      </c>
    </row>
    <row r="456" spans="1:7" ht="12.75">
      <c r="A456" s="30" t="str">
        <f>'МП пр.8'!A677</f>
        <v>Укрепление материально- технической базы медицинских кабинетов</v>
      </c>
      <c r="B456" s="19" t="s">
        <v>320</v>
      </c>
      <c r="C456" s="20" t="s">
        <v>68</v>
      </c>
      <c r="D456" s="20" t="s">
        <v>65</v>
      </c>
      <c r="E456" s="282" t="str">
        <f>'МП пр.8'!B677</f>
        <v>7Ю 0 01 92520 </v>
      </c>
      <c r="F456" s="262"/>
      <c r="G456" s="21">
        <f>G457</f>
        <v>120</v>
      </c>
    </row>
    <row r="457" spans="1:7" ht="25.5">
      <c r="A457" s="16" t="s">
        <v>103</v>
      </c>
      <c r="B457" s="19" t="s">
        <v>320</v>
      </c>
      <c r="C457" s="20" t="s">
        <v>68</v>
      </c>
      <c r="D457" s="20" t="s">
        <v>65</v>
      </c>
      <c r="E457" s="282" t="s">
        <v>359</v>
      </c>
      <c r="F457" s="262" t="s">
        <v>104</v>
      </c>
      <c r="G457" s="21">
        <f>G458</f>
        <v>120</v>
      </c>
    </row>
    <row r="458" spans="1:7" ht="12.75">
      <c r="A458" s="16" t="s">
        <v>109</v>
      </c>
      <c r="B458" s="19" t="s">
        <v>320</v>
      </c>
      <c r="C458" s="20" t="s">
        <v>68</v>
      </c>
      <c r="D458" s="20" t="s">
        <v>65</v>
      </c>
      <c r="E458" s="282" t="s">
        <v>359</v>
      </c>
      <c r="F458" s="262" t="s">
        <v>110</v>
      </c>
      <c r="G458" s="21">
        <f>G459</f>
        <v>120</v>
      </c>
    </row>
    <row r="459" spans="1:7" ht="12.75">
      <c r="A459" s="16" t="s">
        <v>113</v>
      </c>
      <c r="B459" s="19" t="s">
        <v>320</v>
      </c>
      <c r="C459" s="20" t="s">
        <v>68</v>
      </c>
      <c r="D459" s="20" t="s">
        <v>65</v>
      </c>
      <c r="E459" s="282" t="s">
        <v>359</v>
      </c>
      <c r="F459" s="262" t="s">
        <v>114</v>
      </c>
      <c r="G459" s="21">
        <f>'МП пр.8'!G683</f>
        <v>120</v>
      </c>
    </row>
    <row r="460" spans="1:7" ht="14.25" customHeight="1">
      <c r="A460" s="16" t="s">
        <v>58</v>
      </c>
      <c r="B460" s="19" t="s">
        <v>320</v>
      </c>
      <c r="C460" s="20" t="s">
        <v>68</v>
      </c>
      <c r="D460" s="20" t="s">
        <v>65</v>
      </c>
      <c r="E460" s="262" t="s">
        <v>687</v>
      </c>
      <c r="F460" s="262"/>
      <c r="G460" s="21">
        <f>G461+G466+G470</f>
        <v>14042</v>
      </c>
    </row>
    <row r="461" spans="1:7" ht="12.75">
      <c r="A461" s="31" t="s">
        <v>217</v>
      </c>
      <c r="B461" s="69" t="s">
        <v>320</v>
      </c>
      <c r="C461" s="68" t="s">
        <v>68</v>
      </c>
      <c r="D461" s="68" t="s">
        <v>65</v>
      </c>
      <c r="E461" s="274" t="s">
        <v>688</v>
      </c>
      <c r="F461" s="274"/>
      <c r="G461" s="67">
        <f>G462</f>
        <v>12624</v>
      </c>
    </row>
    <row r="462" spans="1:7" ht="25.5">
      <c r="A462" s="31" t="s">
        <v>103</v>
      </c>
      <c r="B462" s="69" t="s">
        <v>320</v>
      </c>
      <c r="C462" s="68" t="s">
        <v>68</v>
      </c>
      <c r="D462" s="68" t="s">
        <v>65</v>
      </c>
      <c r="E462" s="274" t="s">
        <v>688</v>
      </c>
      <c r="F462" s="274" t="s">
        <v>104</v>
      </c>
      <c r="G462" s="67">
        <f>G463</f>
        <v>12624</v>
      </c>
    </row>
    <row r="463" spans="1:7" ht="12.75">
      <c r="A463" s="31" t="s">
        <v>109</v>
      </c>
      <c r="B463" s="69" t="s">
        <v>320</v>
      </c>
      <c r="C463" s="68" t="s">
        <v>68</v>
      </c>
      <c r="D463" s="68" t="s">
        <v>65</v>
      </c>
      <c r="E463" s="274" t="s">
        <v>688</v>
      </c>
      <c r="F463" s="274" t="s">
        <v>110</v>
      </c>
      <c r="G463" s="67">
        <f>G464+G465</f>
        <v>12624</v>
      </c>
    </row>
    <row r="464" spans="1:7" ht="38.25">
      <c r="A464" s="31" t="s">
        <v>111</v>
      </c>
      <c r="B464" s="69" t="s">
        <v>320</v>
      </c>
      <c r="C464" s="68" t="s">
        <v>68</v>
      </c>
      <c r="D464" s="68" t="s">
        <v>65</v>
      </c>
      <c r="E464" s="274" t="s">
        <v>688</v>
      </c>
      <c r="F464" s="274" t="s">
        <v>112</v>
      </c>
      <c r="G464" s="67">
        <v>12224</v>
      </c>
    </row>
    <row r="465" spans="1:7" ht="18.75" customHeight="1">
      <c r="A465" s="31" t="s">
        <v>113</v>
      </c>
      <c r="B465" s="69" t="s">
        <v>320</v>
      </c>
      <c r="C465" s="68" t="s">
        <v>68</v>
      </c>
      <c r="D465" s="68" t="s">
        <v>65</v>
      </c>
      <c r="E465" s="274" t="s">
        <v>688</v>
      </c>
      <c r="F465" s="274" t="s">
        <v>114</v>
      </c>
      <c r="G465" s="67">
        <v>400</v>
      </c>
    </row>
    <row r="466" spans="1:7" ht="51">
      <c r="A466" s="31" t="s">
        <v>240</v>
      </c>
      <c r="B466" s="69" t="s">
        <v>320</v>
      </c>
      <c r="C466" s="68" t="s">
        <v>68</v>
      </c>
      <c r="D466" s="68" t="s">
        <v>65</v>
      </c>
      <c r="E466" s="274" t="s">
        <v>689</v>
      </c>
      <c r="F466" s="274"/>
      <c r="G466" s="67">
        <f>G467</f>
        <v>1200</v>
      </c>
    </row>
    <row r="467" spans="1:7" ht="25.5">
      <c r="A467" s="31" t="s">
        <v>103</v>
      </c>
      <c r="B467" s="69" t="s">
        <v>320</v>
      </c>
      <c r="C467" s="68" t="s">
        <v>68</v>
      </c>
      <c r="D467" s="68" t="s">
        <v>65</v>
      </c>
      <c r="E467" s="274" t="s">
        <v>689</v>
      </c>
      <c r="F467" s="274" t="s">
        <v>104</v>
      </c>
      <c r="G467" s="67">
        <f>G468</f>
        <v>1200</v>
      </c>
    </row>
    <row r="468" spans="1:7" ht="13.5" customHeight="1">
      <c r="A468" s="31" t="s">
        <v>109</v>
      </c>
      <c r="B468" s="69" t="s">
        <v>320</v>
      </c>
      <c r="C468" s="68" t="s">
        <v>68</v>
      </c>
      <c r="D468" s="68" t="s">
        <v>65</v>
      </c>
      <c r="E468" s="274" t="s">
        <v>689</v>
      </c>
      <c r="F468" s="274" t="s">
        <v>110</v>
      </c>
      <c r="G468" s="67">
        <f>G469</f>
        <v>1200</v>
      </c>
    </row>
    <row r="469" spans="1:7" ht="12.75">
      <c r="A469" s="31" t="s">
        <v>113</v>
      </c>
      <c r="B469" s="69" t="s">
        <v>320</v>
      </c>
      <c r="C469" s="68" t="s">
        <v>68</v>
      </c>
      <c r="D469" s="68" t="s">
        <v>65</v>
      </c>
      <c r="E469" s="274" t="s">
        <v>689</v>
      </c>
      <c r="F469" s="274" t="s">
        <v>114</v>
      </c>
      <c r="G469" s="67">
        <v>1200</v>
      </c>
    </row>
    <row r="470" spans="1:7" ht="12.75">
      <c r="A470" s="31" t="s">
        <v>207</v>
      </c>
      <c r="B470" s="69" t="s">
        <v>320</v>
      </c>
      <c r="C470" s="68" t="s">
        <v>68</v>
      </c>
      <c r="D470" s="68" t="s">
        <v>65</v>
      </c>
      <c r="E470" s="274" t="s">
        <v>690</v>
      </c>
      <c r="F470" s="274"/>
      <c r="G470" s="67">
        <f>G471</f>
        <v>218</v>
      </c>
    </row>
    <row r="471" spans="1:7" ht="25.5">
      <c r="A471" s="31" t="s">
        <v>103</v>
      </c>
      <c r="B471" s="69" t="s">
        <v>320</v>
      </c>
      <c r="C471" s="68" t="s">
        <v>68</v>
      </c>
      <c r="D471" s="68" t="s">
        <v>65</v>
      </c>
      <c r="E471" s="274" t="s">
        <v>690</v>
      </c>
      <c r="F471" s="274" t="s">
        <v>104</v>
      </c>
      <c r="G471" s="67">
        <f>G472</f>
        <v>218</v>
      </c>
    </row>
    <row r="472" spans="1:7" ht="12.75">
      <c r="A472" s="31" t="s">
        <v>109</v>
      </c>
      <c r="B472" s="69" t="s">
        <v>320</v>
      </c>
      <c r="C472" s="68" t="s">
        <v>68</v>
      </c>
      <c r="D472" s="68" t="s">
        <v>65</v>
      </c>
      <c r="E472" s="274" t="s">
        <v>690</v>
      </c>
      <c r="F472" s="274" t="s">
        <v>110</v>
      </c>
      <c r="G472" s="67">
        <f>G473</f>
        <v>218</v>
      </c>
    </row>
    <row r="473" spans="1:7" ht="12.75">
      <c r="A473" s="31" t="s">
        <v>113</v>
      </c>
      <c r="B473" s="69" t="s">
        <v>320</v>
      </c>
      <c r="C473" s="68" t="s">
        <v>68</v>
      </c>
      <c r="D473" s="68" t="s">
        <v>65</v>
      </c>
      <c r="E473" s="274" t="s">
        <v>690</v>
      </c>
      <c r="F473" s="274" t="s">
        <v>114</v>
      </c>
      <c r="G473" s="67">
        <v>218</v>
      </c>
    </row>
    <row r="474" spans="1:7" ht="12.75">
      <c r="A474" s="15" t="s">
        <v>10</v>
      </c>
      <c r="B474" s="42" t="s">
        <v>320</v>
      </c>
      <c r="C474" s="35" t="s">
        <v>68</v>
      </c>
      <c r="D474" s="35" t="s">
        <v>66</v>
      </c>
      <c r="E474" s="266"/>
      <c r="F474" s="266"/>
      <c r="G474" s="36">
        <f>G476+G490+G516+G543+G569</f>
        <v>163823</v>
      </c>
    </row>
    <row r="475" spans="1:7" ht="12.75">
      <c r="A475" s="16" t="s">
        <v>657</v>
      </c>
      <c r="B475" s="19" t="s">
        <v>320</v>
      </c>
      <c r="C475" s="20" t="s">
        <v>68</v>
      </c>
      <c r="D475" s="20" t="s">
        <v>66</v>
      </c>
      <c r="E475" s="282" t="s">
        <v>658</v>
      </c>
      <c r="F475" s="262"/>
      <c r="G475" s="21">
        <f>G476+G490+G516+G543</f>
        <v>121880.19999999998</v>
      </c>
    </row>
    <row r="476" spans="1:7" ht="25.5">
      <c r="A476" s="229" t="str">
        <f>'МП пр.8'!A25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76" s="235" t="s">
        <v>320</v>
      </c>
      <c r="C476" s="230" t="s">
        <v>68</v>
      </c>
      <c r="D476" s="235" t="s">
        <v>66</v>
      </c>
      <c r="E476" s="280" t="str">
        <f>'МП пр.8'!B25</f>
        <v>7Б 0 00 00000 </v>
      </c>
      <c r="F476" s="261"/>
      <c r="G476" s="232">
        <f>G477</f>
        <v>652.8</v>
      </c>
    </row>
    <row r="477" spans="1:7" ht="27" customHeight="1">
      <c r="A477" s="30" t="str">
        <f>'МП пр.8'!A26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77" s="19" t="s">
        <v>320</v>
      </c>
      <c r="C477" s="20" t="s">
        <v>68</v>
      </c>
      <c r="D477" s="20" t="s">
        <v>66</v>
      </c>
      <c r="E477" s="282" t="str">
        <f>'МП пр.8'!B26</f>
        <v>7Б 0 01 00000 </v>
      </c>
      <c r="F477" s="262"/>
      <c r="G477" s="21">
        <f>G478+G482+G486</f>
        <v>652.8</v>
      </c>
    </row>
    <row r="478" spans="1:7" ht="12.75">
      <c r="A478" s="30" t="str">
        <f>'МП пр.8'!A27</f>
        <v>Обслуживание систем видеонаблюдения, охранной сигнализации</v>
      </c>
      <c r="B478" s="19" t="s">
        <v>320</v>
      </c>
      <c r="C478" s="20" t="s">
        <v>68</v>
      </c>
      <c r="D478" s="20" t="s">
        <v>66</v>
      </c>
      <c r="E478" s="282" t="str">
        <f>'МП пр.8'!B27</f>
        <v>7Б 0 01 91600 </v>
      </c>
      <c r="F478" s="262"/>
      <c r="G478" s="21">
        <f>G479</f>
        <v>608.8</v>
      </c>
    </row>
    <row r="479" spans="1:7" ht="25.5">
      <c r="A479" s="16" t="s">
        <v>103</v>
      </c>
      <c r="B479" s="19" t="s">
        <v>320</v>
      </c>
      <c r="C479" s="20" t="s">
        <v>68</v>
      </c>
      <c r="D479" s="20" t="s">
        <v>66</v>
      </c>
      <c r="E479" s="282" t="s">
        <v>547</v>
      </c>
      <c r="F479" s="262" t="s">
        <v>104</v>
      </c>
      <c r="G479" s="21">
        <f>G480</f>
        <v>608.8</v>
      </c>
    </row>
    <row r="480" spans="1:7" ht="12.75">
      <c r="A480" s="16" t="s">
        <v>109</v>
      </c>
      <c r="B480" s="19" t="s">
        <v>320</v>
      </c>
      <c r="C480" s="20" t="s">
        <v>68</v>
      </c>
      <c r="D480" s="20" t="s">
        <v>66</v>
      </c>
      <c r="E480" s="282" t="s">
        <v>547</v>
      </c>
      <c r="F480" s="262" t="s">
        <v>110</v>
      </c>
      <c r="G480" s="21">
        <f>G481</f>
        <v>608.8</v>
      </c>
    </row>
    <row r="481" spans="1:7" ht="12.75">
      <c r="A481" s="16" t="s">
        <v>113</v>
      </c>
      <c r="B481" s="19" t="s">
        <v>320</v>
      </c>
      <c r="C481" s="20" t="s">
        <v>68</v>
      </c>
      <c r="D481" s="20" t="s">
        <v>66</v>
      </c>
      <c r="E481" s="282" t="s">
        <v>547</v>
      </c>
      <c r="F481" s="262" t="s">
        <v>114</v>
      </c>
      <c r="G481" s="21">
        <f>'МП пр.8'!G38</f>
        <v>608.8</v>
      </c>
    </row>
    <row r="482" spans="1:7" ht="12.75">
      <c r="A482" s="16" t="str">
        <f>'МП пр.8'!A44</f>
        <v>Укрепление материально- технической базы </v>
      </c>
      <c r="B482" s="19" t="s">
        <v>320</v>
      </c>
      <c r="C482" s="20" t="s">
        <v>68</v>
      </c>
      <c r="D482" s="20" t="s">
        <v>66</v>
      </c>
      <c r="E482" s="282" t="str">
        <f>'МП пр.8'!B44</f>
        <v>7Б 0 01 92500</v>
      </c>
      <c r="F482" s="262"/>
      <c r="G482" s="21">
        <f>G483</f>
        <v>0</v>
      </c>
    </row>
    <row r="483" spans="1:7" ht="25.5">
      <c r="A483" s="16" t="s">
        <v>103</v>
      </c>
      <c r="B483" s="19" t="s">
        <v>320</v>
      </c>
      <c r="C483" s="20" t="s">
        <v>68</v>
      </c>
      <c r="D483" s="20" t="s">
        <v>66</v>
      </c>
      <c r="E483" s="282" t="s">
        <v>550</v>
      </c>
      <c r="F483" s="262" t="s">
        <v>104</v>
      </c>
      <c r="G483" s="21">
        <f>G484</f>
        <v>0</v>
      </c>
    </row>
    <row r="484" spans="1:7" ht="12.75">
      <c r="A484" s="16" t="s">
        <v>109</v>
      </c>
      <c r="B484" s="19" t="s">
        <v>320</v>
      </c>
      <c r="C484" s="20" t="s">
        <v>68</v>
      </c>
      <c r="D484" s="20" t="s">
        <v>66</v>
      </c>
      <c r="E484" s="282" t="s">
        <v>550</v>
      </c>
      <c r="F484" s="262" t="s">
        <v>110</v>
      </c>
      <c r="G484" s="21">
        <f>G485</f>
        <v>0</v>
      </c>
    </row>
    <row r="485" spans="1:7" ht="12.75">
      <c r="A485" s="16" t="s">
        <v>113</v>
      </c>
      <c r="B485" s="19" t="s">
        <v>320</v>
      </c>
      <c r="C485" s="20" t="s">
        <v>68</v>
      </c>
      <c r="D485" s="20" t="s">
        <v>66</v>
      </c>
      <c r="E485" s="282" t="s">
        <v>550</v>
      </c>
      <c r="F485" s="262" t="s">
        <v>114</v>
      </c>
      <c r="G485" s="21">
        <f>'МП пр.8'!G50</f>
        <v>0</v>
      </c>
    </row>
    <row r="486" spans="1:7" ht="12.75">
      <c r="A486" s="30" t="str">
        <f>'МП пр.8'!A56</f>
        <v>Установка видеонаблюдения</v>
      </c>
      <c r="B486" s="19" t="s">
        <v>320</v>
      </c>
      <c r="C486" s="20" t="s">
        <v>68</v>
      </c>
      <c r="D486" s="20" t="s">
        <v>66</v>
      </c>
      <c r="E486" s="282" t="str">
        <f>'МП пр.8'!B56</f>
        <v>7Б 0 01 95100 </v>
      </c>
      <c r="F486" s="272"/>
      <c r="G486" s="21">
        <f>G487</f>
        <v>44</v>
      </c>
    </row>
    <row r="487" spans="1:7" ht="25.5">
      <c r="A487" s="16" t="s">
        <v>103</v>
      </c>
      <c r="B487" s="19" t="s">
        <v>320</v>
      </c>
      <c r="C487" s="20" t="s">
        <v>68</v>
      </c>
      <c r="D487" s="20" t="s">
        <v>66</v>
      </c>
      <c r="E487" s="282" t="s">
        <v>548</v>
      </c>
      <c r="F487" s="262" t="s">
        <v>104</v>
      </c>
      <c r="G487" s="21">
        <f>G488</f>
        <v>44</v>
      </c>
    </row>
    <row r="488" spans="1:7" ht="18" customHeight="1">
      <c r="A488" s="16" t="s">
        <v>109</v>
      </c>
      <c r="B488" s="19" t="s">
        <v>320</v>
      </c>
      <c r="C488" s="20" t="s">
        <v>68</v>
      </c>
      <c r="D488" s="20" t="s">
        <v>66</v>
      </c>
      <c r="E488" s="282" t="s">
        <v>548</v>
      </c>
      <c r="F488" s="262" t="s">
        <v>110</v>
      </c>
      <c r="G488" s="21">
        <f>G489</f>
        <v>44</v>
      </c>
    </row>
    <row r="489" spans="1:7" ht="12.75">
      <c r="A489" s="16" t="s">
        <v>113</v>
      </c>
      <c r="B489" s="19" t="s">
        <v>320</v>
      </c>
      <c r="C489" s="20" t="s">
        <v>68</v>
      </c>
      <c r="D489" s="20" t="s">
        <v>66</v>
      </c>
      <c r="E489" s="282" t="s">
        <v>548</v>
      </c>
      <c r="F489" s="262" t="s">
        <v>114</v>
      </c>
      <c r="G489" s="21">
        <f>'МП пр.8'!G62</f>
        <v>44</v>
      </c>
    </row>
    <row r="490" spans="1:7" ht="25.5">
      <c r="A490" s="229" t="str">
        <f>'МП пр.8'!A276</f>
        <v>Муниципальная программа  "Пожарная безопасность в Сусуманском городском округе на 2018- 2020 годы"</v>
      </c>
      <c r="B490" s="235" t="s">
        <v>320</v>
      </c>
      <c r="C490" s="230" t="s">
        <v>68</v>
      </c>
      <c r="D490" s="230" t="s">
        <v>66</v>
      </c>
      <c r="E490" s="280" t="str">
        <f>'МП пр.8'!B276</f>
        <v>7П 0 00 00000 </v>
      </c>
      <c r="F490" s="261"/>
      <c r="G490" s="232">
        <f>G491</f>
        <v>1423.1000000000001</v>
      </c>
    </row>
    <row r="491" spans="1:7" ht="25.5">
      <c r="A491" s="30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91" s="19" t="s">
        <v>320</v>
      </c>
      <c r="C491" s="20" t="s">
        <v>68</v>
      </c>
      <c r="D491" s="20" t="s">
        <v>66</v>
      </c>
      <c r="E491" s="282" t="str">
        <f>'МП пр.8'!B277</f>
        <v>7П 0 01 00000 </v>
      </c>
      <c r="F491" s="262"/>
      <c r="G491" s="21">
        <f>G492+G496+G500+G504+G508+G512</f>
        <v>1423.1000000000001</v>
      </c>
    </row>
    <row r="492" spans="1:7" ht="38.25">
      <c r="A492" s="30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92" s="19" t="s">
        <v>320</v>
      </c>
      <c r="C492" s="20" t="s">
        <v>68</v>
      </c>
      <c r="D492" s="20" t="s">
        <v>66</v>
      </c>
      <c r="E492" s="282" t="str">
        <f>'МП пр.8'!B278</f>
        <v>7П 0 01 94100 </v>
      </c>
      <c r="F492" s="262"/>
      <c r="G492" s="21">
        <f>G493</f>
        <v>846.5</v>
      </c>
    </row>
    <row r="493" spans="1:7" ht="25.5">
      <c r="A493" s="16" t="s">
        <v>103</v>
      </c>
      <c r="B493" s="19" t="s">
        <v>320</v>
      </c>
      <c r="C493" s="20" t="s">
        <v>68</v>
      </c>
      <c r="D493" s="20" t="s">
        <v>66</v>
      </c>
      <c r="E493" s="282" t="s">
        <v>276</v>
      </c>
      <c r="F493" s="262" t="s">
        <v>104</v>
      </c>
      <c r="G493" s="21">
        <f>G494</f>
        <v>846.5</v>
      </c>
    </row>
    <row r="494" spans="1:7" ht="18" customHeight="1">
      <c r="A494" s="16" t="s">
        <v>109</v>
      </c>
      <c r="B494" s="19" t="s">
        <v>320</v>
      </c>
      <c r="C494" s="20" t="s">
        <v>68</v>
      </c>
      <c r="D494" s="20" t="s">
        <v>66</v>
      </c>
      <c r="E494" s="282" t="s">
        <v>276</v>
      </c>
      <c r="F494" s="262" t="s">
        <v>110</v>
      </c>
      <c r="G494" s="21">
        <f>G495</f>
        <v>846.5</v>
      </c>
    </row>
    <row r="495" spans="1:7" ht="12.75">
      <c r="A495" s="16" t="s">
        <v>113</v>
      </c>
      <c r="B495" s="19" t="s">
        <v>320</v>
      </c>
      <c r="C495" s="20" t="s">
        <v>68</v>
      </c>
      <c r="D495" s="20" t="s">
        <v>66</v>
      </c>
      <c r="E495" s="282" t="s">
        <v>276</v>
      </c>
      <c r="F495" s="262" t="s">
        <v>114</v>
      </c>
      <c r="G495" s="21">
        <f>'МП пр.8'!G289</f>
        <v>846.5</v>
      </c>
    </row>
    <row r="496" spans="1:7" ht="12.75">
      <c r="A496" s="30" t="str">
        <f>'МП пр.8'!A308</f>
        <v>Обработка сгораемых конструкций огнезащитными составами</v>
      </c>
      <c r="B496" s="19" t="s">
        <v>320</v>
      </c>
      <c r="C496" s="20" t="s">
        <v>68</v>
      </c>
      <c r="D496" s="20" t="s">
        <v>66</v>
      </c>
      <c r="E496" s="282" t="str">
        <f>'МП пр.8'!B308</f>
        <v>7П 0 01 94200 </v>
      </c>
      <c r="F496" s="262"/>
      <c r="G496" s="21">
        <f>G497</f>
        <v>124.2</v>
      </c>
    </row>
    <row r="497" spans="1:7" ht="25.5">
      <c r="A497" s="16" t="s">
        <v>103</v>
      </c>
      <c r="B497" s="19" t="s">
        <v>320</v>
      </c>
      <c r="C497" s="20" t="s">
        <v>68</v>
      </c>
      <c r="D497" s="20" t="s">
        <v>66</v>
      </c>
      <c r="E497" s="282" t="s">
        <v>280</v>
      </c>
      <c r="F497" s="262" t="s">
        <v>104</v>
      </c>
      <c r="G497" s="21">
        <f>G498</f>
        <v>124.2</v>
      </c>
    </row>
    <row r="498" spans="1:7" ht="12.75">
      <c r="A498" s="16" t="s">
        <v>109</v>
      </c>
      <c r="B498" s="19" t="s">
        <v>320</v>
      </c>
      <c r="C498" s="20" t="s">
        <v>68</v>
      </c>
      <c r="D498" s="20" t="s">
        <v>66</v>
      </c>
      <c r="E498" s="282" t="s">
        <v>280</v>
      </c>
      <c r="F498" s="262" t="s">
        <v>110</v>
      </c>
      <c r="G498" s="21">
        <f>G499</f>
        <v>124.2</v>
      </c>
    </row>
    <row r="499" spans="1:7" ht="12" customHeight="1">
      <c r="A499" s="16" t="s">
        <v>113</v>
      </c>
      <c r="B499" s="19" t="s">
        <v>320</v>
      </c>
      <c r="C499" s="20" t="s">
        <v>68</v>
      </c>
      <c r="D499" s="20" t="s">
        <v>66</v>
      </c>
      <c r="E499" s="282" t="s">
        <v>280</v>
      </c>
      <c r="F499" s="262" t="s">
        <v>114</v>
      </c>
      <c r="G499" s="21">
        <f>'МП пр.8'!G314</f>
        <v>124.2</v>
      </c>
    </row>
    <row r="500" spans="1:7" ht="12.75">
      <c r="A500" s="30" t="str">
        <f>'МП пр.8'!A350</f>
        <v>Проведение замеров сопротивления изоляции электросетей и электрооборудования</v>
      </c>
      <c r="B500" s="19" t="s">
        <v>320</v>
      </c>
      <c r="C500" s="20" t="s">
        <v>68</v>
      </c>
      <c r="D500" s="20" t="s">
        <v>66</v>
      </c>
      <c r="E500" s="282" t="str">
        <f>'МП пр.8'!B350</f>
        <v>7П 0 01 94400 </v>
      </c>
      <c r="F500" s="262"/>
      <c r="G500" s="21">
        <f>G501</f>
        <v>293.5</v>
      </c>
    </row>
    <row r="501" spans="1:7" ht="25.5">
      <c r="A501" s="16" t="s">
        <v>103</v>
      </c>
      <c r="B501" s="19" t="s">
        <v>320</v>
      </c>
      <c r="C501" s="20" t="s">
        <v>68</v>
      </c>
      <c r="D501" s="20" t="s">
        <v>66</v>
      </c>
      <c r="E501" s="282" t="s">
        <v>277</v>
      </c>
      <c r="F501" s="262" t="s">
        <v>104</v>
      </c>
      <c r="G501" s="21">
        <f>G502</f>
        <v>293.5</v>
      </c>
    </row>
    <row r="502" spans="1:7" ht="12.75">
      <c r="A502" s="16" t="s">
        <v>109</v>
      </c>
      <c r="B502" s="19" t="s">
        <v>320</v>
      </c>
      <c r="C502" s="20" t="s">
        <v>68</v>
      </c>
      <c r="D502" s="20" t="s">
        <v>66</v>
      </c>
      <c r="E502" s="282" t="s">
        <v>277</v>
      </c>
      <c r="F502" s="262" t="s">
        <v>110</v>
      </c>
      <c r="G502" s="21">
        <f>G503</f>
        <v>293.5</v>
      </c>
    </row>
    <row r="503" spans="1:7" ht="12.75">
      <c r="A503" s="16" t="s">
        <v>113</v>
      </c>
      <c r="B503" s="19" t="s">
        <v>320</v>
      </c>
      <c r="C503" s="20" t="s">
        <v>68</v>
      </c>
      <c r="D503" s="20" t="s">
        <v>66</v>
      </c>
      <c r="E503" s="282" t="s">
        <v>277</v>
      </c>
      <c r="F503" s="262" t="s">
        <v>114</v>
      </c>
      <c r="G503" s="21">
        <f>'МП пр.8'!G361</f>
        <v>293.5</v>
      </c>
    </row>
    <row r="504" spans="1:7" ht="25.5">
      <c r="A504" s="30" t="str">
        <f>'МП пр.8'!A373</f>
        <v>Проведение проверок исправности и ремонт систем противопожарного водоснабжения, приобретение и обслуживание гидрантов</v>
      </c>
      <c r="B504" s="19" t="s">
        <v>320</v>
      </c>
      <c r="C504" s="20" t="s">
        <v>68</v>
      </c>
      <c r="D504" s="20" t="s">
        <v>66</v>
      </c>
      <c r="E504" s="282" t="str">
        <f>'МП пр.8'!B373</f>
        <v>7П 0 01 94500 </v>
      </c>
      <c r="F504" s="262"/>
      <c r="G504" s="21">
        <f>G505</f>
        <v>57.9</v>
      </c>
    </row>
    <row r="505" spans="1:7" ht="27" customHeight="1">
      <c r="A505" s="16" t="s">
        <v>103</v>
      </c>
      <c r="B505" s="19" t="s">
        <v>320</v>
      </c>
      <c r="C505" s="20" t="s">
        <v>68</v>
      </c>
      <c r="D505" s="20" t="s">
        <v>66</v>
      </c>
      <c r="E505" s="282" t="s">
        <v>278</v>
      </c>
      <c r="F505" s="262" t="s">
        <v>104</v>
      </c>
      <c r="G505" s="21">
        <f>G506</f>
        <v>57.9</v>
      </c>
    </row>
    <row r="506" spans="1:7" ht="12.75">
      <c r="A506" s="16" t="s">
        <v>109</v>
      </c>
      <c r="B506" s="19" t="s">
        <v>320</v>
      </c>
      <c r="C506" s="20" t="s">
        <v>68</v>
      </c>
      <c r="D506" s="20" t="s">
        <v>66</v>
      </c>
      <c r="E506" s="282" t="s">
        <v>278</v>
      </c>
      <c r="F506" s="262" t="s">
        <v>110</v>
      </c>
      <c r="G506" s="21">
        <f>G507</f>
        <v>57.9</v>
      </c>
    </row>
    <row r="507" spans="1:7" ht="12.75">
      <c r="A507" s="16" t="s">
        <v>113</v>
      </c>
      <c r="B507" s="19" t="s">
        <v>320</v>
      </c>
      <c r="C507" s="20" t="s">
        <v>68</v>
      </c>
      <c r="D507" s="20" t="s">
        <v>66</v>
      </c>
      <c r="E507" s="282" t="s">
        <v>278</v>
      </c>
      <c r="F507" s="262" t="s">
        <v>114</v>
      </c>
      <c r="G507" s="21">
        <f>'МП пр.8'!G384</f>
        <v>57.9</v>
      </c>
    </row>
    <row r="508" spans="1:7" ht="12.75">
      <c r="A508" s="16" t="s">
        <v>360</v>
      </c>
      <c r="B508" s="19" t="s">
        <v>320</v>
      </c>
      <c r="C508" s="20" t="s">
        <v>68</v>
      </c>
      <c r="D508" s="20" t="s">
        <v>66</v>
      </c>
      <c r="E508" s="282" t="s">
        <v>361</v>
      </c>
      <c r="F508" s="262"/>
      <c r="G508" s="21">
        <f>G509</f>
        <v>25</v>
      </c>
    </row>
    <row r="509" spans="1:7" ht="25.5">
      <c r="A509" s="16" t="s">
        <v>103</v>
      </c>
      <c r="B509" s="19" t="s">
        <v>320</v>
      </c>
      <c r="C509" s="20" t="s">
        <v>68</v>
      </c>
      <c r="D509" s="20" t="s">
        <v>66</v>
      </c>
      <c r="E509" s="282" t="s">
        <v>361</v>
      </c>
      <c r="F509" s="262" t="s">
        <v>104</v>
      </c>
      <c r="G509" s="21">
        <f>G510</f>
        <v>25</v>
      </c>
    </row>
    <row r="510" spans="1:7" ht="12.75">
      <c r="A510" s="16" t="s">
        <v>109</v>
      </c>
      <c r="B510" s="19" t="s">
        <v>320</v>
      </c>
      <c r="C510" s="20" t="s">
        <v>68</v>
      </c>
      <c r="D510" s="20" t="s">
        <v>66</v>
      </c>
      <c r="E510" s="282" t="s">
        <v>361</v>
      </c>
      <c r="F510" s="262" t="s">
        <v>110</v>
      </c>
      <c r="G510" s="21">
        <f>G511</f>
        <v>25</v>
      </c>
    </row>
    <row r="511" spans="1:7" ht="12" customHeight="1">
      <c r="A511" s="16" t="s">
        <v>113</v>
      </c>
      <c r="B511" s="19" t="s">
        <v>320</v>
      </c>
      <c r="C511" s="20" t="s">
        <v>68</v>
      </c>
      <c r="D511" s="20" t="s">
        <v>66</v>
      </c>
      <c r="E511" s="282" t="s">
        <v>361</v>
      </c>
      <c r="F511" s="262" t="s">
        <v>114</v>
      </c>
      <c r="G511" s="21">
        <f>'МП пр.8'!G413</f>
        <v>25</v>
      </c>
    </row>
    <row r="512" spans="1:7" ht="12.75">
      <c r="A512" s="30" t="str">
        <f>'МП пр.8'!A419</f>
        <v>Установка противопожарных дверей на запасных выходах</v>
      </c>
      <c r="B512" s="19" t="s">
        <v>320</v>
      </c>
      <c r="C512" s="20" t="s">
        <v>68</v>
      </c>
      <c r="D512" s="20" t="s">
        <v>66</v>
      </c>
      <c r="E512" s="282" t="str">
        <f>'МП пр.8'!B419</f>
        <v>7П 0 01 94600</v>
      </c>
      <c r="F512" s="262"/>
      <c r="G512" s="21">
        <f>G513</f>
        <v>76</v>
      </c>
    </row>
    <row r="513" spans="1:7" ht="25.5">
      <c r="A513" s="236" t="s">
        <v>103</v>
      </c>
      <c r="B513" s="243" t="s">
        <v>320</v>
      </c>
      <c r="C513" s="227" t="s">
        <v>68</v>
      </c>
      <c r="D513" s="227" t="s">
        <v>66</v>
      </c>
      <c r="E513" s="286" t="s">
        <v>571</v>
      </c>
      <c r="F513" s="278" t="s">
        <v>104</v>
      </c>
      <c r="G513" s="244">
        <f>G514</f>
        <v>76</v>
      </c>
    </row>
    <row r="514" spans="1:7" ht="12.75">
      <c r="A514" s="236" t="s">
        <v>109</v>
      </c>
      <c r="B514" s="243" t="s">
        <v>320</v>
      </c>
      <c r="C514" s="227" t="s">
        <v>68</v>
      </c>
      <c r="D514" s="227" t="s">
        <v>66</v>
      </c>
      <c r="E514" s="286" t="s">
        <v>571</v>
      </c>
      <c r="F514" s="278" t="s">
        <v>110</v>
      </c>
      <c r="G514" s="244">
        <f>G515</f>
        <v>76</v>
      </c>
    </row>
    <row r="515" spans="1:7" ht="12.75">
      <c r="A515" s="236" t="s">
        <v>113</v>
      </c>
      <c r="B515" s="243" t="s">
        <v>320</v>
      </c>
      <c r="C515" s="227" t="s">
        <v>68</v>
      </c>
      <c r="D515" s="227" t="s">
        <v>66</v>
      </c>
      <c r="E515" s="286" t="s">
        <v>571</v>
      </c>
      <c r="F515" s="278" t="s">
        <v>114</v>
      </c>
      <c r="G515" s="244">
        <f>'МП пр.8'!G425</f>
        <v>76</v>
      </c>
    </row>
    <row r="516" spans="1:7" ht="25.5">
      <c r="A516" s="229" t="str">
        <f>'МП пр.8'!A438</f>
        <v>Муниципальная  программа  "Развитие образования в Сусуманском городском округе  на 2018- 2020 годы"</v>
      </c>
      <c r="B516" s="235" t="s">
        <v>320</v>
      </c>
      <c r="C516" s="230" t="s">
        <v>68</v>
      </c>
      <c r="D516" s="230" t="s">
        <v>66</v>
      </c>
      <c r="E516" s="261" t="str">
        <f>'МП пр.8'!B438</f>
        <v>7Р 0 00 00000 </v>
      </c>
      <c r="F516" s="279"/>
      <c r="G516" s="232">
        <f>G517+G538</f>
        <v>114938.79999999999</v>
      </c>
    </row>
    <row r="517" spans="1:7" ht="12.75">
      <c r="A517" s="16" t="str">
        <f>'МП пр.8'!A457</f>
        <v>Основное мероприятие "Управление развитием отрасли образования"</v>
      </c>
      <c r="B517" s="19" t="s">
        <v>320</v>
      </c>
      <c r="C517" s="20" t="s">
        <v>68</v>
      </c>
      <c r="D517" s="20" t="s">
        <v>66</v>
      </c>
      <c r="E517" s="262" t="str">
        <f>'МП пр.8'!B457</f>
        <v>7Р 0 02 00000</v>
      </c>
      <c r="F517" s="266"/>
      <c r="G517" s="21">
        <f>G518+G522+G526+G530+G534</f>
        <v>114663.79999999999</v>
      </c>
    </row>
    <row r="518" spans="1:7" ht="25.5">
      <c r="A518" s="224" t="str">
        <f>'МП пр.8'!A458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518" s="242" t="s">
        <v>320</v>
      </c>
      <c r="C518" s="225" t="s">
        <v>68</v>
      </c>
      <c r="D518" s="225" t="s">
        <v>66</v>
      </c>
      <c r="E518" s="267" t="str">
        <f>'МП пр.8'!B458</f>
        <v>7Р 0 02 74050</v>
      </c>
      <c r="F518" s="267"/>
      <c r="G518" s="226">
        <f>G519</f>
        <v>104582.4</v>
      </c>
    </row>
    <row r="519" spans="1:7" ht="25.5">
      <c r="A519" s="224" t="s">
        <v>103</v>
      </c>
      <c r="B519" s="242" t="s">
        <v>320</v>
      </c>
      <c r="C519" s="225" t="s">
        <v>68</v>
      </c>
      <c r="D519" s="225" t="s">
        <v>66</v>
      </c>
      <c r="E519" s="267" t="s">
        <v>427</v>
      </c>
      <c r="F519" s="267" t="s">
        <v>104</v>
      </c>
      <c r="G519" s="226">
        <f>G520</f>
        <v>104582.4</v>
      </c>
    </row>
    <row r="520" spans="1:7" ht="12.75">
      <c r="A520" s="224" t="s">
        <v>109</v>
      </c>
      <c r="B520" s="242" t="s">
        <v>320</v>
      </c>
      <c r="C520" s="225" t="s">
        <v>68</v>
      </c>
      <c r="D520" s="225" t="s">
        <v>66</v>
      </c>
      <c r="E520" s="267" t="s">
        <v>427</v>
      </c>
      <c r="F520" s="267" t="s">
        <v>110</v>
      </c>
      <c r="G520" s="226">
        <f>G521</f>
        <v>104582.4</v>
      </c>
    </row>
    <row r="521" spans="1:7" ht="38.25">
      <c r="A521" s="224" t="s">
        <v>111</v>
      </c>
      <c r="B521" s="242" t="s">
        <v>320</v>
      </c>
      <c r="C521" s="225" t="s">
        <v>68</v>
      </c>
      <c r="D521" s="225" t="s">
        <v>66</v>
      </c>
      <c r="E521" s="267" t="s">
        <v>427</v>
      </c>
      <c r="F521" s="267" t="s">
        <v>112</v>
      </c>
      <c r="G521" s="226">
        <f>'МП пр.8'!G464</f>
        <v>104582.4</v>
      </c>
    </row>
    <row r="522" spans="1:7" ht="47.25" customHeight="1">
      <c r="A522" s="224" t="str">
        <f>'МП пр.8'!A465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2" s="242" t="s">
        <v>320</v>
      </c>
      <c r="C522" s="225" t="s">
        <v>68</v>
      </c>
      <c r="D522" s="225" t="s">
        <v>66</v>
      </c>
      <c r="E522" s="267" t="str">
        <f>'МП пр.8'!B465</f>
        <v>7Р 0 02 74060</v>
      </c>
      <c r="F522" s="267"/>
      <c r="G522" s="226">
        <f>G523</f>
        <v>1322.8</v>
      </c>
    </row>
    <row r="523" spans="1:7" ht="25.5">
      <c r="A523" s="224" t="s">
        <v>103</v>
      </c>
      <c r="B523" s="242" t="s">
        <v>320</v>
      </c>
      <c r="C523" s="225" t="s">
        <v>68</v>
      </c>
      <c r="D523" s="225" t="s">
        <v>66</v>
      </c>
      <c r="E523" s="267" t="s">
        <v>423</v>
      </c>
      <c r="F523" s="267" t="s">
        <v>104</v>
      </c>
      <c r="G523" s="226">
        <f>G524</f>
        <v>1322.8</v>
      </c>
    </row>
    <row r="524" spans="1:7" ht="12.75">
      <c r="A524" s="224" t="s">
        <v>109</v>
      </c>
      <c r="B524" s="242" t="s">
        <v>320</v>
      </c>
      <c r="C524" s="225" t="s">
        <v>68</v>
      </c>
      <c r="D524" s="225" t="s">
        <v>66</v>
      </c>
      <c r="E524" s="267" t="s">
        <v>423</v>
      </c>
      <c r="F524" s="267" t="s">
        <v>110</v>
      </c>
      <c r="G524" s="226">
        <f>G525</f>
        <v>1322.8</v>
      </c>
    </row>
    <row r="525" spans="1:7" ht="38.25">
      <c r="A525" s="224" t="s">
        <v>111</v>
      </c>
      <c r="B525" s="242" t="s">
        <v>320</v>
      </c>
      <c r="C525" s="225" t="s">
        <v>68</v>
      </c>
      <c r="D525" s="225" t="s">
        <v>66</v>
      </c>
      <c r="E525" s="267" t="s">
        <v>423</v>
      </c>
      <c r="F525" s="267" t="s">
        <v>112</v>
      </c>
      <c r="G525" s="226">
        <f>'МП пр.8'!G476</f>
        <v>1322.8</v>
      </c>
    </row>
    <row r="526" spans="1:7" ht="41.25" customHeight="1">
      <c r="A526" s="224" t="str">
        <f>'МП пр.8'!A483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26" s="242" t="s">
        <v>320</v>
      </c>
      <c r="C526" s="225" t="s">
        <v>68</v>
      </c>
      <c r="D526" s="225" t="s">
        <v>66</v>
      </c>
      <c r="E526" s="267" t="str">
        <f>'МП пр.8'!B483</f>
        <v>7Р 0 02 74070</v>
      </c>
      <c r="F526" s="267"/>
      <c r="G526" s="226">
        <f>G527</f>
        <v>3121.4</v>
      </c>
    </row>
    <row r="527" spans="1:7" ht="25.5">
      <c r="A527" s="224" t="s">
        <v>103</v>
      </c>
      <c r="B527" s="242" t="s">
        <v>320</v>
      </c>
      <c r="C527" s="225" t="s">
        <v>68</v>
      </c>
      <c r="D527" s="225" t="s">
        <v>66</v>
      </c>
      <c r="E527" s="267" t="s">
        <v>424</v>
      </c>
      <c r="F527" s="267" t="s">
        <v>104</v>
      </c>
      <c r="G527" s="226">
        <f>G528</f>
        <v>3121.4</v>
      </c>
    </row>
    <row r="528" spans="1:7" ht="12.75">
      <c r="A528" s="224" t="s">
        <v>109</v>
      </c>
      <c r="B528" s="242" t="s">
        <v>320</v>
      </c>
      <c r="C528" s="225" t="s">
        <v>68</v>
      </c>
      <c r="D528" s="225" t="s">
        <v>66</v>
      </c>
      <c r="E528" s="267" t="s">
        <v>424</v>
      </c>
      <c r="F528" s="267" t="s">
        <v>110</v>
      </c>
      <c r="G528" s="226">
        <f>G529</f>
        <v>3121.4</v>
      </c>
    </row>
    <row r="529" spans="1:7" ht="38.25">
      <c r="A529" s="224" t="s">
        <v>111</v>
      </c>
      <c r="B529" s="242" t="s">
        <v>320</v>
      </c>
      <c r="C529" s="225" t="s">
        <v>68</v>
      </c>
      <c r="D529" s="225" t="s">
        <v>66</v>
      </c>
      <c r="E529" s="267" t="s">
        <v>424</v>
      </c>
      <c r="F529" s="267" t="s">
        <v>112</v>
      </c>
      <c r="G529" s="226">
        <f>'МП пр.8'!G494</f>
        <v>3121.4</v>
      </c>
    </row>
    <row r="530" spans="1:7" ht="12.75">
      <c r="A530" s="224" t="str">
        <f>'МП пр.8'!A508</f>
        <v>Обеспечение ежемесячного денежного вознаграждения за классное руководство</v>
      </c>
      <c r="B530" s="242" t="s">
        <v>320</v>
      </c>
      <c r="C530" s="225" t="s">
        <v>68</v>
      </c>
      <c r="D530" s="225" t="s">
        <v>66</v>
      </c>
      <c r="E530" s="267" t="str">
        <f>'МП пр.8'!B508</f>
        <v>7Р 0 02 74130</v>
      </c>
      <c r="F530" s="267"/>
      <c r="G530" s="226">
        <f>G531</f>
        <v>1128</v>
      </c>
    </row>
    <row r="531" spans="1:7" ht="25.5">
      <c r="A531" s="224" t="s">
        <v>103</v>
      </c>
      <c r="B531" s="242" t="s">
        <v>320</v>
      </c>
      <c r="C531" s="225" t="s">
        <v>68</v>
      </c>
      <c r="D531" s="225" t="s">
        <v>66</v>
      </c>
      <c r="E531" s="267" t="s">
        <v>428</v>
      </c>
      <c r="F531" s="267" t="s">
        <v>104</v>
      </c>
      <c r="G531" s="226">
        <f>G532</f>
        <v>1128</v>
      </c>
    </row>
    <row r="532" spans="1:7" ht="12.75">
      <c r="A532" s="224" t="s">
        <v>109</v>
      </c>
      <c r="B532" s="242" t="s">
        <v>320</v>
      </c>
      <c r="C532" s="225" t="s">
        <v>68</v>
      </c>
      <c r="D532" s="225" t="s">
        <v>66</v>
      </c>
      <c r="E532" s="267" t="s">
        <v>428</v>
      </c>
      <c r="F532" s="267" t="s">
        <v>110</v>
      </c>
      <c r="G532" s="226">
        <f>G533</f>
        <v>1128</v>
      </c>
    </row>
    <row r="533" spans="1:7" ht="38.25">
      <c r="A533" s="224" t="s">
        <v>111</v>
      </c>
      <c r="B533" s="242" t="s">
        <v>320</v>
      </c>
      <c r="C533" s="225" t="s">
        <v>68</v>
      </c>
      <c r="D533" s="225" t="s">
        <v>66</v>
      </c>
      <c r="E533" s="267" t="s">
        <v>428</v>
      </c>
      <c r="F533" s="267" t="s">
        <v>112</v>
      </c>
      <c r="G533" s="226">
        <f>'МП пр.8'!G514</f>
        <v>1128</v>
      </c>
    </row>
    <row r="534" spans="1:7" ht="38.25">
      <c r="A534" s="224" t="str">
        <f>'МП пр.8'!A515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34" s="242" t="s">
        <v>320</v>
      </c>
      <c r="C534" s="225" t="s">
        <v>68</v>
      </c>
      <c r="D534" s="225" t="s">
        <v>66</v>
      </c>
      <c r="E534" s="267" t="str">
        <f>'МП пр.8'!B515</f>
        <v>7Р 0 02 75010</v>
      </c>
      <c r="F534" s="267"/>
      <c r="G534" s="226">
        <f>G535</f>
        <v>4509.2</v>
      </c>
    </row>
    <row r="535" spans="1:7" ht="25.5">
      <c r="A535" s="224" t="s">
        <v>103</v>
      </c>
      <c r="B535" s="242" t="s">
        <v>320</v>
      </c>
      <c r="C535" s="225" t="s">
        <v>68</v>
      </c>
      <c r="D535" s="225" t="s">
        <v>66</v>
      </c>
      <c r="E535" s="267" t="s">
        <v>426</v>
      </c>
      <c r="F535" s="267" t="s">
        <v>104</v>
      </c>
      <c r="G535" s="226">
        <f>G536</f>
        <v>4509.2</v>
      </c>
    </row>
    <row r="536" spans="1:7" ht="12.75">
      <c r="A536" s="224" t="s">
        <v>109</v>
      </c>
      <c r="B536" s="242" t="s">
        <v>320</v>
      </c>
      <c r="C536" s="225" t="s">
        <v>68</v>
      </c>
      <c r="D536" s="225" t="s">
        <v>66</v>
      </c>
      <c r="E536" s="267" t="s">
        <v>426</v>
      </c>
      <c r="F536" s="267" t="s">
        <v>110</v>
      </c>
      <c r="G536" s="226">
        <f>G537</f>
        <v>4509.2</v>
      </c>
    </row>
    <row r="537" spans="1:7" ht="12.75">
      <c r="A537" s="224" t="s">
        <v>113</v>
      </c>
      <c r="B537" s="242" t="s">
        <v>320</v>
      </c>
      <c r="C537" s="225" t="s">
        <v>68</v>
      </c>
      <c r="D537" s="225" t="s">
        <v>66</v>
      </c>
      <c r="E537" s="267" t="s">
        <v>426</v>
      </c>
      <c r="F537" s="267" t="s">
        <v>114</v>
      </c>
      <c r="G537" s="226">
        <f>'МП пр.8'!G526</f>
        <v>4509.2</v>
      </c>
    </row>
    <row r="538" spans="1:7" ht="25.5">
      <c r="A538" s="16" t="str">
        <f>'МП пр.8'!A559</f>
        <v>Основное мероприятие "Формирование доступной среды в образовательных учреждениях Сусуманского городского округа"</v>
      </c>
      <c r="B538" s="19" t="s">
        <v>320</v>
      </c>
      <c r="C538" s="20" t="s">
        <v>68</v>
      </c>
      <c r="D538" s="20" t="s">
        <v>66</v>
      </c>
      <c r="E538" s="262" t="str">
        <f>'МП пр.8'!B559</f>
        <v>7Р 0 05 00000</v>
      </c>
      <c r="F538" s="262"/>
      <c r="G538" s="21">
        <f>G539</f>
        <v>275</v>
      </c>
    </row>
    <row r="539" spans="1:7" ht="16.5" customHeight="1">
      <c r="A539" s="16" t="str">
        <f>'МП пр.8'!A560</f>
        <v>Адаптация социально- значимых объектов для инвалидов и маломобильных групп населения </v>
      </c>
      <c r="B539" s="19" t="s">
        <v>320</v>
      </c>
      <c r="C539" s="20" t="s">
        <v>68</v>
      </c>
      <c r="D539" s="20" t="s">
        <v>66</v>
      </c>
      <c r="E539" s="262" t="str">
        <f>'МП пр.8'!B560</f>
        <v>7Р 0 05 91500</v>
      </c>
      <c r="F539" s="262"/>
      <c r="G539" s="21">
        <f>G540</f>
        <v>275</v>
      </c>
    </row>
    <row r="540" spans="1:7" ht="25.5">
      <c r="A540" s="16" t="s">
        <v>103</v>
      </c>
      <c r="B540" s="19" t="s">
        <v>320</v>
      </c>
      <c r="C540" s="20" t="s">
        <v>68</v>
      </c>
      <c r="D540" s="20" t="s">
        <v>66</v>
      </c>
      <c r="E540" s="262" t="str">
        <f>'МП пр.8'!B561</f>
        <v>7Р 0 05 91500</v>
      </c>
      <c r="F540" s="262" t="s">
        <v>104</v>
      </c>
      <c r="G540" s="21">
        <f>G541</f>
        <v>275</v>
      </c>
    </row>
    <row r="541" spans="1:7" ht="12.75">
      <c r="A541" s="16" t="s">
        <v>109</v>
      </c>
      <c r="B541" s="19" t="s">
        <v>320</v>
      </c>
      <c r="C541" s="20" t="s">
        <v>68</v>
      </c>
      <c r="D541" s="20" t="s">
        <v>66</v>
      </c>
      <c r="E541" s="262" t="str">
        <f>'МП пр.8'!B562</f>
        <v>7Р 0 05 91500</v>
      </c>
      <c r="F541" s="262" t="s">
        <v>110</v>
      </c>
      <c r="G541" s="21">
        <f>G542</f>
        <v>275</v>
      </c>
    </row>
    <row r="542" spans="1:7" ht="12.75">
      <c r="A542" s="16" t="s">
        <v>113</v>
      </c>
      <c r="B542" s="19" t="s">
        <v>320</v>
      </c>
      <c r="C542" s="20" t="s">
        <v>68</v>
      </c>
      <c r="D542" s="20" t="s">
        <v>66</v>
      </c>
      <c r="E542" s="262" t="str">
        <f>'МП пр.8'!B563</f>
        <v>7Р 0 05 91500</v>
      </c>
      <c r="F542" s="262" t="s">
        <v>114</v>
      </c>
      <c r="G542" s="21">
        <f>'МП пр.8'!G566</f>
        <v>275</v>
      </c>
    </row>
    <row r="543" spans="1:7" ht="25.5">
      <c r="A543" s="229" t="str">
        <f>'МП пр.8'!A675</f>
        <v>Муниципальная  программа  "Здоровье обучающихся и воспитанников в Сусуманском городском округе  на 2018- 2020 годы"</v>
      </c>
      <c r="B543" s="235" t="s">
        <v>320</v>
      </c>
      <c r="C543" s="235" t="s">
        <v>68</v>
      </c>
      <c r="D543" s="235" t="s">
        <v>66</v>
      </c>
      <c r="E543" s="280" t="str">
        <f>'МП пр.8'!B675</f>
        <v>7Ю 0 00 00000 </v>
      </c>
      <c r="F543" s="280"/>
      <c r="G543" s="232">
        <f>G544</f>
        <v>4865.499999999999</v>
      </c>
    </row>
    <row r="544" spans="1:7" ht="28.5" customHeight="1">
      <c r="A544" s="30" t="str">
        <f>'МП пр.8'!A676</f>
        <v>Основное мероприятие "Совершенствование системы укрепления здоровья учащихся и воспитанников образовательных учреждений"</v>
      </c>
      <c r="B544" s="19" t="s">
        <v>320</v>
      </c>
      <c r="C544" s="20" t="s">
        <v>68</v>
      </c>
      <c r="D544" s="20" t="s">
        <v>66</v>
      </c>
      <c r="E544" s="282" t="str">
        <f>'МП пр.8'!B676</f>
        <v>7Ю 0 01 00000 </v>
      </c>
      <c r="F544" s="262"/>
      <c r="G544" s="21">
        <f>G545+G549+G553+G557+G565+G561</f>
        <v>4865.499999999999</v>
      </c>
    </row>
    <row r="545" spans="1:7" ht="12.75">
      <c r="A545" s="30" t="str">
        <f>'МП пр.8'!A677</f>
        <v>Укрепление материально- технической базы медицинских кабинетов</v>
      </c>
      <c r="B545" s="19" t="s">
        <v>320</v>
      </c>
      <c r="C545" s="20" t="s">
        <v>68</v>
      </c>
      <c r="D545" s="20" t="s">
        <v>66</v>
      </c>
      <c r="E545" s="282" t="str">
        <f>'МП пр.8'!B677</f>
        <v>7Ю 0 01 92520 </v>
      </c>
      <c r="F545" s="262"/>
      <c r="G545" s="21">
        <f>G546</f>
        <v>260</v>
      </c>
    </row>
    <row r="546" spans="1:7" ht="25.5">
      <c r="A546" s="16" t="s">
        <v>103</v>
      </c>
      <c r="B546" s="19" t="s">
        <v>320</v>
      </c>
      <c r="C546" s="20" t="s">
        <v>68</v>
      </c>
      <c r="D546" s="20" t="s">
        <v>66</v>
      </c>
      <c r="E546" s="282" t="s">
        <v>359</v>
      </c>
      <c r="F546" s="262" t="s">
        <v>104</v>
      </c>
      <c r="G546" s="21">
        <f>G547</f>
        <v>260</v>
      </c>
    </row>
    <row r="547" spans="1:7" ht="12.75">
      <c r="A547" s="16" t="s">
        <v>109</v>
      </c>
      <c r="B547" s="19" t="s">
        <v>320</v>
      </c>
      <c r="C547" s="20" t="s">
        <v>68</v>
      </c>
      <c r="D547" s="20" t="s">
        <v>66</v>
      </c>
      <c r="E547" s="282" t="s">
        <v>359</v>
      </c>
      <c r="F547" s="262" t="s">
        <v>110</v>
      </c>
      <c r="G547" s="21">
        <f>G548</f>
        <v>260</v>
      </c>
    </row>
    <row r="548" spans="1:7" ht="12.75">
      <c r="A548" s="16" t="s">
        <v>113</v>
      </c>
      <c r="B548" s="19" t="s">
        <v>320</v>
      </c>
      <c r="C548" s="20" t="s">
        <v>68</v>
      </c>
      <c r="D548" s="20" t="s">
        <v>66</v>
      </c>
      <c r="E548" s="282" t="s">
        <v>359</v>
      </c>
      <c r="F548" s="262" t="s">
        <v>114</v>
      </c>
      <c r="G548" s="21">
        <f>'МП пр.8'!G688</f>
        <v>260</v>
      </c>
    </row>
    <row r="549" spans="1:7" s="80" customFormat="1" ht="25.5">
      <c r="A549" s="224" t="str">
        <f>'МП пр.8'!A689</f>
        <v>Совершенствование системы укрепления здоровья учащихся в общеобразовательных учреждениях </v>
      </c>
      <c r="B549" s="242" t="s">
        <v>320</v>
      </c>
      <c r="C549" s="225" t="s">
        <v>68</v>
      </c>
      <c r="D549" s="225" t="s">
        <v>66</v>
      </c>
      <c r="E549" s="267" t="str">
        <f>'МП пр.8'!B689</f>
        <v>7Ю 0 01 73440</v>
      </c>
      <c r="F549" s="281"/>
      <c r="G549" s="226">
        <f>G550</f>
        <v>1324.3</v>
      </c>
    </row>
    <row r="550" spans="1:7" ht="25.5">
      <c r="A550" s="224" t="s">
        <v>103</v>
      </c>
      <c r="B550" s="242" t="s">
        <v>320</v>
      </c>
      <c r="C550" s="225" t="s">
        <v>68</v>
      </c>
      <c r="D550" s="225" t="s">
        <v>66</v>
      </c>
      <c r="E550" s="267" t="s">
        <v>363</v>
      </c>
      <c r="F550" s="267" t="s">
        <v>104</v>
      </c>
      <c r="G550" s="226">
        <f>G551</f>
        <v>1324.3</v>
      </c>
    </row>
    <row r="551" spans="1:7" ht="12.75">
      <c r="A551" s="224" t="s">
        <v>109</v>
      </c>
      <c r="B551" s="242" t="s">
        <v>320</v>
      </c>
      <c r="C551" s="225" t="s">
        <v>68</v>
      </c>
      <c r="D551" s="225" t="s">
        <v>66</v>
      </c>
      <c r="E551" s="267" t="s">
        <v>363</v>
      </c>
      <c r="F551" s="267" t="s">
        <v>110</v>
      </c>
      <c r="G551" s="226">
        <f>G552</f>
        <v>1324.3</v>
      </c>
    </row>
    <row r="552" spans="1:7" ht="12.75">
      <c r="A552" s="224" t="s">
        <v>113</v>
      </c>
      <c r="B552" s="242" t="s">
        <v>320</v>
      </c>
      <c r="C552" s="225" t="s">
        <v>68</v>
      </c>
      <c r="D552" s="225" t="s">
        <v>66</v>
      </c>
      <c r="E552" s="267" t="s">
        <v>363</v>
      </c>
      <c r="F552" s="267" t="s">
        <v>114</v>
      </c>
      <c r="G552" s="226">
        <f>'МП пр.8'!G695</f>
        <v>1324.3</v>
      </c>
    </row>
    <row r="553" spans="1:7" ht="25.5">
      <c r="A553" s="16" t="str">
        <f>'МП пр.8'!A696</f>
        <v>Совершенствование системы укрепления здоровья учащихся в общеобразовательных учреждениях  за счет средств местного бюджета</v>
      </c>
      <c r="B553" s="19" t="s">
        <v>320</v>
      </c>
      <c r="C553" s="20" t="s">
        <v>68</v>
      </c>
      <c r="D553" s="20" t="s">
        <v>66</v>
      </c>
      <c r="E553" s="262" t="str">
        <f>'МП пр.8'!B696</f>
        <v>7Ю 0 01 S3440</v>
      </c>
      <c r="F553" s="262"/>
      <c r="G553" s="21">
        <f>G554</f>
        <v>2350.1</v>
      </c>
    </row>
    <row r="554" spans="1:7" ht="25.5">
      <c r="A554" s="16" t="s">
        <v>103</v>
      </c>
      <c r="B554" s="19" t="s">
        <v>320</v>
      </c>
      <c r="C554" s="20" t="s">
        <v>68</v>
      </c>
      <c r="D554" s="20" t="s">
        <v>66</v>
      </c>
      <c r="E554" s="262" t="s">
        <v>364</v>
      </c>
      <c r="F554" s="262" t="s">
        <v>104</v>
      </c>
      <c r="G554" s="21">
        <f>G555</f>
        <v>2350.1</v>
      </c>
    </row>
    <row r="555" spans="1:7" ht="12.75">
      <c r="A555" s="16" t="s">
        <v>109</v>
      </c>
      <c r="B555" s="19" t="s">
        <v>320</v>
      </c>
      <c r="C555" s="20" t="s">
        <v>68</v>
      </c>
      <c r="D555" s="20" t="s">
        <v>66</v>
      </c>
      <c r="E555" s="262" t="s">
        <v>364</v>
      </c>
      <c r="F555" s="262" t="s">
        <v>110</v>
      </c>
      <c r="G555" s="21">
        <f>G556</f>
        <v>2350.1</v>
      </c>
    </row>
    <row r="556" spans="1:7" ht="12.75">
      <c r="A556" s="16" t="s">
        <v>113</v>
      </c>
      <c r="B556" s="19" t="s">
        <v>320</v>
      </c>
      <c r="C556" s="20" t="s">
        <v>68</v>
      </c>
      <c r="D556" s="20" t="s">
        <v>66</v>
      </c>
      <c r="E556" s="262" t="s">
        <v>364</v>
      </c>
      <c r="F556" s="262" t="s">
        <v>114</v>
      </c>
      <c r="G556" s="21">
        <f>'МП пр.8'!G702</f>
        <v>2350.1</v>
      </c>
    </row>
    <row r="557" spans="1:7" s="80" customFormat="1" ht="25.5">
      <c r="A557" s="294" t="str">
        <f>'МП пр.8'!A703</f>
        <v>Расходы на питание (завтрак или полдник) детей из многодетных семей, обучающихся в общеобразовательных учреждениях </v>
      </c>
      <c r="B557" s="242" t="s">
        <v>320</v>
      </c>
      <c r="C557" s="225" t="s">
        <v>68</v>
      </c>
      <c r="D557" s="225" t="s">
        <v>66</v>
      </c>
      <c r="E557" s="285" t="str">
        <f>'МП пр.8'!B703</f>
        <v>7Ю 0 01 73950 </v>
      </c>
      <c r="F557" s="267"/>
      <c r="G557" s="226">
        <f>G558</f>
        <v>510.9</v>
      </c>
    </row>
    <row r="558" spans="1:7" ht="27.75" customHeight="1">
      <c r="A558" s="224" t="s">
        <v>103</v>
      </c>
      <c r="B558" s="242" t="s">
        <v>320</v>
      </c>
      <c r="C558" s="225" t="s">
        <v>68</v>
      </c>
      <c r="D558" s="225" t="s">
        <v>66</v>
      </c>
      <c r="E558" s="285" t="s">
        <v>365</v>
      </c>
      <c r="F558" s="267" t="s">
        <v>104</v>
      </c>
      <c r="G558" s="226">
        <f>G559</f>
        <v>510.9</v>
      </c>
    </row>
    <row r="559" spans="1:7" ht="15.75" customHeight="1">
      <c r="A559" s="224" t="s">
        <v>109</v>
      </c>
      <c r="B559" s="242" t="s">
        <v>320</v>
      </c>
      <c r="C559" s="225" t="s">
        <v>68</v>
      </c>
      <c r="D559" s="225" t="s">
        <v>66</v>
      </c>
      <c r="E559" s="285" t="s">
        <v>365</v>
      </c>
      <c r="F559" s="267" t="s">
        <v>110</v>
      </c>
      <c r="G559" s="226">
        <f>G560</f>
        <v>510.9</v>
      </c>
    </row>
    <row r="560" spans="1:7" ht="18.75" customHeight="1">
      <c r="A560" s="224" t="s">
        <v>113</v>
      </c>
      <c r="B560" s="242" t="s">
        <v>320</v>
      </c>
      <c r="C560" s="225" t="s">
        <v>68</v>
      </c>
      <c r="D560" s="225" t="s">
        <v>66</v>
      </c>
      <c r="E560" s="285" t="s">
        <v>365</v>
      </c>
      <c r="F560" s="267" t="s">
        <v>114</v>
      </c>
      <c r="G560" s="226">
        <f>'МП пр.8'!G709</f>
        <v>510.9</v>
      </c>
    </row>
    <row r="561" spans="1:7" ht="27" customHeight="1">
      <c r="A561" s="30" t="str">
        <f>'МП пр.8'!A710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561" s="19" t="s">
        <v>320</v>
      </c>
      <c r="C561" s="20" t="s">
        <v>68</v>
      </c>
      <c r="D561" s="20" t="s">
        <v>66</v>
      </c>
      <c r="E561" s="282" t="str">
        <f>'МП пр.8'!B710</f>
        <v>7Ю 0 01 S3950 </v>
      </c>
      <c r="F561" s="262"/>
      <c r="G561" s="21">
        <f>G562</f>
        <v>336</v>
      </c>
    </row>
    <row r="562" spans="1:7" ht="28.5" customHeight="1">
      <c r="A562" s="236" t="s">
        <v>103</v>
      </c>
      <c r="B562" s="243" t="s">
        <v>320</v>
      </c>
      <c r="C562" s="227" t="s">
        <v>68</v>
      </c>
      <c r="D562" s="227" t="s">
        <v>66</v>
      </c>
      <c r="E562" s="286" t="s">
        <v>366</v>
      </c>
      <c r="F562" s="278" t="s">
        <v>104</v>
      </c>
      <c r="G562" s="244">
        <f>G563</f>
        <v>336</v>
      </c>
    </row>
    <row r="563" spans="1:7" ht="16.5" customHeight="1">
      <c r="A563" s="236" t="s">
        <v>109</v>
      </c>
      <c r="B563" s="243" t="s">
        <v>320</v>
      </c>
      <c r="C563" s="227" t="s">
        <v>68</v>
      </c>
      <c r="D563" s="227" t="s">
        <v>66</v>
      </c>
      <c r="E563" s="286" t="s">
        <v>366</v>
      </c>
      <c r="F563" s="278" t="s">
        <v>110</v>
      </c>
      <c r="G563" s="244">
        <f>G564</f>
        <v>336</v>
      </c>
    </row>
    <row r="564" spans="1:7" ht="15.75" customHeight="1">
      <c r="A564" s="236" t="s">
        <v>113</v>
      </c>
      <c r="B564" s="243" t="s">
        <v>320</v>
      </c>
      <c r="C564" s="227" t="s">
        <v>68</v>
      </c>
      <c r="D564" s="227" t="s">
        <v>66</v>
      </c>
      <c r="E564" s="286" t="s">
        <v>366</v>
      </c>
      <c r="F564" s="278" t="s">
        <v>114</v>
      </c>
      <c r="G564" s="244">
        <f>'МП пр.8'!G716</f>
        <v>336</v>
      </c>
    </row>
    <row r="565" spans="1:7" ht="19.5" customHeight="1">
      <c r="A565" s="30" t="str">
        <f>'МП пр.8'!A717</f>
        <v>Проведение конкурсов, спартакиад, соревнований, акций и других мероприятий</v>
      </c>
      <c r="B565" s="19" t="s">
        <v>320</v>
      </c>
      <c r="C565" s="20" t="s">
        <v>68</v>
      </c>
      <c r="D565" s="20" t="s">
        <v>66</v>
      </c>
      <c r="E565" s="282" t="str">
        <f>'МП пр.8'!B717</f>
        <v>7Ю 0 01 93800 </v>
      </c>
      <c r="F565" s="262"/>
      <c r="G565" s="21">
        <f>G566</f>
        <v>84.2</v>
      </c>
    </row>
    <row r="566" spans="1:7" ht="27.75" customHeight="1">
      <c r="A566" s="16" t="s">
        <v>103</v>
      </c>
      <c r="B566" s="19" t="s">
        <v>320</v>
      </c>
      <c r="C566" s="20" t="s">
        <v>68</v>
      </c>
      <c r="D566" s="20" t="s">
        <v>66</v>
      </c>
      <c r="E566" s="282" t="s">
        <v>279</v>
      </c>
      <c r="F566" s="262" t="s">
        <v>104</v>
      </c>
      <c r="G566" s="21">
        <f>G567</f>
        <v>84.2</v>
      </c>
    </row>
    <row r="567" spans="1:7" ht="16.5" customHeight="1">
      <c r="A567" s="16" t="s">
        <v>109</v>
      </c>
      <c r="B567" s="19" t="s">
        <v>320</v>
      </c>
      <c r="C567" s="20" t="s">
        <v>68</v>
      </c>
      <c r="D567" s="20" t="s">
        <v>66</v>
      </c>
      <c r="E567" s="282" t="s">
        <v>279</v>
      </c>
      <c r="F567" s="262" t="s">
        <v>110</v>
      </c>
      <c r="G567" s="21">
        <f>G568</f>
        <v>84.2</v>
      </c>
    </row>
    <row r="568" spans="1:7" ht="15.75" customHeight="1">
      <c r="A568" s="16" t="s">
        <v>113</v>
      </c>
      <c r="B568" s="19" t="s">
        <v>320</v>
      </c>
      <c r="C568" s="20" t="s">
        <v>68</v>
      </c>
      <c r="D568" s="20" t="s">
        <v>66</v>
      </c>
      <c r="E568" s="282" t="s">
        <v>279</v>
      </c>
      <c r="F568" s="262" t="s">
        <v>114</v>
      </c>
      <c r="G568" s="21">
        <f>'МП пр.8'!G723</f>
        <v>84.2</v>
      </c>
    </row>
    <row r="569" spans="1:7" ht="16.5" customHeight="1">
      <c r="A569" s="16" t="s">
        <v>59</v>
      </c>
      <c r="B569" s="19" t="s">
        <v>320</v>
      </c>
      <c r="C569" s="20" t="s">
        <v>68</v>
      </c>
      <c r="D569" s="20" t="s">
        <v>66</v>
      </c>
      <c r="E569" s="262" t="s">
        <v>691</v>
      </c>
      <c r="F569" s="262"/>
      <c r="G569" s="21">
        <f>G570+G575+G579</f>
        <v>41942.8</v>
      </c>
    </row>
    <row r="570" spans="1:7" ht="15" customHeight="1">
      <c r="A570" s="16" t="s">
        <v>217</v>
      </c>
      <c r="B570" s="19" t="s">
        <v>320</v>
      </c>
      <c r="C570" s="20" t="s">
        <v>68</v>
      </c>
      <c r="D570" s="20" t="s">
        <v>66</v>
      </c>
      <c r="E570" s="262" t="s">
        <v>692</v>
      </c>
      <c r="F570" s="262"/>
      <c r="G570" s="21">
        <f>G571</f>
        <v>37372.8</v>
      </c>
    </row>
    <row r="571" spans="1:7" ht="29.25" customHeight="1">
      <c r="A571" s="16" t="s">
        <v>103</v>
      </c>
      <c r="B571" s="19" t="s">
        <v>320</v>
      </c>
      <c r="C571" s="20" t="s">
        <v>68</v>
      </c>
      <c r="D571" s="20" t="s">
        <v>66</v>
      </c>
      <c r="E571" s="262" t="s">
        <v>692</v>
      </c>
      <c r="F571" s="262" t="s">
        <v>104</v>
      </c>
      <c r="G571" s="21">
        <f>G572</f>
        <v>37372.8</v>
      </c>
    </row>
    <row r="572" spans="1:7" ht="15" customHeight="1">
      <c r="A572" s="16" t="s">
        <v>109</v>
      </c>
      <c r="B572" s="19" t="s">
        <v>320</v>
      </c>
      <c r="C572" s="20" t="s">
        <v>68</v>
      </c>
      <c r="D572" s="20" t="s">
        <v>66</v>
      </c>
      <c r="E572" s="262" t="s">
        <v>692</v>
      </c>
      <c r="F572" s="262" t="s">
        <v>110</v>
      </c>
      <c r="G572" s="21">
        <f>G573+G574</f>
        <v>37372.8</v>
      </c>
    </row>
    <row r="573" spans="1:7" ht="41.25" customHeight="1">
      <c r="A573" s="16" t="s">
        <v>111</v>
      </c>
      <c r="B573" s="19" t="s">
        <v>320</v>
      </c>
      <c r="C573" s="20" t="s">
        <v>68</v>
      </c>
      <c r="D573" s="20" t="s">
        <v>66</v>
      </c>
      <c r="E573" s="262" t="s">
        <v>692</v>
      </c>
      <c r="F573" s="262" t="s">
        <v>112</v>
      </c>
      <c r="G573" s="21">
        <v>36372.8</v>
      </c>
    </row>
    <row r="574" spans="1:7" ht="16.5" customHeight="1">
      <c r="A574" s="16" t="s">
        <v>113</v>
      </c>
      <c r="B574" s="19" t="s">
        <v>320</v>
      </c>
      <c r="C574" s="20" t="s">
        <v>68</v>
      </c>
      <c r="D574" s="20" t="s">
        <v>66</v>
      </c>
      <c r="E574" s="262" t="s">
        <v>692</v>
      </c>
      <c r="F574" s="262" t="s">
        <v>114</v>
      </c>
      <c r="G574" s="21">
        <v>1000</v>
      </c>
    </row>
    <row r="575" spans="1:7" ht="45" customHeight="1">
      <c r="A575" s="16" t="s">
        <v>240</v>
      </c>
      <c r="B575" s="19" t="s">
        <v>320</v>
      </c>
      <c r="C575" s="20" t="s">
        <v>68</v>
      </c>
      <c r="D575" s="20" t="s">
        <v>66</v>
      </c>
      <c r="E575" s="262" t="s">
        <v>693</v>
      </c>
      <c r="F575" s="262"/>
      <c r="G575" s="21">
        <f>G576</f>
        <v>3870</v>
      </c>
    </row>
    <row r="576" spans="1:7" ht="30" customHeight="1">
      <c r="A576" s="16" t="s">
        <v>103</v>
      </c>
      <c r="B576" s="19" t="s">
        <v>320</v>
      </c>
      <c r="C576" s="20" t="s">
        <v>68</v>
      </c>
      <c r="D576" s="20" t="s">
        <v>66</v>
      </c>
      <c r="E576" s="262" t="s">
        <v>693</v>
      </c>
      <c r="F576" s="262" t="s">
        <v>104</v>
      </c>
      <c r="G576" s="21">
        <f>G577</f>
        <v>3870</v>
      </c>
    </row>
    <row r="577" spans="1:7" ht="12.75">
      <c r="A577" s="16" t="s">
        <v>109</v>
      </c>
      <c r="B577" s="19" t="s">
        <v>320</v>
      </c>
      <c r="C577" s="20" t="s">
        <v>68</v>
      </c>
      <c r="D577" s="20" t="s">
        <v>66</v>
      </c>
      <c r="E577" s="262" t="s">
        <v>693</v>
      </c>
      <c r="F577" s="262" t="s">
        <v>110</v>
      </c>
      <c r="G577" s="21">
        <f>G578</f>
        <v>3870</v>
      </c>
    </row>
    <row r="578" spans="1:7" ht="12.75">
      <c r="A578" s="16" t="s">
        <v>113</v>
      </c>
      <c r="B578" s="19" t="s">
        <v>320</v>
      </c>
      <c r="C578" s="20" t="s">
        <v>68</v>
      </c>
      <c r="D578" s="20" t="s">
        <v>66</v>
      </c>
      <c r="E578" s="262" t="s">
        <v>693</v>
      </c>
      <c r="F578" s="262" t="s">
        <v>114</v>
      </c>
      <c r="G578" s="21">
        <v>3870</v>
      </c>
    </row>
    <row r="579" spans="1:7" ht="12.75">
      <c r="A579" s="16" t="s">
        <v>207</v>
      </c>
      <c r="B579" s="19" t="s">
        <v>320</v>
      </c>
      <c r="C579" s="20" t="s">
        <v>68</v>
      </c>
      <c r="D579" s="20" t="s">
        <v>66</v>
      </c>
      <c r="E579" s="262" t="s">
        <v>694</v>
      </c>
      <c r="F579" s="262"/>
      <c r="G579" s="21">
        <f>G580</f>
        <v>700</v>
      </c>
    </row>
    <row r="580" spans="1:7" ht="25.5">
      <c r="A580" s="16" t="s">
        <v>103</v>
      </c>
      <c r="B580" s="19" t="s">
        <v>320</v>
      </c>
      <c r="C580" s="20" t="s">
        <v>68</v>
      </c>
      <c r="D580" s="20" t="s">
        <v>66</v>
      </c>
      <c r="E580" s="262" t="s">
        <v>694</v>
      </c>
      <c r="F580" s="262" t="s">
        <v>104</v>
      </c>
      <c r="G580" s="21">
        <f>G581</f>
        <v>700</v>
      </c>
    </row>
    <row r="581" spans="1:7" ht="12.75">
      <c r="A581" s="16" t="s">
        <v>109</v>
      </c>
      <c r="B581" s="19" t="s">
        <v>320</v>
      </c>
      <c r="C581" s="20" t="s">
        <v>68</v>
      </c>
      <c r="D581" s="20" t="s">
        <v>66</v>
      </c>
      <c r="E581" s="262" t="s">
        <v>694</v>
      </c>
      <c r="F581" s="262" t="s">
        <v>110</v>
      </c>
      <c r="G581" s="21">
        <f>G582</f>
        <v>700</v>
      </c>
    </row>
    <row r="582" spans="1:7" ht="12.75">
      <c r="A582" s="16" t="s">
        <v>113</v>
      </c>
      <c r="B582" s="19" t="s">
        <v>320</v>
      </c>
      <c r="C582" s="20" t="s">
        <v>68</v>
      </c>
      <c r="D582" s="20" t="s">
        <v>66</v>
      </c>
      <c r="E582" s="262" t="s">
        <v>694</v>
      </c>
      <c r="F582" s="262" t="s">
        <v>114</v>
      </c>
      <c r="G582" s="21">
        <v>700</v>
      </c>
    </row>
    <row r="583" spans="1:7" ht="12.75">
      <c r="A583" s="15" t="s">
        <v>367</v>
      </c>
      <c r="B583" s="42" t="s">
        <v>320</v>
      </c>
      <c r="C583" s="35" t="s">
        <v>68</v>
      </c>
      <c r="D583" s="35" t="s">
        <v>69</v>
      </c>
      <c r="E583" s="266"/>
      <c r="F583" s="266"/>
      <c r="G583" s="36">
        <f>G585+G599+G621+G635</f>
        <v>34324</v>
      </c>
    </row>
    <row r="584" spans="1:7" ht="12.75">
      <c r="A584" s="16" t="s">
        <v>657</v>
      </c>
      <c r="B584" s="19" t="s">
        <v>320</v>
      </c>
      <c r="C584" s="20" t="s">
        <v>68</v>
      </c>
      <c r="D584" s="20" t="s">
        <v>69</v>
      </c>
      <c r="E584" s="282" t="s">
        <v>658</v>
      </c>
      <c r="F584" s="262"/>
      <c r="G584" s="21">
        <f>G585+G599+G621</f>
        <v>2401</v>
      </c>
    </row>
    <row r="585" spans="1:7" ht="25.5">
      <c r="A585" s="229" t="str">
        <f>'МП пр.8'!A25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585" s="235" t="s">
        <v>320</v>
      </c>
      <c r="C585" s="230" t="s">
        <v>68</v>
      </c>
      <c r="D585" s="235" t="s">
        <v>69</v>
      </c>
      <c r="E585" s="280" t="str">
        <f>'МП пр.8'!B25</f>
        <v>7Б 0 00 00000 </v>
      </c>
      <c r="F585" s="261"/>
      <c r="G585" s="232">
        <f>G586</f>
        <v>243.39999999999998</v>
      </c>
    </row>
    <row r="586" spans="1:7" ht="27" customHeight="1">
      <c r="A586" s="30" t="str">
        <f>'МП пр.8'!A26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86" s="19" t="s">
        <v>320</v>
      </c>
      <c r="C586" s="20" t="s">
        <v>68</v>
      </c>
      <c r="D586" s="20" t="s">
        <v>69</v>
      </c>
      <c r="E586" s="282" t="str">
        <f>'МП пр.8'!B26</f>
        <v>7Б 0 01 00000 </v>
      </c>
      <c r="F586" s="262"/>
      <c r="G586" s="21">
        <f>G587+G591+G595</f>
        <v>243.39999999999998</v>
      </c>
    </row>
    <row r="587" spans="1:7" ht="12.75">
      <c r="A587" s="30" t="str">
        <f>'МП пр.8'!A27</f>
        <v>Обслуживание систем видеонаблюдения, охранной сигнализации</v>
      </c>
      <c r="B587" s="19" t="s">
        <v>320</v>
      </c>
      <c r="C587" s="20" t="s">
        <v>68</v>
      </c>
      <c r="D587" s="20" t="s">
        <v>69</v>
      </c>
      <c r="E587" s="282" t="str">
        <f>'МП пр.8'!B27</f>
        <v>7Б 0 01 91600 </v>
      </c>
      <c r="F587" s="262"/>
      <c r="G587" s="21">
        <f>G588</f>
        <v>140.6</v>
      </c>
    </row>
    <row r="588" spans="1:7" ht="25.5">
      <c r="A588" s="16" t="s">
        <v>103</v>
      </c>
      <c r="B588" s="19" t="s">
        <v>320</v>
      </c>
      <c r="C588" s="20" t="s">
        <v>68</v>
      </c>
      <c r="D588" s="20" t="s">
        <v>69</v>
      </c>
      <c r="E588" s="282" t="s">
        <v>547</v>
      </c>
      <c r="F588" s="262" t="s">
        <v>104</v>
      </c>
      <c r="G588" s="21">
        <f>G589</f>
        <v>140.6</v>
      </c>
    </row>
    <row r="589" spans="1:7" ht="12.75">
      <c r="A589" s="16" t="s">
        <v>109</v>
      </c>
      <c r="B589" s="19" t="s">
        <v>320</v>
      </c>
      <c r="C589" s="20" t="s">
        <v>68</v>
      </c>
      <c r="D589" s="20" t="s">
        <v>69</v>
      </c>
      <c r="E589" s="282" t="s">
        <v>547</v>
      </c>
      <c r="F589" s="262" t="s">
        <v>110</v>
      </c>
      <c r="G589" s="21">
        <f>G590</f>
        <v>140.6</v>
      </c>
    </row>
    <row r="590" spans="1:7" ht="12.75">
      <c r="A590" s="16" t="s">
        <v>113</v>
      </c>
      <c r="B590" s="19" t="s">
        <v>320</v>
      </c>
      <c r="C590" s="20" t="s">
        <v>68</v>
      </c>
      <c r="D590" s="20" t="s">
        <v>69</v>
      </c>
      <c r="E590" s="282" t="s">
        <v>547</v>
      </c>
      <c r="F590" s="262" t="s">
        <v>114</v>
      </c>
      <c r="G590" s="114">
        <f>'МП пр.8'!G43</f>
        <v>140.6</v>
      </c>
    </row>
    <row r="591" spans="1:7" ht="12.75">
      <c r="A591" s="16" t="str">
        <f>'МП пр.8'!A44</f>
        <v>Укрепление материально- технической базы </v>
      </c>
      <c r="B591" s="19" t="s">
        <v>320</v>
      </c>
      <c r="C591" s="20" t="s">
        <v>68</v>
      </c>
      <c r="D591" s="20" t="s">
        <v>69</v>
      </c>
      <c r="E591" s="282" t="str">
        <f>'МП пр.8'!B44</f>
        <v>7Б 0 01 92500</v>
      </c>
      <c r="F591" s="262"/>
      <c r="G591" s="21">
        <f>G592</f>
        <v>36.8</v>
      </c>
    </row>
    <row r="592" spans="1:7" ht="25.5">
      <c r="A592" s="16" t="s">
        <v>103</v>
      </c>
      <c r="B592" s="19" t="s">
        <v>320</v>
      </c>
      <c r="C592" s="20" t="s">
        <v>68</v>
      </c>
      <c r="D592" s="20" t="s">
        <v>69</v>
      </c>
      <c r="E592" s="282" t="s">
        <v>550</v>
      </c>
      <c r="F592" s="262" t="s">
        <v>104</v>
      </c>
      <c r="G592" s="21">
        <f>G593</f>
        <v>36.8</v>
      </c>
    </row>
    <row r="593" spans="1:7" ht="12.75">
      <c r="A593" s="16" t="s">
        <v>109</v>
      </c>
      <c r="B593" s="19" t="s">
        <v>320</v>
      </c>
      <c r="C593" s="20" t="s">
        <v>68</v>
      </c>
      <c r="D593" s="20" t="s">
        <v>69</v>
      </c>
      <c r="E593" s="282" t="s">
        <v>550</v>
      </c>
      <c r="F593" s="262" t="s">
        <v>110</v>
      </c>
      <c r="G593" s="21">
        <f>G594</f>
        <v>36.8</v>
      </c>
    </row>
    <row r="594" spans="1:7" ht="12.75">
      <c r="A594" s="16" t="s">
        <v>113</v>
      </c>
      <c r="B594" s="19" t="s">
        <v>320</v>
      </c>
      <c r="C594" s="20" t="s">
        <v>68</v>
      </c>
      <c r="D594" s="20" t="s">
        <v>69</v>
      </c>
      <c r="E594" s="282" t="s">
        <v>550</v>
      </c>
      <c r="F594" s="262" t="s">
        <v>114</v>
      </c>
      <c r="G594" s="21">
        <f>'МП пр.8'!G55</f>
        <v>36.8</v>
      </c>
    </row>
    <row r="595" spans="1:7" ht="16.5" customHeight="1">
      <c r="A595" s="30" t="str">
        <f>'МП пр.8'!A56</f>
        <v>Установка видеонаблюдения</v>
      </c>
      <c r="B595" s="19" t="s">
        <v>320</v>
      </c>
      <c r="C595" s="20" t="s">
        <v>68</v>
      </c>
      <c r="D595" s="20" t="s">
        <v>69</v>
      </c>
      <c r="E595" s="282" t="str">
        <f>'МП пр.8'!B56</f>
        <v>7Б 0 01 95100 </v>
      </c>
      <c r="F595" s="272"/>
      <c r="G595" s="21">
        <f>G596</f>
        <v>66</v>
      </c>
    </row>
    <row r="596" spans="1:7" ht="25.5">
      <c r="A596" s="16" t="s">
        <v>103</v>
      </c>
      <c r="B596" s="19" t="s">
        <v>320</v>
      </c>
      <c r="C596" s="20" t="s">
        <v>68</v>
      </c>
      <c r="D596" s="20" t="s">
        <v>69</v>
      </c>
      <c r="E596" s="282" t="s">
        <v>548</v>
      </c>
      <c r="F596" s="262" t="s">
        <v>104</v>
      </c>
      <c r="G596" s="21">
        <f>G597</f>
        <v>66</v>
      </c>
    </row>
    <row r="597" spans="1:7" ht="12.75">
      <c r="A597" s="16" t="s">
        <v>109</v>
      </c>
      <c r="B597" s="19" t="s">
        <v>320</v>
      </c>
      <c r="C597" s="20" t="s">
        <v>68</v>
      </c>
      <c r="D597" s="20" t="s">
        <v>69</v>
      </c>
      <c r="E597" s="282" t="s">
        <v>548</v>
      </c>
      <c r="F597" s="262" t="s">
        <v>110</v>
      </c>
      <c r="G597" s="21">
        <f>G598</f>
        <v>66</v>
      </c>
    </row>
    <row r="598" spans="1:7" ht="12.75">
      <c r="A598" s="16" t="s">
        <v>113</v>
      </c>
      <c r="B598" s="19" t="s">
        <v>320</v>
      </c>
      <c r="C598" s="20" t="s">
        <v>68</v>
      </c>
      <c r="D598" s="20" t="s">
        <v>69</v>
      </c>
      <c r="E598" s="282" t="s">
        <v>548</v>
      </c>
      <c r="F598" s="262" t="s">
        <v>114</v>
      </c>
      <c r="G598" s="21">
        <f>'МП пр.8'!G67</f>
        <v>66</v>
      </c>
    </row>
    <row r="599" spans="1:7" ht="25.5">
      <c r="A599" s="229" t="str">
        <f>'МП пр.8'!A276</f>
        <v>Муниципальная программа  "Пожарная безопасность в Сусуманском городском округе на 2018- 2020 годы"</v>
      </c>
      <c r="B599" s="235" t="s">
        <v>320</v>
      </c>
      <c r="C599" s="230" t="s">
        <v>68</v>
      </c>
      <c r="D599" s="230" t="s">
        <v>69</v>
      </c>
      <c r="E599" s="280" t="str">
        <f>'МП пр.8'!B276</f>
        <v>7П 0 00 00000 </v>
      </c>
      <c r="F599" s="261"/>
      <c r="G599" s="232">
        <f>G600</f>
        <v>356.3</v>
      </c>
    </row>
    <row r="600" spans="1:7" ht="25.5">
      <c r="A600" s="30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00" s="19" t="s">
        <v>320</v>
      </c>
      <c r="C600" s="20" t="s">
        <v>68</v>
      </c>
      <c r="D600" s="20" t="s">
        <v>69</v>
      </c>
      <c r="E600" s="282" t="str">
        <f>'МП пр.8'!B277</f>
        <v>7П 0 01 00000 </v>
      </c>
      <c r="F600" s="262"/>
      <c r="G600" s="21">
        <f>G601+G605+G609+G613+G617</f>
        <v>356.3</v>
      </c>
    </row>
    <row r="601" spans="1:7" ht="35.25" customHeight="1">
      <c r="A601" s="30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01" s="19" t="s">
        <v>320</v>
      </c>
      <c r="C601" s="20" t="s">
        <v>68</v>
      </c>
      <c r="D601" s="20" t="s">
        <v>69</v>
      </c>
      <c r="E601" s="282" t="str">
        <f>'МП пр.8'!B278</f>
        <v>7П 0 01 94100 </v>
      </c>
      <c r="F601" s="262"/>
      <c r="G601" s="21">
        <f>G602</f>
        <v>216.1</v>
      </c>
    </row>
    <row r="602" spans="1:7" ht="25.5">
      <c r="A602" s="16" t="s">
        <v>103</v>
      </c>
      <c r="B602" s="19" t="s">
        <v>320</v>
      </c>
      <c r="C602" s="20" t="s">
        <v>68</v>
      </c>
      <c r="D602" s="20" t="s">
        <v>69</v>
      </c>
      <c r="E602" s="282" t="s">
        <v>276</v>
      </c>
      <c r="F602" s="262" t="s">
        <v>104</v>
      </c>
      <c r="G602" s="21">
        <f>G603</f>
        <v>216.1</v>
      </c>
    </row>
    <row r="603" spans="1:7" ht="12.75">
      <c r="A603" s="16" t="s">
        <v>109</v>
      </c>
      <c r="B603" s="19" t="s">
        <v>320</v>
      </c>
      <c r="C603" s="20" t="s">
        <v>68</v>
      </c>
      <c r="D603" s="20" t="s">
        <v>69</v>
      </c>
      <c r="E603" s="282" t="s">
        <v>276</v>
      </c>
      <c r="F603" s="262" t="s">
        <v>110</v>
      </c>
      <c r="G603" s="21">
        <f>G604</f>
        <v>216.1</v>
      </c>
    </row>
    <row r="604" spans="1:7" ht="12.75">
      <c r="A604" s="16" t="s">
        <v>113</v>
      </c>
      <c r="B604" s="19" t="s">
        <v>320</v>
      </c>
      <c r="C604" s="20" t="s">
        <v>68</v>
      </c>
      <c r="D604" s="20" t="s">
        <v>69</v>
      </c>
      <c r="E604" s="282" t="s">
        <v>276</v>
      </c>
      <c r="F604" s="262" t="s">
        <v>114</v>
      </c>
      <c r="G604" s="21">
        <f>'МП пр.8'!G294</f>
        <v>216.1</v>
      </c>
    </row>
    <row r="605" spans="1:7" ht="12.75">
      <c r="A605" s="30" t="str">
        <f>'МП пр.8'!A350</f>
        <v>Проведение замеров сопротивления изоляции электросетей и электрооборудования</v>
      </c>
      <c r="B605" s="19" t="s">
        <v>320</v>
      </c>
      <c r="C605" s="20" t="s">
        <v>68</v>
      </c>
      <c r="D605" s="20" t="s">
        <v>69</v>
      </c>
      <c r="E605" s="282" t="str">
        <f>'МП пр.8'!B350</f>
        <v>7П 0 01 94400 </v>
      </c>
      <c r="F605" s="262"/>
      <c r="G605" s="21">
        <f>G606</f>
        <v>38.4</v>
      </c>
    </row>
    <row r="606" spans="1:7" ht="25.5">
      <c r="A606" s="16" t="s">
        <v>103</v>
      </c>
      <c r="B606" s="19" t="s">
        <v>320</v>
      </c>
      <c r="C606" s="20" t="s">
        <v>68</v>
      </c>
      <c r="D606" s="20" t="s">
        <v>69</v>
      </c>
      <c r="E606" s="282" t="s">
        <v>277</v>
      </c>
      <c r="F606" s="262" t="s">
        <v>104</v>
      </c>
      <c r="G606" s="21">
        <f>G607</f>
        <v>38.4</v>
      </c>
    </row>
    <row r="607" spans="1:7" ht="12.75">
      <c r="A607" s="16" t="s">
        <v>109</v>
      </c>
      <c r="B607" s="19" t="s">
        <v>320</v>
      </c>
      <c r="C607" s="20" t="s">
        <v>68</v>
      </c>
      <c r="D607" s="20" t="s">
        <v>69</v>
      </c>
      <c r="E607" s="282" t="s">
        <v>277</v>
      </c>
      <c r="F607" s="262" t="s">
        <v>110</v>
      </c>
      <c r="G607" s="21">
        <f>G608</f>
        <v>38.4</v>
      </c>
    </row>
    <row r="608" spans="1:7" ht="12.75">
      <c r="A608" s="16" t="s">
        <v>113</v>
      </c>
      <c r="B608" s="19" t="s">
        <v>320</v>
      </c>
      <c r="C608" s="20" t="s">
        <v>68</v>
      </c>
      <c r="D608" s="20" t="s">
        <v>69</v>
      </c>
      <c r="E608" s="282" t="s">
        <v>277</v>
      </c>
      <c r="F608" s="262" t="s">
        <v>114</v>
      </c>
      <c r="G608" s="21">
        <f>'МП пр.8'!G366</f>
        <v>38.4</v>
      </c>
    </row>
    <row r="609" spans="1:7" ht="25.5">
      <c r="A609" s="30" t="str">
        <f>'МП пр.8'!A373</f>
        <v>Проведение проверок исправности и ремонт систем противопожарного водоснабжения, приобретение и обслуживание гидрантов</v>
      </c>
      <c r="B609" s="19" t="s">
        <v>320</v>
      </c>
      <c r="C609" s="20" t="s">
        <v>68</v>
      </c>
      <c r="D609" s="20" t="s">
        <v>69</v>
      </c>
      <c r="E609" s="282" t="str">
        <f>'МП пр.8'!B373</f>
        <v>7П 0 01 94500 </v>
      </c>
      <c r="F609" s="262"/>
      <c r="G609" s="21">
        <f>G610</f>
        <v>15.8</v>
      </c>
    </row>
    <row r="610" spans="1:7" ht="25.5">
      <c r="A610" s="16" t="s">
        <v>103</v>
      </c>
      <c r="B610" s="19" t="s">
        <v>320</v>
      </c>
      <c r="C610" s="20" t="s">
        <v>68</v>
      </c>
      <c r="D610" s="20" t="s">
        <v>69</v>
      </c>
      <c r="E610" s="282" t="s">
        <v>278</v>
      </c>
      <c r="F610" s="262" t="s">
        <v>104</v>
      </c>
      <c r="G610" s="21">
        <f>G611</f>
        <v>15.8</v>
      </c>
    </row>
    <row r="611" spans="1:7" ht="12.75">
      <c r="A611" s="16" t="s">
        <v>109</v>
      </c>
      <c r="B611" s="19" t="s">
        <v>320</v>
      </c>
      <c r="C611" s="20" t="s">
        <v>68</v>
      </c>
      <c r="D611" s="20" t="s">
        <v>69</v>
      </c>
      <c r="E611" s="282" t="s">
        <v>278</v>
      </c>
      <c r="F611" s="262" t="s">
        <v>110</v>
      </c>
      <c r="G611" s="21">
        <f>G612</f>
        <v>15.8</v>
      </c>
    </row>
    <row r="612" spans="1:7" ht="12.75">
      <c r="A612" s="16" t="s">
        <v>113</v>
      </c>
      <c r="B612" s="19" t="s">
        <v>320</v>
      </c>
      <c r="C612" s="20" t="s">
        <v>68</v>
      </c>
      <c r="D612" s="20" t="s">
        <v>69</v>
      </c>
      <c r="E612" s="282" t="s">
        <v>278</v>
      </c>
      <c r="F612" s="262" t="s">
        <v>114</v>
      </c>
      <c r="G612" s="21">
        <f>'МП пр.8'!G389</f>
        <v>15.8</v>
      </c>
    </row>
    <row r="613" spans="1:7" ht="12.75">
      <c r="A613" s="16" t="s">
        <v>360</v>
      </c>
      <c r="B613" s="19" t="s">
        <v>320</v>
      </c>
      <c r="C613" s="20" t="s">
        <v>68</v>
      </c>
      <c r="D613" s="20" t="s">
        <v>69</v>
      </c>
      <c r="E613" s="282" t="s">
        <v>361</v>
      </c>
      <c r="F613" s="262"/>
      <c r="G613" s="21">
        <f>G614</f>
        <v>10</v>
      </c>
    </row>
    <row r="614" spans="1:7" ht="25.5">
      <c r="A614" s="16" t="s">
        <v>103</v>
      </c>
      <c r="B614" s="19" t="s">
        <v>320</v>
      </c>
      <c r="C614" s="20" t="s">
        <v>68</v>
      </c>
      <c r="D614" s="20" t="s">
        <v>69</v>
      </c>
      <c r="E614" s="282" t="s">
        <v>361</v>
      </c>
      <c r="F614" s="262" t="s">
        <v>104</v>
      </c>
      <c r="G614" s="21">
        <f>G615</f>
        <v>10</v>
      </c>
    </row>
    <row r="615" spans="1:7" ht="12.75">
      <c r="A615" s="16" t="s">
        <v>109</v>
      </c>
      <c r="B615" s="19" t="s">
        <v>320</v>
      </c>
      <c r="C615" s="20" t="s">
        <v>68</v>
      </c>
      <c r="D615" s="20" t="s">
        <v>69</v>
      </c>
      <c r="E615" s="282" t="s">
        <v>361</v>
      </c>
      <c r="F615" s="262" t="s">
        <v>110</v>
      </c>
      <c r="G615" s="21">
        <f>G616</f>
        <v>10</v>
      </c>
    </row>
    <row r="616" spans="1:7" ht="12.75">
      <c r="A616" s="16" t="s">
        <v>113</v>
      </c>
      <c r="B616" s="19" t="s">
        <v>320</v>
      </c>
      <c r="C616" s="20" t="s">
        <v>68</v>
      </c>
      <c r="D616" s="20" t="s">
        <v>69</v>
      </c>
      <c r="E616" s="282" t="s">
        <v>361</v>
      </c>
      <c r="F616" s="262" t="s">
        <v>114</v>
      </c>
      <c r="G616" s="21">
        <f>'МП пр.8'!G418</f>
        <v>10</v>
      </c>
    </row>
    <row r="617" spans="1:7" ht="12.75">
      <c r="A617" s="30" t="str">
        <f>'МП пр.8'!A419</f>
        <v>Установка противопожарных дверей на запасных выходах</v>
      </c>
      <c r="B617" s="19" t="s">
        <v>320</v>
      </c>
      <c r="C617" s="20" t="s">
        <v>68</v>
      </c>
      <c r="D617" s="20" t="s">
        <v>69</v>
      </c>
      <c r="E617" s="282" t="str">
        <f>'МП пр.8'!B419</f>
        <v>7П 0 01 94600</v>
      </c>
      <c r="F617" s="262"/>
      <c r="G617" s="21">
        <f>G618</f>
        <v>76</v>
      </c>
    </row>
    <row r="618" spans="1:7" ht="25.5">
      <c r="A618" s="236" t="s">
        <v>103</v>
      </c>
      <c r="B618" s="243" t="s">
        <v>320</v>
      </c>
      <c r="C618" s="227" t="s">
        <v>68</v>
      </c>
      <c r="D618" s="20" t="s">
        <v>69</v>
      </c>
      <c r="E618" s="286" t="s">
        <v>571</v>
      </c>
      <c r="F618" s="278" t="s">
        <v>104</v>
      </c>
      <c r="G618" s="244">
        <f>G619</f>
        <v>76</v>
      </c>
    </row>
    <row r="619" spans="1:7" ht="12.75">
      <c r="A619" s="236" t="s">
        <v>109</v>
      </c>
      <c r="B619" s="243" t="s">
        <v>320</v>
      </c>
      <c r="C619" s="227" t="s">
        <v>68</v>
      </c>
      <c r="D619" s="20" t="s">
        <v>69</v>
      </c>
      <c r="E619" s="286" t="s">
        <v>571</v>
      </c>
      <c r="F619" s="278" t="s">
        <v>110</v>
      </c>
      <c r="G619" s="244">
        <f>G620</f>
        <v>76</v>
      </c>
    </row>
    <row r="620" spans="1:7" ht="12.75" customHeight="1">
      <c r="A620" s="236" t="s">
        <v>113</v>
      </c>
      <c r="B620" s="243" t="s">
        <v>320</v>
      </c>
      <c r="C620" s="227" t="s">
        <v>68</v>
      </c>
      <c r="D620" s="20" t="s">
        <v>69</v>
      </c>
      <c r="E620" s="286" t="s">
        <v>571</v>
      </c>
      <c r="F620" s="278" t="s">
        <v>114</v>
      </c>
      <c r="G620" s="244">
        <f>'МП пр.8'!G430</f>
        <v>76</v>
      </c>
    </row>
    <row r="621" spans="1:7" ht="25.5">
      <c r="A621" s="229" t="str">
        <f>'МП пр.8'!A438</f>
        <v>Муниципальная  программа  "Развитие образования в Сусуманском городском округе  на 2018- 2020 годы"</v>
      </c>
      <c r="B621" s="235" t="s">
        <v>320</v>
      </c>
      <c r="C621" s="230" t="s">
        <v>68</v>
      </c>
      <c r="D621" s="230" t="s">
        <v>69</v>
      </c>
      <c r="E621" s="261" t="str">
        <f>'МП пр.8'!B438</f>
        <v>7Р 0 00 00000 </v>
      </c>
      <c r="F621" s="279"/>
      <c r="G621" s="232">
        <f>G622</f>
        <v>1801.3</v>
      </c>
    </row>
    <row r="622" spans="1:7" ht="12.75">
      <c r="A622" s="16" t="str">
        <f>'МП пр.8'!A457</f>
        <v>Основное мероприятие "Управление развитием отрасли образования"</v>
      </c>
      <c r="B622" s="19" t="s">
        <v>320</v>
      </c>
      <c r="C622" s="20" t="s">
        <v>68</v>
      </c>
      <c r="D622" s="20" t="s">
        <v>69</v>
      </c>
      <c r="E622" s="262" t="str">
        <f>'МП пр.8'!B457</f>
        <v>7Р 0 02 00000</v>
      </c>
      <c r="F622" s="266"/>
      <c r="G622" s="21">
        <f>G623+G627+G631</f>
        <v>1801.3</v>
      </c>
    </row>
    <row r="623" spans="1:7" ht="39.75" customHeight="1">
      <c r="A623" s="224" t="str">
        <f>'МП пр.8'!A465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23" s="242" t="s">
        <v>320</v>
      </c>
      <c r="C623" s="225" t="s">
        <v>68</v>
      </c>
      <c r="D623" s="225" t="s">
        <v>69</v>
      </c>
      <c r="E623" s="267" t="str">
        <f>'МП пр.8'!B465</f>
        <v>7Р 0 02 74060</v>
      </c>
      <c r="F623" s="267"/>
      <c r="G623" s="226">
        <f>G624</f>
        <v>171.5</v>
      </c>
    </row>
    <row r="624" spans="1:7" ht="25.5">
      <c r="A624" s="224" t="s">
        <v>103</v>
      </c>
      <c r="B624" s="242" t="s">
        <v>320</v>
      </c>
      <c r="C624" s="225" t="s">
        <v>68</v>
      </c>
      <c r="D624" s="225" t="s">
        <v>69</v>
      </c>
      <c r="E624" s="267" t="s">
        <v>423</v>
      </c>
      <c r="F624" s="267" t="s">
        <v>104</v>
      </c>
      <c r="G624" s="226">
        <f>G625</f>
        <v>171.5</v>
      </c>
    </row>
    <row r="625" spans="1:7" ht="12.75">
      <c r="A625" s="224" t="s">
        <v>109</v>
      </c>
      <c r="B625" s="242" t="s">
        <v>320</v>
      </c>
      <c r="C625" s="225" t="s">
        <v>68</v>
      </c>
      <c r="D625" s="225" t="s">
        <v>69</v>
      </c>
      <c r="E625" s="267" t="s">
        <v>423</v>
      </c>
      <c r="F625" s="267" t="s">
        <v>110</v>
      </c>
      <c r="G625" s="226">
        <f>G626</f>
        <v>171.5</v>
      </c>
    </row>
    <row r="626" spans="1:7" ht="38.25">
      <c r="A626" s="224" t="s">
        <v>111</v>
      </c>
      <c r="B626" s="242" t="s">
        <v>320</v>
      </c>
      <c r="C626" s="225" t="s">
        <v>68</v>
      </c>
      <c r="D626" s="225" t="s">
        <v>69</v>
      </c>
      <c r="E626" s="267" t="s">
        <v>423</v>
      </c>
      <c r="F626" s="267" t="s">
        <v>112</v>
      </c>
      <c r="G626" s="226">
        <f>'МП пр.8'!G481</f>
        <v>171.5</v>
      </c>
    </row>
    <row r="627" spans="1:7" ht="44.25" customHeight="1">
      <c r="A627" s="224" t="str">
        <f>'МП пр.8'!A483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27" s="242" t="s">
        <v>320</v>
      </c>
      <c r="C627" s="225" t="s">
        <v>68</v>
      </c>
      <c r="D627" s="225" t="s">
        <v>69</v>
      </c>
      <c r="E627" s="267" t="str">
        <f>'МП пр.8'!B483</f>
        <v>7Р 0 02 74070</v>
      </c>
      <c r="F627" s="267"/>
      <c r="G627" s="226">
        <f>G628</f>
        <v>679.8</v>
      </c>
    </row>
    <row r="628" spans="1:7" ht="25.5">
      <c r="A628" s="224" t="s">
        <v>103</v>
      </c>
      <c r="B628" s="242" t="s">
        <v>320</v>
      </c>
      <c r="C628" s="225" t="s">
        <v>68</v>
      </c>
      <c r="D628" s="225" t="s">
        <v>69</v>
      </c>
      <c r="E628" s="267" t="s">
        <v>424</v>
      </c>
      <c r="F628" s="267" t="s">
        <v>104</v>
      </c>
      <c r="G628" s="226">
        <f>G629</f>
        <v>679.8</v>
      </c>
    </row>
    <row r="629" spans="1:7" ht="12.75">
      <c r="A629" s="224" t="s">
        <v>109</v>
      </c>
      <c r="B629" s="242" t="s">
        <v>320</v>
      </c>
      <c r="C629" s="225" t="s">
        <v>68</v>
      </c>
      <c r="D629" s="225" t="s">
        <v>69</v>
      </c>
      <c r="E629" s="267" t="s">
        <v>424</v>
      </c>
      <c r="F629" s="267" t="s">
        <v>110</v>
      </c>
      <c r="G629" s="226">
        <f>G630</f>
        <v>679.8</v>
      </c>
    </row>
    <row r="630" spans="1:7" ht="38.25">
      <c r="A630" s="224" t="s">
        <v>111</v>
      </c>
      <c r="B630" s="242" t="s">
        <v>320</v>
      </c>
      <c r="C630" s="225" t="s">
        <v>68</v>
      </c>
      <c r="D630" s="225" t="s">
        <v>69</v>
      </c>
      <c r="E630" s="267" t="s">
        <v>424</v>
      </c>
      <c r="F630" s="267" t="s">
        <v>112</v>
      </c>
      <c r="G630" s="226">
        <f>'МП пр.8'!G499</f>
        <v>679.8</v>
      </c>
    </row>
    <row r="631" spans="1:7" ht="42.75" customHeight="1">
      <c r="A631" s="224" t="str">
        <f>'МП пр.8'!A515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31" s="242" t="s">
        <v>320</v>
      </c>
      <c r="C631" s="225" t="s">
        <v>68</v>
      </c>
      <c r="D631" s="225" t="s">
        <v>69</v>
      </c>
      <c r="E631" s="267" t="str">
        <f>'МП пр.8'!B515</f>
        <v>7Р 0 02 75010</v>
      </c>
      <c r="F631" s="267"/>
      <c r="G631" s="226">
        <f>G632</f>
        <v>950</v>
      </c>
    </row>
    <row r="632" spans="1:7" ht="25.5">
      <c r="A632" s="224" t="s">
        <v>103</v>
      </c>
      <c r="B632" s="242" t="s">
        <v>320</v>
      </c>
      <c r="C632" s="225" t="s">
        <v>68</v>
      </c>
      <c r="D632" s="225" t="s">
        <v>69</v>
      </c>
      <c r="E632" s="267" t="s">
        <v>426</v>
      </c>
      <c r="F632" s="267" t="s">
        <v>104</v>
      </c>
      <c r="G632" s="226">
        <f>G633</f>
        <v>950</v>
      </c>
    </row>
    <row r="633" spans="1:7" ht="12.75">
      <c r="A633" s="224" t="s">
        <v>109</v>
      </c>
      <c r="B633" s="242" t="s">
        <v>320</v>
      </c>
      <c r="C633" s="225" t="s">
        <v>68</v>
      </c>
      <c r="D633" s="225" t="s">
        <v>69</v>
      </c>
      <c r="E633" s="267" t="s">
        <v>426</v>
      </c>
      <c r="F633" s="267" t="s">
        <v>110</v>
      </c>
      <c r="G633" s="226">
        <f>G634</f>
        <v>950</v>
      </c>
    </row>
    <row r="634" spans="1:7" ht="12.75">
      <c r="A634" s="224" t="s">
        <v>113</v>
      </c>
      <c r="B634" s="242" t="s">
        <v>320</v>
      </c>
      <c r="C634" s="225" t="s">
        <v>68</v>
      </c>
      <c r="D634" s="225" t="s">
        <v>69</v>
      </c>
      <c r="E634" s="267" t="s">
        <v>426</v>
      </c>
      <c r="F634" s="267" t="s">
        <v>114</v>
      </c>
      <c r="G634" s="226">
        <f>'МП пр.8'!G531</f>
        <v>950</v>
      </c>
    </row>
    <row r="635" spans="1:7" ht="12.75">
      <c r="A635" s="16" t="s">
        <v>268</v>
      </c>
      <c r="B635" s="19" t="s">
        <v>320</v>
      </c>
      <c r="C635" s="20" t="s">
        <v>68</v>
      </c>
      <c r="D635" s="20" t="s">
        <v>69</v>
      </c>
      <c r="E635" s="262" t="s">
        <v>695</v>
      </c>
      <c r="F635" s="262"/>
      <c r="G635" s="21">
        <f>G636+G641+G645</f>
        <v>31923</v>
      </c>
    </row>
    <row r="636" spans="1:7" ht="18" customHeight="1">
      <c r="A636" s="31" t="s">
        <v>217</v>
      </c>
      <c r="B636" s="69" t="s">
        <v>320</v>
      </c>
      <c r="C636" s="68" t="s">
        <v>68</v>
      </c>
      <c r="D636" s="68" t="s">
        <v>69</v>
      </c>
      <c r="E636" s="274" t="s">
        <v>696</v>
      </c>
      <c r="F636" s="274"/>
      <c r="G636" s="67">
        <f>G637</f>
        <v>31077</v>
      </c>
    </row>
    <row r="637" spans="1:7" ht="27" customHeight="1">
      <c r="A637" s="31" t="s">
        <v>103</v>
      </c>
      <c r="B637" s="69" t="s">
        <v>320</v>
      </c>
      <c r="C637" s="68" t="s">
        <v>68</v>
      </c>
      <c r="D637" s="68" t="s">
        <v>69</v>
      </c>
      <c r="E637" s="274" t="s">
        <v>696</v>
      </c>
      <c r="F637" s="274" t="s">
        <v>104</v>
      </c>
      <c r="G637" s="67">
        <f>G638</f>
        <v>31077</v>
      </c>
    </row>
    <row r="638" spans="1:7" ht="18" customHeight="1">
      <c r="A638" s="31" t="s">
        <v>109</v>
      </c>
      <c r="B638" s="69" t="s">
        <v>320</v>
      </c>
      <c r="C638" s="68" t="s">
        <v>68</v>
      </c>
      <c r="D638" s="68" t="s">
        <v>69</v>
      </c>
      <c r="E638" s="274" t="s">
        <v>696</v>
      </c>
      <c r="F638" s="274" t="s">
        <v>110</v>
      </c>
      <c r="G638" s="67">
        <f>G639+G640</f>
        <v>31077</v>
      </c>
    </row>
    <row r="639" spans="1:7" ht="38.25" customHeight="1">
      <c r="A639" s="31" t="s">
        <v>111</v>
      </c>
      <c r="B639" s="69" t="s">
        <v>320</v>
      </c>
      <c r="C639" s="68" t="s">
        <v>68</v>
      </c>
      <c r="D639" s="68" t="s">
        <v>69</v>
      </c>
      <c r="E639" s="274" t="s">
        <v>696</v>
      </c>
      <c r="F639" s="274" t="s">
        <v>112</v>
      </c>
      <c r="G639" s="67">
        <v>30927</v>
      </c>
    </row>
    <row r="640" spans="1:7" ht="14.25" customHeight="1">
      <c r="A640" s="31" t="s">
        <v>113</v>
      </c>
      <c r="B640" s="69" t="s">
        <v>320</v>
      </c>
      <c r="C640" s="68" t="s">
        <v>68</v>
      </c>
      <c r="D640" s="68" t="s">
        <v>69</v>
      </c>
      <c r="E640" s="274" t="s">
        <v>696</v>
      </c>
      <c r="F640" s="274" t="s">
        <v>114</v>
      </c>
      <c r="G640" s="67">
        <v>150</v>
      </c>
    </row>
    <row r="641" spans="1:7" ht="51">
      <c r="A641" s="31" t="s">
        <v>240</v>
      </c>
      <c r="B641" s="69" t="s">
        <v>320</v>
      </c>
      <c r="C641" s="68" t="s">
        <v>68</v>
      </c>
      <c r="D641" s="68" t="s">
        <v>69</v>
      </c>
      <c r="E641" s="274" t="s">
        <v>697</v>
      </c>
      <c r="F641" s="274"/>
      <c r="G641" s="67">
        <f>G642</f>
        <v>800</v>
      </c>
    </row>
    <row r="642" spans="1:7" ht="25.5">
      <c r="A642" s="31" t="s">
        <v>103</v>
      </c>
      <c r="B642" s="69" t="s">
        <v>320</v>
      </c>
      <c r="C642" s="68" t="s">
        <v>68</v>
      </c>
      <c r="D642" s="68" t="s">
        <v>69</v>
      </c>
      <c r="E642" s="274" t="s">
        <v>697</v>
      </c>
      <c r="F642" s="274" t="s">
        <v>104</v>
      </c>
      <c r="G642" s="67">
        <f>G643</f>
        <v>800</v>
      </c>
    </row>
    <row r="643" spans="1:7" ht="15.75" customHeight="1">
      <c r="A643" s="31" t="s">
        <v>109</v>
      </c>
      <c r="B643" s="69" t="s">
        <v>320</v>
      </c>
      <c r="C643" s="68" t="s">
        <v>68</v>
      </c>
      <c r="D643" s="68" t="s">
        <v>69</v>
      </c>
      <c r="E643" s="274" t="s">
        <v>697</v>
      </c>
      <c r="F643" s="274" t="s">
        <v>110</v>
      </c>
      <c r="G643" s="67">
        <f>G644</f>
        <v>800</v>
      </c>
    </row>
    <row r="644" spans="1:7" ht="12.75">
      <c r="A644" s="31" t="s">
        <v>113</v>
      </c>
      <c r="B644" s="69" t="s">
        <v>320</v>
      </c>
      <c r="C644" s="68" t="s">
        <v>68</v>
      </c>
      <c r="D644" s="68" t="s">
        <v>69</v>
      </c>
      <c r="E644" s="274" t="s">
        <v>697</v>
      </c>
      <c r="F644" s="274" t="s">
        <v>114</v>
      </c>
      <c r="G644" s="67">
        <v>800</v>
      </c>
    </row>
    <row r="645" spans="1:7" ht="12.75">
      <c r="A645" s="31" t="s">
        <v>207</v>
      </c>
      <c r="B645" s="69" t="s">
        <v>320</v>
      </c>
      <c r="C645" s="68" t="s">
        <v>68</v>
      </c>
      <c r="D645" s="68" t="s">
        <v>69</v>
      </c>
      <c r="E645" s="274" t="s">
        <v>698</v>
      </c>
      <c r="F645" s="274"/>
      <c r="G645" s="67">
        <f>G646</f>
        <v>46</v>
      </c>
    </row>
    <row r="646" spans="1:7" ht="25.5">
      <c r="A646" s="31" t="s">
        <v>103</v>
      </c>
      <c r="B646" s="69" t="s">
        <v>320</v>
      </c>
      <c r="C646" s="68" t="s">
        <v>68</v>
      </c>
      <c r="D646" s="68" t="s">
        <v>69</v>
      </c>
      <c r="E646" s="274" t="s">
        <v>698</v>
      </c>
      <c r="F646" s="274" t="s">
        <v>104</v>
      </c>
      <c r="G646" s="67">
        <f>G647</f>
        <v>46</v>
      </c>
    </row>
    <row r="647" spans="1:7" ht="12.75">
      <c r="A647" s="31" t="s">
        <v>109</v>
      </c>
      <c r="B647" s="69" t="s">
        <v>320</v>
      </c>
      <c r="C647" s="68" t="s">
        <v>68</v>
      </c>
      <c r="D647" s="68" t="s">
        <v>69</v>
      </c>
      <c r="E647" s="274" t="s">
        <v>698</v>
      </c>
      <c r="F647" s="274" t="s">
        <v>110</v>
      </c>
      <c r="G647" s="67">
        <f>G648</f>
        <v>46</v>
      </c>
    </row>
    <row r="648" spans="1:7" ht="12.75">
      <c r="A648" s="31" t="s">
        <v>113</v>
      </c>
      <c r="B648" s="69" t="s">
        <v>320</v>
      </c>
      <c r="C648" s="68" t="s">
        <v>68</v>
      </c>
      <c r="D648" s="68" t="s">
        <v>69</v>
      </c>
      <c r="E648" s="274" t="s">
        <v>698</v>
      </c>
      <c r="F648" s="274" t="s">
        <v>114</v>
      </c>
      <c r="G648" s="67">
        <v>46</v>
      </c>
    </row>
    <row r="649" spans="1:7" ht="12.75">
      <c r="A649" s="14" t="s">
        <v>419</v>
      </c>
      <c r="B649" s="42" t="s">
        <v>320</v>
      </c>
      <c r="C649" s="35" t="s">
        <v>68</v>
      </c>
      <c r="D649" s="35" t="s">
        <v>68</v>
      </c>
      <c r="E649" s="266"/>
      <c r="F649" s="266"/>
      <c r="G649" s="36">
        <f>G651+G657+G672+G682+G692</f>
        <v>7896.2</v>
      </c>
    </row>
    <row r="650" spans="1:7" ht="12.75">
      <c r="A650" s="33" t="s">
        <v>657</v>
      </c>
      <c r="B650" s="19" t="s">
        <v>320</v>
      </c>
      <c r="C650" s="20" t="s">
        <v>68</v>
      </c>
      <c r="D650" s="20" t="s">
        <v>68</v>
      </c>
      <c r="E650" s="282" t="s">
        <v>658</v>
      </c>
      <c r="F650" s="262"/>
      <c r="G650" s="21">
        <f>G651+G657+G672+G682+G692</f>
        <v>7896.2</v>
      </c>
    </row>
    <row r="651" spans="1:7" ht="25.5">
      <c r="A651" s="229" t="str">
        <f>'МП пр.8'!A68</f>
        <v>Муниципальная программа "Патриотическое воспитание  жителей Сусуманского городского округа  на 2018- 2020 годы"</v>
      </c>
      <c r="B651" s="235" t="s">
        <v>320</v>
      </c>
      <c r="C651" s="230" t="s">
        <v>68</v>
      </c>
      <c r="D651" s="230" t="s">
        <v>68</v>
      </c>
      <c r="E651" s="280" t="str">
        <f>'МП пр.8'!B68</f>
        <v>7В 0 00 00000 </v>
      </c>
      <c r="F651" s="261"/>
      <c r="G651" s="232">
        <f>G652</f>
        <v>85.7</v>
      </c>
    </row>
    <row r="652" spans="1:7" ht="25.5">
      <c r="A652" s="30" t="str">
        <f>'МП пр.8'!A69</f>
        <v>Основное мероприятие "Организация работы по совершенствованию системы патриотического воспитания жителей"</v>
      </c>
      <c r="B652" s="19" t="s">
        <v>320</v>
      </c>
      <c r="C652" s="20" t="s">
        <v>68</v>
      </c>
      <c r="D652" s="20" t="s">
        <v>68</v>
      </c>
      <c r="E652" s="282" t="str">
        <f>'МП пр.8'!B69</f>
        <v>7В 0 01 00000 </v>
      </c>
      <c r="F652" s="262"/>
      <c r="G652" s="21">
        <f>G653</f>
        <v>85.7</v>
      </c>
    </row>
    <row r="653" spans="1:7" ht="15.75" customHeight="1">
      <c r="A653" s="30" t="str">
        <f>'МП пр.8'!A70</f>
        <v>Мероприятия патриотической направленности</v>
      </c>
      <c r="B653" s="19" t="s">
        <v>320</v>
      </c>
      <c r="C653" s="20" t="s">
        <v>68</v>
      </c>
      <c r="D653" s="20" t="s">
        <v>68</v>
      </c>
      <c r="E653" s="282" t="str">
        <f>'МП пр.8'!B70</f>
        <v>7В 0 01 92400 </v>
      </c>
      <c r="F653" s="262"/>
      <c r="G653" s="21">
        <f>G654</f>
        <v>85.7</v>
      </c>
    </row>
    <row r="654" spans="1:7" ht="25.5">
      <c r="A654" s="16" t="s">
        <v>103</v>
      </c>
      <c r="B654" s="19" t="s">
        <v>320</v>
      </c>
      <c r="C654" s="20" t="s">
        <v>68</v>
      </c>
      <c r="D654" s="20" t="s">
        <v>68</v>
      </c>
      <c r="E654" s="282" t="s">
        <v>286</v>
      </c>
      <c r="F654" s="262" t="s">
        <v>104</v>
      </c>
      <c r="G654" s="21">
        <f>G655</f>
        <v>85.7</v>
      </c>
    </row>
    <row r="655" spans="1:7" ht="12.75">
      <c r="A655" s="16" t="s">
        <v>109</v>
      </c>
      <c r="B655" s="19" t="s">
        <v>320</v>
      </c>
      <c r="C655" s="20" t="s">
        <v>68</v>
      </c>
      <c r="D655" s="20" t="s">
        <v>68</v>
      </c>
      <c r="E655" s="282" t="s">
        <v>286</v>
      </c>
      <c r="F655" s="262" t="s">
        <v>110</v>
      </c>
      <c r="G655" s="21">
        <f>G656</f>
        <v>85.7</v>
      </c>
    </row>
    <row r="656" spans="1:7" ht="12.75">
      <c r="A656" s="16" t="s">
        <v>113</v>
      </c>
      <c r="B656" s="19" t="s">
        <v>320</v>
      </c>
      <c r="C656" s="20" t="s">
        <v>68</v>
      </c>
      <c r="D656" s="20" t="s">
        <v>68</v>
      </c>
      <c r="E656" s="282" t="s">
        <v>286</v>
      </c>
      <c r="F656" s="262" t="s">
        <v>114</v>
      </c>
      <c r="G656" s="21">
        <f>'МП пр.8'!G80</f>
        <v>85.7</v>
      </c>
    </row>
    <row r="657" spans="1:7" ht="12.75">
      <c r="A657" s="229" t="str">
        <f>'МП пр.8'!A90</f>
        <v>Муниципальная  программа "Одарённые дети  на 2018- 2020 годы"</v>
      </c>
      <c r="B657" s="235" t="s">
        <v>320</v>
      </c>
      <c r="C657" s="230" t="s">
        <v>68</v>
      </c>
      <c r="D657" s="230" t="s">
        <v>68</v>
      </c>
      <c r="E657" s="280" t="str">
        <f>'МП пр.8'!B90</f>
        <v>7Д 0 00 00000 </v>
      </c>
      <c r="F657" s="261"/>
      <c r="G657" s="232">
        <f>G658</f>
        <v>462</v>
      </c>
    </row>
    <row r="658" spans="1:7" ht="27" customHeight="1">
      <c r="A658" s="30" t="str">
        <f>'МП пр.8'!A91</f>
        <v>Основное мероприятие "Создание условий для выявления, поддержки и развития одаренных детей"</v>
      </c>
      <c r="B658" s="19" t="s">
        <v>320</v>
      </c>
      <c r="C658" s="20" t="s">
        <v>68</v>
      </c>
      <c r="D658" s="20" t="s">
        <v>68</v>
      </c>
      <c r="E658" s="282" t="str">
        <f>'МП пр.8'!B91</f>
        <v>7Д 0 01 00000 </v>
      </c>
      <c r="F658" s="262"/>
      <c r="G658" s="21">
        <f>G659+G668</f>
        <v>462</v>
      </c>
    </row>
    <row r="659" spans="1:7" ht="12.75">
      <c r="A659" s="30" t="str">
        <f>'МП пр.8'!A92</f>
        <v>Осуществление поддержки одаренных детей </v>
      </c>
      <c r="B659" s="19" t="s">
        <v>320</v>
      </c>
      <c r="C659" s="20" t="s">
        <v>68</v>
      </c>
      <c r="D659" s="20" t="s">
        <v>68</v>
      </c>
      <c r="E659" s="282" t="str">
        <f>'МП пр.8'!B92</f>
        <v>7Д 0 01 92200 </v>
      </c>
      <c r="F659" s="262"/>
      <c r="G659" s="21">
        <f>G660+G663+G665</f>
        <v>395</v>
      </c>
    </row>
    <row r="660" spans="1:7" ht="15" customHeight="1">
      <c r="A660" s="16" t="s">
        <v>417</v>
      </c>
      <c r="B660" s="19" t="s">
        <v>320</v>
      </c>
      <c r="C660" s="20" t="s">
        <v>68</v>
      </c>
      <c r="D660" s="20" t="s">
        <v>68</v>
      </c>
      <c r="E660" s="282" t="s">
        <v>282</v>
      </c>
      <c r="F660" s="262" t="s">
        <v>102</v>
      </c>
      <c r="G660" s="21">
        <f>G661</f>
        <v>20</v>
      </c>
    </row>
    <row r="661" spans="1:7" ht="25.5" customHeight="1">
      <c r="A661" s="16" t="s">
        <v>97</v>
      </c>
      <c r="B661" s="19" t="s">
        <v>320</v>
      </c>
      <c r="C661" s="20" t="s">
        <v>68</v>
      </c>
      <c r="D661" s="20" t="s">
        <v>68</v>
      </c>
      <c r="E661" s="282" t="s">
        <v>282</v>
      </c>
      <c r="F661" s="262" t="s">
        <v>98</v>
      </c>
      <c r="G661" s="21">
        <f>G662</f>
        <v>20</v>
      </c>
    </row>
    <row r="662" spans="1:7" ht="12.75">
      <c r="A662" s="16" t="s">
        <v>795</v>
      </c>
      <c r="B662" s="19" t="s">
        <v>320</v>
      </c>
      <c r="C662" s="20" t="s">
        <v>68</v>
      </c>
      <c r="D662" s="20" t="s">
        <v>68</v>
      </c>
      <c r="E662" s="282" t="s">
        <v>282</v>
      </c>
      <c r="F662" s="262" t="s">
        <v>99</v>
      </c>
      <c r="G662" s="21">
        <f>'МП пр.8'!G98</f>
        <v>20</v>
      </c>
    </row>
    <row r="663" spans="1:7" ht="12.75">
      <c r="A663" s="16" t="s">
        <v>115</v>
      </c>
      <c r="B663" s="19" t="s">
        <v>320</v>
      </c>
      <c r="C663" s="20" t="s">
        <v>68</v>
      </c>
      <c r="D663" s="20" t="s">
        <v>68</v>
      </c>
      <c r="E663" s="282" t="s">
        <v>282</v>
      </c>
      <c r="F663" s="262" t="s">
        <v>116</v>
      </c>
      <c r="G663" s="21">
        <f>G664</f>
        <v>255</v>
      </c>
    </row>
    <row r="664" spans="1:7" ht="12.75">
      <c r="A664" s="16" t="s">
        <v>145</v>
      </c>
      <c r="B664" s="19" t="s">
        <v>320</v>
      </c>
      <c r="C664" s="20" t="s">
        <v>68</v>
      </c>
      <c r="D664" s="20" t="s">
        <v>68</v>
      </c>
      <c r="E664" s="282" t="s">
        <v>282</v>
      </c>
      <c r="F664" s="262" t="s">
        <v>144</v>
      </c>
      <c r="G664" s="21">
        <v>255</v>
      </c>
    </row>
    <row r="665" spans="1:7" ht="25.5">
      <c r="A665" s="16" t="s">
        <v>103</v>
      </c>
      <c r="B665" s="19" t="s">
        <v>320</v>
      </c>
      <c r="C665" s="20" t="s">
        <v>68</v>
      </c>
      <c r="D665" s="20" t="s">
        <v>68</v>
      </c>
      <c r="E665" s="282" t="s">
        <v>282</v>
      </c>
      <c r="F665" s="262" t="s">
        <v>104</v>
      </c>
      <c r="G665" s="21">
        <f>G666</f>
        <v>120</v>
      </c>
    </row>
    <row r="666" spans="1:7" ht="12.75">
      <c r="A666" s="16" t="s">
        <v>109</v>
      </c>
      <c r="B666" s="19" t="s">
        <v>320</v>
      </c>
      <c r="C666" s="20" t="s">
        <v>68</v>
      </c>
      <c r="D666" s="20" t="s">
        <v>68</v>
      </c>
      <c r="E666" s="282" t="s">
        <v>282</v>
      </c>
      <c r="F666" s="262" t="s">
        <v>110</v>
      </c>
      <c r="G666" s="21">
        <f>G667</f>
        <v>120</v>
      </c>
    </row>
    <row r="667" spans="1:7" ht="12.75">
      <c r="A667" s="16" t="s">
        <v>113</v>
      </c>
      <c r="B667" s="19" t="s">
        <v>320</v>
      </c>
      <c r="C667" s="20" t="s">
        <v>68</v>
      </c>
      <c r="D667" s="20" t="s">
        <v>68</v>
      </c>
      <c r="E667" s="282" t="s">
        <v>282</v>
      </c>
      <c r="F667" s="262" t="s">
        <v>114</v>
      </c>
      <c r="G667" s="21">
        <f>'МП пр.8'!G107</f>
        <v>120</v>
      </c>
    </row>
    <row r="668" spans="1:7" ht="12.75">
      <c r="A668" s="16" t="str">
        <f>'МП пр.8'!A108</f>
        <v>Проведение слетов, научных конференций, олимпиад</v>
      </c>
      <c r="B668" s="19" t="s">
        <v>320</v>
      </c>
      <c r="C668" s="20" t="s">
        <v>68</v>
      </c>
      <c r="D668" s="20" t="s">
        <v>68</v>
      </c>
      <c r="E668" s="282" t="str">
        <f>'МП пр.8'!B108</f>
        <v>7Д 0 01 92210</v>
      </c>
      <c r="F668" s="262"/>
      <c r="G668" s="21">
        <f>G669</f>
        <v>67</v>
      </c>
    </row>
    <row r="669" spans="1:7" ht="25.5">
      <c r="A669" s="16" t="s">
        <v>417</v>
      </c>
      <c r="B669" s="19" t="s">
        <v>320</v>
      </c>
      <c r="C669" s="20" t="s">
        <v>68</v>
      </c>
      <c r="D669" s="20" t="s">
        <v>68</v>
      </c>
      <c r="E669" s="282" t="s">
        <v>369</v>
      </c>
      <c r="F669" s="262" t="s">
        <v>102</v>
      </c>
      <c r="G669" s="21">
        <f>G670</f>
        <v>67</v>
      </c>
    </row>
    <row r="670" spans="1:7" ht="25.5">
      <c r="A670" s="16" t="s">
        <v>97</v>
      </c>
      <c r="B670" s="19" t="s">
        <v>320</v>
      </c>
      <c r="C670" s="20" t="s">
        <v>68</v>
      </c>
      <c r="D670" s="20" t="s">
        <v>68</v>
      </c>
      <c r="E670" s="282" t="s">
        <v>369</v>
      </c>
      <c r="F670" s="262" t="s">
        <v>98</v>
      </c>
      <c r="G670" s="21">
        <f>G671</f>
        <v>67</v>
      </c>
    </row>
    <row r="671" spans="1:7" ht="12.75">
      <c r="A671" s="16" t="s">
        <v>795</v>
      </c>
      <c r="B671" s="19" t="s">
        <v>320</v>
      </c>
      <c r="C671" s="20" t="s">
        <v>68</v>
      </c>
      <c r="D671" s="20" t="s">
        <v>68</v>
      </c>
      <c r="E671" s="282" t="s">
        <v>369</v>
      </c>
      <c r="F671" s="262" t="s">
        <v>99</v>
      </c>
      <c r="G671" s="21">
        <f>'МП пр.8'!G114</f>
        <v>67</v>
      </c>
    </row>
    <row r="672" spans="1:7" ht="12.75">
      <c r="A672" s="229" t="str">
        <f>'МП пр.8'!A200</f>
        <v>Муниципальная программа "Лето-детям  на 2018- 2020 годы"</v>
      </c>
      <c r="B672" s="235" t="s">
        <v>320</v>
      </c>
      <c r="C672" s="230" t="s">
        <v>68</v>
      </c>
      <c r="D672" s="230" t="s">
        <v>68</v>
      </c>
      <c r="E672" s="280" t="str">
        <f>'МП пр.8'!B200</f>
        <v>7Л 0 00 00000 </v>
      </c>
      <c r="F672" s="261"/>
      <c r="G672" s="232">
        <f>G673</f>
        <v>6193</v>
      </c>
    </row>
    <row r="673" spans="1:7" ht="25.5">
      <c r="A673" s="30" t="str">
        <f>'МП пр.8'!A201</f>
        <v>Основное мероприятие "Организация и обеспечение отдыха и оздоровления детей и подростков"</v>
      </c>
      <c r="B673" s="19" t="s">
        <v>320</v>
      </c>
      <c r="C673" s="20" t="s">
        <v>68</v>
      </c>
      <c r="D673" s="20" t="s">
        <v>68</v>
      </c>
      <c r="E673" s="282" t="str">
        <f>'МП пр.8'!B201</f>
        <v>7Л 0 01 00000 </v>
      </c>
      <c r="F673" s="262"/>
      <c r="G673" s="21">
        <f>G674+G678</f>
        <v>6193</v>
      </c>
    </row>
    <row r="674" spans="1:7" ht="12.75">
      <c r="A674" s="224" t="str">
        <f>'МП пр.8'!A202</f>
        <v>Организация отдыха и оздоровления детей в лагерях дневного пребывания </v>
      </c>
      <c r="B674" s="242" t="s">
        <v>320</v>
      </c>
      <c r="C674" s="225" t="s">
        <v>68</v>
      </c>
      <c r="D674" s="225" t="s">
        <v>68</v>
      </c>
      <c r="E674" s="285" t="str">
        <f>'МП пр.8'!B202</f>
        <v>7Л 0 01 73210 </v>
      </c>
      <c r="F674" s="267"/>
      <c r="G674" s="226">
        <f>G675</f>
        <v>2736.1</v>
      </c>
    </row>
    <row r="675" spans="1:7" ht="25.5">
      <c r="A675" s="224" t="s">
        <v>103</v>
      </c>
      <c r="B675" s="242" t="s">
        <v>320</v>
      </c>
      <c r="C675" s="225" t="s">
        <v>68</v>
      </c>
      <c r="D675" s="225" t="s">
        <v>68</v>
      </c>
      <c r="E675" s="285" t="s">
        <v>371</v>
      </c>
      <c r="F675" s="267" t="s">
        <v>104</v>
      </c>
      <c r="G675" s="226">
        <f>G676</f>
        <v>2736.1</v>
      </c>
    </row>
    <row r="676" spans="1:7" ht="12.75">
      <c r="A676" s="224" t="s">
        <v>109</v>
      </c>
      <c r="B676" s="242" t="s">
        <v>320</v>
      </c>
      <c r="C676" s="225" t="s">
        <v>68</v>
      </c>
      <c r="D676" s="225" t="s">
        <v>68</v>
      </c>
      <c r="E676" s="285" t="s">
        <v>371</v>
      </c>
      <c r="F676" s="267" t="s">
        <v>110</v>
      </c>
      <c r="G676" s="226">
        <f>G677</f>
        <v>2736.1</v>
      </c>
    </row>
    <row r="677" spans="1:7" s="66" customFormat="1" ht="12.75">
      <c r="A677" s="224" t="s">
        <v>113</v>
      </c>
      <c r="B677" s="242" t="s">
        <v>320</v>
      </c>
      <c r="C677" s="225" t="s">
        <v>68</v>
      </c>
      <c r="D677" s="225" t="s">
        <v>68</v>
      </c>
      <c r="E677" s="285" t="s">
        <v>371</v>
      </c>
      <c r="F677" s="267" t="s">
        <v>114</v>
      </c>
      <c r="G677" s="226">
        <f>'МП пр.8'!G208</f>
        <v>2736.1</v>
      </c>
    </row>
    <row r="678" spans="1:7" s="66" customFormat="1" ht="23.25" customHeight="1">
      <c r="A678" s="16" t="str">
        <f>'МП пр.8'!A209</f>
        <v>Организация отдыха и оздоровления детей в лагерях дневного пребывания  за счет средств местного бюджета</v>
      </c>
      <c r="B678" s="19" t="s">
        <v>320</v>
      </c>
      <c r="C678" s="20" t="s">
        <v>68</v>
      </c>
      <c r="D678" s="20" t="s">
        <v>68</v>
      </c>
      <c r="E678" s="282" t="str">
        <f>'МП пр.8'!B209</f>
        <v>7Л 0 01 S3210 </v>
      </c>
      <c r="F678" s="262"/>
      <c r="G678" s="21">
        <f>G679</f>
        <v>3456.9</v>
      </c>
    </row>
    <row r="679" spans="1:7" ht="25.5">
      <c r="A679" s="16" t="s">
        <v>103</v>
      </c>
      <c r="B679" s="19" t="s">
        <v>320</v>
      </c>
      <c r="C679" s="20" t="s">
        <v>68</v>
      </c>
      <c r="D679" s="20" t="s">
        <v>68</v>
      </c>
      <c r="E679" s="282" t="s">
        <v>372</v>
      </c>
      <c r="F679" s="262" t="s">
        <v>104</v>
      </c>
      <c r="G679" s="21">
        <f>G680</f>
        <v>3456.9</v>
      </c>
    </row>
    <row r="680" spans="1:7" ht="12.75">
      <c r="A680" s="16" t="s">
        <v>109</v>
      </c>
      <c r="B680" s="19" t="s">
        <v>320</v>
      </c>
      <c r="C680" s="20" t="s">
        <v>68</v>
      </c>
      <c r="D680" s="20" t="s">
        <v>68</v>
      </c>
      <c r="E680" s="282" t="s">
        <v>372</v>
      </c>
      <c r="F680" s="262" t="s">
        <v>110</v>
      </c>
      <c r="G680" s="21">
        <f>G681</f>
        <v>3456.9</v>
      </c>
    </row>
    <row r="681" spans="1:7" ht="12.75">
      <c r="A681" s="16" t="s">
        <v>113</v>
      </c>
      <c r="B681" s="19" t="s">
        <v>320</v>
      </c>
      <c r="C681" s="20" t="s">
        <v>68</v>
      </c>
      <c r="D681" s="20" t="s">
        <v>68</v>
      </c>
      <c r="E681" s="282" t="s">
        <v>372</v>
      </c>
      <c r="F681" s="262" t="s">
        <v>114</v>
      </c>
      <c r="G681" s="21">
        <f>'МП пр.8'!G215</f>
        <v>3456.9</v>
      </c>
    </row>
    <row r="682" spans="1:7" ht="25.5">
      <c r="A682" s="229" t="str">
        <f>'МП пр.8'!A567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682" s="235" t="s">
        <v>320</v>
      </c>
      <c r="C682" s="230" t="s">
        <v>68</v>
      </c>
      <c r="D682" s="230" t="s">
        <v>68</v>
      </c>
      <c r="E682" s="280" t="str">
        <f>'МП пр.8'!B567</f>
        <v>7Т 0 00 00000 </v>
      </c>
      <c r="F682" s="261"/>
      <c r="G682" s="232">
        <f>G683</f>
        <v>241.8</v>
      </c>
    </row>
    <row r="683" spans="1:7" ht="30" customHeight="1">
      <c r="A683" s="16" t="str">
        <f>'МП пр.8'!A604</f>
        <v>Основное мероприятие "Профилактика  правонарушений среди несовершеннолетних и молодежи"</v>
      </c>
      <c r="B683" s="19" t="s">
        <v>320</v>
      </c>
      <c r="C683" s="20" t="s">
        <v>68</v>
      </c>
      <c r="D683" s="20" t="s">
        <v>68</v>
      </c>
      <c r="E683" s="282" t="str">
        <f>'МП пр.8'!B604</f>
        <v>7Т 0 07 00000 </v>
      </c>
      <c r="F683" s="262"/>
      <c r="G683" s="21">
        <f>G684+G688</f>
        <v>241.8</v>
      </c>
    </row>
    <row r="684" spans="1:7" ht="25.5">
      <c r="A684" s="30" t="str">
        <f>'МП пр.8'!A605</f>
        <v>Профилактика безнадзорности, правонарушений и вредных привычек несовершеннолетних</v>
      </c>
      <c r="B684" s="19" t="s">
        <v>320</v>
      </c>
      <c r="C684" s="20" t="s">
        <v>68</v>
      </c>
      <c r="D684" s="20" t="s">
        <v>68</v>
      </c>
      <c r="E684" s="282" t="str">
        <f>'МП пр.8'!B605</f>
        <v>7Т 0 07 93810 </v>
      </c>
      <c r="F684" s="262"/>
      <c r="G684" s="21">
        <f>G685</f>
        <v>141.8</v>
      </c>
    </row>
    <row r="685" spans="1:7" ht="25.5">
      <c r="A685" s="16" t="s">
        <v>103</v>
      </c>
      <c r="B685" s="19" t="s">
        <v>320</v>
      </c>
      <c r="C685" s="20" t="s">
        <v>68</v>
      </c>
      <c r="D685" s="20" t="s">
        <v>68</v>
      </c>
      <c r="E685" s="282" t="s">
        <v>430</v>
      </c>
      <c r="F685" s="262" t="s">
        <v>104</v>
      </c>
      <c r="G685" s="21">
        <f>G686</f>
        <v>141.8</v>
      </c>
    </row>
    <row r="686" spans="1:7" ht="12.75">
      <c r="A686" s="16" t="s">
        <v>109</v>
      </c>
      <c r="B686" s="19" t="s">
        <v>320</v>
      </c>
      <c r="C686" s="20" t="s">
        <v>68</v>
      </c>
      <c r="D686" s="20" t="s">
        <v>68</v>
      </c>
      <c r="E686" s="282" t="s">
        <v>430</v>
      </c>
      <c r="F686" s="262" t="s">
        <v>110</v>
      </c>
      <c r="G686" s="21">
        <f>G687</f>
        <v>141.8</v>
      </c>
    </row>
    <row r="687" spans="1:7" ht="12.75">
      <c r="A687" s="16" t="s">
        <v>113</v>
      </c>
      <c r="B687" s="19" t="s">
        <v>320</v>
      </c>
      <c r="C687" s="20" t="s">
        <v>68</v>
      </c>
      <c r="D687" s="20" t="s">
        <v>68</v>
      </c>
      <c r="E687" s="282" t="s">
        <v>430</v>
      </c>
      <c r="F687" s="262" t="s">
        <v>114</v>
      </c>
      <c r="G687" s="21">
        <f>'МП пр.8'!G611</f>
        <v>141.8</v>
      </c>
    </row>
    <row r="688" spans="1:7" ht="25.5" customHeight="1">
      <c r="A688" s="30" t="str">
        <f>'МП пр.8'!A612</f>
        <v>Социальная защита детей- сирот, детей, оставшихся без попечения родителей и детей из семей "группы риска"</v>
      </c>
      <c r="B688" s="19" t="s">
        <v>320</v>
      </c>
      <c r="C688" s="20" t="s">
        <v>68</v>
      </c>
      <c r="D688" s="20" t="s">
        <v>68</v>
      </c>
      <c r="E688" s="282" t="str">
        <f>'МП пр.8'!B612</f>
        <v>7Т 0 07 95200 </v>
      </c>
      <c r="F688" s="262"/>
      <c r="G688" s="21">
        <f>G689</f>
        <v>100</v>
      </c>
    </row>
    <row r="689" spans="1:7" ht="12.75">
      <c r="A689" s="16" t="s">
        <v>115</v>
      </c>
      <c r="B689" s="19" t="s">
        <v>320</v>
      </c>
      <c r="C689" s="20" t="s">
        <v>68</v>
      </c>
      <c r="D689" s="20" t="s">
        <v>68</v>
      </c>
      <c r="E689" s="282" t="s">
        <v>375</v>
      </c>
      <c r="F689" s="262" t="s">
        <v>116</v>
      </c>
      <c r="G689" s="21">
        <f>G690</f>
        <v>100</v>
      </c>
    </row>
    <row r="690" spans="1:7" ht="12.75">
      <c r="A690" s="16" t="s">
        <v>135</v>
      </c>
      <c r="B690" s="19" t="s">
        <v>320</v>
      </c>
      <c r="C690" s="20" t="s">
        <v>68</v>
      </c>
      <c r="D690" s="20" t="s">
        <v>68</v>
      </c>
      <c r="E690" s="282" t="s">
        <v>375</v>
      </c>
      <c r="F690" s="262" t="s">
        <v>134</v>
      </c>
      <c r="G690" s="21">
        <f>G691</f>
        <v>100</v>
      </c>
    </row>
    <row r="691" spans="1:7" ht="25.5">
      <c r="A691" s="16" t="s">
        <v>136</v>
      </c>
      <c r="B691" s="19" t="s">
        <v>320</v>
      </c>
      <c r="C691" s="20" t="s">
        <v>68</v>
      </c>
      <c r="D691" s="20" t="s">
        <v>68</v>
      </c>
      <c r="E691" s="282" t="s">
        <v>375</v>
      </c>
      <c r="F691" s="262" t="s">
        <v>137</v>
      </c>
      <c r="G691" s="21">
        <f>'МП пр.8'!G618</f>
        <v>100</v>
      </c>
    </row>
    <row r="692" spans="1:7" ht="25.5">
      <c r="A692" s="229" t="str">
        <f>'МП пр.8'!A619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692" s="235" t="s">
        <v>320</v>
      </c>
      <c r="C692" s="230" t="s">
        <v>68</v>
      </c>
      <c r="D692" s="230" t="s">
        <v>68</v>
      </c>
      <c r="E692" s="280" t="str">
        <f>'МП пр.8'!B619</f>
        <v>7У 0 00 00000 </v>
      </c>
      <c r="F692" s="261"/>
      <c r="G692" s="232">
        <f>G693</f>
        <v>913.7</v>
      </c>
    </row>
    <row r="693" spans="1:7" ht="38.25">
      <c r="A693" s="30" t="str">
        <f>'МП пр.8'!A620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693" s="19" t="s">
        <v>320</v>
      </c>
      <c r="C693" s="20" t="s">
        <v>68</v>
      </c>
      <c r="D693" s="20" t="s">
        <v>68</v>
      </c>
      <c r="E693" s="282" t="str">
        <f>'МП пр.8'!B620</f>
        <v>7У 0 01 00000 </v>
      </c>
      <c r="F693" s="262"/>
      <c r="G693" s="21">
        <f>G694</f>
        <v>913.7</v>
      </c>
    </row>
    <row r="694" spans="1:7" ht="12.75">
      <c r="A694" s="30" t="str">
        <f>'МП пр.8'!A621</f>
        <v>Расходы на выплаты по оплате труда несовершеннолетних граждан</v>
      </c>
      <c r="B694" s="19" t="s">
        <v>320</v>
      </c>
      <c r="C694" s="20" t="s">
        <v>68</v>
      </c>
      <c r="D694" s="20" t="s">
        <v>68</v>
      </c>
      <c r="E694" s="282" t="str">
        <f>'МП пр.8'!B621</f>
        <v>7У 0 01 92300</v>
      </c>
      <c r="F694" s="262"/>
      <c r="G694" s="21">
        <f>G695</f>
        <v>913.7</v>
      </c>
    </row>
    <row r="695" spans="1:7" ht="25.5">
      <c r="A695" s="16" t="s">
        <v>103</v>
      </c>
      <c r="B695" s="19" t="s">
        <v>320</v>
      </c>
      <c r="C695" s="20" t="s">
        <v>68</v>
      </c>
      <c r="D695" s="20" t="s">
        <v>68</v>
      </c>
      <c r="E695" s="282" t="s">
        <v>284</v>
      </c>
      <c r="F695" s="262" t="s">
        <v>104</v>
      </c>
      <c r="G695" s="21">
        <f>G696</f>
        <v>913.7</v>
      </c>
    </row>
    <row r="696" spans="1:7" ht="12.75">
      <c r="A696" s="16" t="s">
        <v>109</v>
      </c>
      <c r="B696" s="19" t="s">
        <v>320</v>
      </c>
      <c r="C696" s="20" t="s">
        <v>68</v>
      </c>
      <c r="D696" s="20" t="s">
        <v>68</v>
      </c>
      <c r="E696" s="282" t="s">
        <v>284</v>
      </c>
      <c r="F696" s="262" t="s">
        <v>110</v>
      </c>
      <c r="G696" s="21">
        <f>G697</f>
        <v>913.7</v>
      </c>
    </row>
    <row r="697" spans="1:7" ht="12.75">
      <c r="A697" s="16" t="s">
        <v>113</v>
      </c>
      <c r="B697" s="19" t="s">
        <v>320</v>
      </c>
      <c r="C697" s="20" t="s">
        <v>68</v>
      </c>
      <c r="D697" s="20" t="s">
        <v>68</v>
      </c>
      <c r="E697" s="282" t="s">
        <v>284</v>
      </c>
      <c r="F697" s="262" t="s">
        <v>114</v>
      </c>
      <c r="G697" s="21">
        <f>'МП пр.8'!G627</f>
        <v>913.7</v>
      </c>
    </row>
    <row r="698" spans="1:7" ht="12" customHeight="1">
      <c r="A698" s="15" t="s">
        <v>11</v>
      </c>
      <c r="B698" s="42" t="s">
        <v>320</v>
      </c>
      <c r="C698" s="35" t="s">
        <v>68</v>
      </c>
      <c r="D698" s="35" t="s">
        <v>74</v>
      </c>
      <c r="E698" s="266"/>
      <c r="F698" s="266"/>
      <c r="G698" s="36">
        <f>G700+G712+G736+G758</f>
        <v>39018</v>
      </c>
    </row>
    <row r="699" spans="1:7" ht="12.75">
      <c r="A699" s="16" t="s">
        <v>657</v>
      </c>
      <c r="B699" s="19" t="s">
        <v>320</v>
      </c>
      <c r="C699" s="20" t="s">
        <v>68</v>
      </c>
      <c r="D699" s="20" t="s">
        <v>74</v>
      </c>
      <c r="E699" s="282" t="s">
        <v>658</v>
      </c>
      <c r="F699" s="262"/>
      <c r="G699" s="21">
        <f>G700</f>
        <v>140</v>
      </c>
    </row>
    <row r="700" spans="1:7" ht="25.5">
      <c r="A700" s="229" t="str">
        <f>'МП пр.8'!A438</f>
        <v>Муниципальная  программа  "Развитие образования в Сусуманском городском округе  на 2018- 2020 годы"</v>
      </c>
      <c r="B700" s="235" t="s">
        <v>320</v>
      </c>
      <c r="C700" s="230" t="s">
        <v>68</v>
      </c>
      <c r="D700" s="230" t="s">
        <v>74</v>
      </c>
      <c r="E700" s="280" t="str">
        <f>'МП пр.8'!B438</f>
        <v>7Р 0 00 00000 </v>
      </c>
      <c r="F700" s="261"/>
      <c r="G700" s="232">
        <f>G701</f>
        <v>140</v>
      </c>
    </row>
    <row r="701" spans="1:7" ht="12.75">
      <c r="A701" s="30" t="str">
        <f>'МП пр.8'!A439</f>
        <v>Основное мероприятие "Модернизация системы образования"</v>
      </c>
      <c r="B701" s="19" t="s">
        <v>320</v>
      </c>
      <c r="C701" s="20" t="s">
        <v>68</v>
      </c>
      <c r="D701" s="20" t="s">
        <v>74</v>
      </c>
      <c r="E701" s="282" t="str">
        <f>'МП пр.8'!B439</f>
        <v>7Р 0 01 00000 </v>
      </c>
      <c r="F701" s="262"/>
      <c r="G701" s="21">
        <f>G706+G702</f>
        <v>140</v>
      </c>
    </row>
    <row r="702" spans="1:7" ht="12.75">
      <c r="A702" s="30" t="str">
        <f>'МП пр.8'!A440</f>
        <v>Совершенствование содержания и технологий образования </v>
      </c>
      <c r="B702" s="19" t="s">
        <v>320</v>
      </c>
      <c r="C702" s="20" t="s">
        <v>68</v>
      </c>
      <c r="D702" s="20" t="s">
        <v>74</v>
      </c>
      <c r="E702" s="282" t="str">
        <f>'МП пр.8'!B440</f>
        <v>7Р 0 01 91900 </v>
      </c>
      <c r="F702" s="262"/>
      <c r="G702" s="21">
        <f>G703</f>
        <v>30</v>
      </c>
    </row>
    <row r="703" spans="1:7" ht="18" customHeight="1">
      <c r="A703" s="16" t="s">
        <v>417</v>
      </c>
      <c r="B703" s="19" t="s">
        <v>320</v>
      </c>
      <c r="C703" s="20" t="s">
        <v>68</v>
      </c>
      <c r="D703" s="20" t="s">
        <v>74</v>
      </c>
      <c r="E703" s="282" t="s">
        <v>290</v>
      </c>
      <c r="F703" s="262" t="s">
        <v>102</v>
      </c>
      <c r="G703" s="21">
        <f>G704</f>
        <v>30</v>
      </c>
    </row>
    <row r="704" spans="1:7" ht="25.5">
      <c r="A704" s="16" t="s">
        <v>97</v>
      </c>
      <c r="B704" s="19" t="s">
        <v>320</v>
      </c>
      <c r="C704" s="20" t="s">
        <v>68</v>
      </c>
      <c r="D704" s="20" t="s">
        <v>74</v>
      </c>
      <c r="E704" s="282" t="s">
        <v>290</v>
      </c>
      <c r="F704" s="262" t="s">
        <v>98</v>
      </c>
      <c r="G704" s="21">
        <f>G705</f>
        <v>30</v>
      </c>
    </row>
    <row r="705" spans="1:7" ht="15" customHeight="1">
      <c r="A705" s="16" t="s">
        <v>794</v>
      </c>
      <c r="B705" s="19" t="s">
        <v>320</v>
      </c>
      <c r="C705" s="20" t="s">
        <v>68</v>
      </c>
      <c r="D705" s="20" t="s">
        <v>74</v>
      </c>
      <c r="E705" s="282" t="s">
        <v>290</v>
      </c>
      <c r="F705" s="262" t="s">
        <v>99</v>
      </c>
      <c r="G705" s="21">
        <f>'МП пр.8'!G446</f>
        <v>30</v>
      </c>
    </row>
    <row r="706" spans="1:7" ht="25.5">
      <c r="A706" s="30" t="str">
        <f>'МП пр.8'!A447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706" s="19" t="s">
        <v>320</v>
      </c>
      <c r="C706" s="20" t="s">
        <v>68</v>
      </c>
      <c r="D706" s="20" t="s">
        <v>74</v>
      </c>
      <c r="E706" s="282" t="str">
        <f>'МП пр.8'!B447</f>
        <v>7Р 0 01 92100 </v>
      </c>
      <c r="F706" s="262"/>
      <c r="G706" s="21">
        <f>G707+G710</f>
        <v>110</v>
      </c>
    </row>
    <row r="707" spans="1:7" ht="25.5">
      <c r="A707" s="16" t="s">
        <v>417</v>
      </c>
      <c r="B707" s="19" t="s">
        <v>320</v>
      </c>
      <c r="C707" s="20" t="s">
        <v>68</v>
      </c>
      <c r="D707" s="20" t="s">
        <v>74</v>
      </c>
      <c r="E707" s="282" t="s">
        <v>291</v>
      </c>
      <c r="F707" s="262" t="s">
        <v>102</v>
      </c>
      <c r="G707" s="21">
        <f>G708</f>
        <v>70</v>
      </c>
    </row>
    <row r="708" spans="1:7" ht="25.5">
      <c r="A708" s="16" t="s">
        <v>97</v>
      </c>
      <c r="B708" s="19" t="s">
        <v>320</v>
      </c>
      <c r="C708" s="20" t="s">
        <v>68</v>
      </c>
      <c r="D708" s="20" t="s">
        <v>74</v>
      </c>
      <c r="E708" s="282" t="s">
        <v>291</v>
      </c>
      <c r="F708" s="262" t="s">
        <v>98</v>
      </c>
      <c r="G708" s="21">
        <f>G709</f>
        <v>70</v>
      </c>
    </row>
    <row r="709" spans="1:7" ht="12.75">
      <c r="A709" s="16" t="s">
        <v>794</v>
      </c>
      <c r="B709" s="19" t="s">
        <v>320</v>
      </c>
      <c r="C709" s="20" t="s">
        <v>68</v>
      </c>
      <c r="D709" s="20" t="s">
        <v>74</v>
      </c>
      <c r="E709" s="282" t="s">
        <v>291</v>
      </c>
      <c r="F709" s="262" t="s">
        <v>99</v>
      </c>
      <c r="G709" s="21">
        <f>'МП пр.8'!G453</f>
        <v>70</v>
      </c>
    </row>
    <row r="710" spans="1:7" ht="16.5" customHeight="1">
      <c r="A710" s="16" t="s">
        <v>115</v>
      </c>
      <c r="B710" s="19" t="s">
        <v>320</v>
      </c>
      <c r="C710" s="20" t="s">
        <v>68</v>
      </c>
      <c r="D710" s="20" t="s">
        <v>74</v>
      </c>
      <c r="E710" s="282" t="s">
        <v>291</v>
      </c>
      <c r="F710" s="262" t="s">
        <v>116</v>
      </c>
      <c r="G710" s="21">
        <f>G711</f>
        <v>40</v>
      </c>
    </row>
    <row r="711" spans="1:7" ht="12.75">
      <c r="A711" s="16" t="s">
        <v>147</v>
      </c>
      <c r="B711" s="19" t="s">
        <v>320</v>
      </c>
      <c r="C711" s="20" t="s">
        <v>68</v>
      </c>
      <c r="D711" s="20" t="s">
        <v>74</v>
      </c>
      <c r="E711" s="282" t="s">
        <v>291</v>
      </c>
      <c r="F711" s="262" t="s">
        <v>146</v>
      </c>
      <c r="G711" s="21">
        <f>'МП пр.8'!G456</f>
        <v>40</v>
      </c>
    </row>
    <row r="712" spans="1:7" ht="25.5">
      <c r="A712" s="16" t="s">
        <v>323</v>
      </c>
      <c r="B712" s="19" t="s">
        <v>320</v>
      </c>
      <c r="C712" s="20" t="s">
        <v>68</v>
      </c>
      <c r="D712" s="20" t="s">
        <v>74</v>
      </c>
      <c r="E712" s="262" t="s">
        <v>205</v>
      </c>
      <c r="F712" s="262"/>
      <c r="G712" s="21">
        <f>G713</f>
        <v>8570.2</v>
      </c>
    </row>
    <row r="713" spans="1:7" ht="12.75">
      <c r="A713" s="16" t="s">
        <v>49</v>
      </c>
      <c r="B713" s="19" t="s">
        <v>320</v>
      </c>
      <c r="C713" s="20" t="s">
        <v>68</v>
      </c>
      <c r="D713" s="20" t="s">
        <v>74</v>
      </c>
      <c r="E713" s="262" t="s">
        <v>212</v>
      </c>
      <c r="F713" s="262"/>
      <c r="G713" s="21">
        <f>G714+G720+G728+G732</f>
        <v>8570.2</v>
      </c>
    </row>
    <row r="714" spans="1:7" ht="12.75">
      <c r="A714" s="16" t="s">
        <v>208</v>
      </c>
      <c r="B714" s="19" t="s">
        <v>320</v>
      </c>
      <c r="C714" s="20" t="s">
        <v>68</v>
      </c>
      <c r="D714" s="20" t="s">
        <v>74</v>
      </c>
      <c r="E714" s="262" t="s">
        <v>213</v>
      </c>
      <c r="F714" s="262"/>
      <c r="G714" s="21">
        <f>G715</f>
        <v>8022.2</v>
      </c>
    </row>
    <row r="715" spans="1:7" ht="38.25">
      <c r="A715" s="16" t="s">
        <v>100</v>
      </c>
      <c r="B715" s="19" t="s">
        <v>320</v>
      </c>
      <c r="C715" s="20" t="s">
        <v>68</v>
      </c>
      <c r="D715" s="20" t="s">
        <v>74</v>
      </c>
      <c r="E715" s="262" t="s">
        <v>213</v>
      </c>
      <c r="F715" s="262" t="s">
        <v>101</v>
      </c>
      <c r="G715" s="21">
        <f>G716</f>
        <v>8022.2</v>
      </c>
    </row>
    <row r="716" spans="1:7" ht="12.75">
      <c r="A716" s="16" t="s">
        <v>92</v>
      </c>
      <c r="B716" s="19" t="s">
        <v>320</v>
      </c>
      <c r="C716" s="20" t="s">
        <v>68</v>
      </c>
      <c r="D716" s="20" t="s">
        <v>74</v>
      </c>
      <c r="E716" s="262" t="s">
        <v>213</v>
      </c>
      <c r="F716" s="262" t="s">
        <v>93</v>
      </c>
      <c r="G716" s="21">
        <f>G717+G718+G719</f>
        <v>8022.2</v>
      </c>
    </row>
    <row r="717" spans="1:7" ht="12.75">
      <c r="A717" s="16" t="s">
        <v>156</v>
      </c>
      <c r="B717" s="19" t="s">
        <v>320</v>
      </c>
      <c r="C717" s="20" t="s">
        <v>68</v>
      </c>
      <c r="D717" s="20" t="s">
        <v>74</v>
      </c>
      <c r="E717" s="262" t="s">
        <v>213</v>
      </c>
      <c r="F717" s="262" t="s">
        <v>94</v>
      </c>
      <c r="G717" s="21">
        <v>6227.2</v>
      </c>
    </row>
    <row r="718" spans="1:7" ht="25.5">
      <c r="A718" s="16" t="s">
        <v>95</v>
      </c>
      <c r="B718" s="19" t="s">
        <v>320</v>
      </c>
      <c r="C718" s="20" t="s">
        <v>68</v>
      </c>
      <c r="D718" s="20" t="s">
        <v>74</v>
      </c>
      <c r="E718" s="262" t="s">
        <v>213</v>
      </c>
      <c r="F718" s="262" t="s">
        <v>96</v>
      </c>
      <c r="G718" s="21">
        <v>132</v>
      </c>
    </row>
    <row r="719" spans="1:7" ht="25.5">
      <c r="A719" s="16" t="s">
        <v>158</v>
      </c>
      <c r="B719" s="19" t="s">
        <v>320</v>
      </c>
      <c r="C719" s="20" t="s">
        <v>68</v>
      </c>
      <c r="D719" s="20" t="s">
        <v>74</v>
      </c>
      <c r="E719" s="262" t="s">
        <v>213</v>
      </c>
      <c r="F719" s="262" t="s">
        <v>157</v>
      </c>
      <c r="G719" s="21">
        <v>1663</v>
      </c>
    </row>
    <row r="720" spans="1:7" ht="12.75">
      <c r="A720" s="16" t="s">
        <v>209</v>
      </c>
      <c r="B720" s="19" t="s">
        <v>320</v>
      </c>
      <c r="C720" s="20" t="s">
        <v>68</v>
      </c>
      <c r="D720" s="20" t="s">
        <v>74</v>
      </c>
      <c r="E720" s="262" t="s">
        <v>214</v>
      </c>
      <c r="F720" s="262"/>
      <c r="G720" s="21">
        <f>G721+G724</f>
        <v>328</v>
      </c>
    </row>
    <row r="721" spans="1:7" ht="25.5">
      <c r="A721" s="16" t="s">
        <v>417</v>
      </c>
      <c r="B721" s="19" t="s">
        <v>320</v>
      </c>
      <c r="C721" s="20" t="s">
        <v>68</v>
      </c>
      <c r="D721" s="20" t="s">
        <v>74</v>
      </c>
      <c r="E721" s="262" t="s">
        <v>214</v>
      </c>
      <c r="F721" s="262" t="s">
        <v>102</v>
      </c>
      <c r="G721" s="21">
        <f>G722</f>
        <v>325</v>
      </c>
    </row>
    <row r="722" spans="1:7" ht="25.5">
      <c r="A722" s="16" t="s">
        <v>97</v>
      </c>
      <c r="B722" s="19" t="s">
        <v>320</v>
      </c>
      <c r="C722" s="20" t="s">
        <v>68</v>
      </c>
      <c r="D722" s="20" t="s">
        <v>74</v>
      </c>
      <c r="E722" s="262" t="s">
        <v>214</v>
      </c>
      <c r="F722" s="262" t="s">
        <v>98</v>
      </c>
      <c r="G722" s="21">
        <f>G723</f>
        <v>325</v>
      </c>
    </row>
    <row r="723" spans="1:7" ht="12.75">
      <c r="A723" s="16" t="s">
        <v>794</v>
      </c>
      <c r="B723" s="19" t="s">
        <v>320</v>
      </c>
      <c r="C723" s="20" t="s">
        <v>68</v>
      </c>
      <c r="D723" s="20" t="s">
        <v>74</v>
      </c>
      <c r="E723" s="262" t="s">
        <v>214</v>
      </c>
      <c r="F723" s="262" t="s">
        <v>99</v>
      </c>
      <c r="G723" s="21">
        <v>325</v>
      </c>
    </row>
    <row r="724" spans="1:7" ht="14.25" customHeight="1">
      <c r="A724" s="16" t="s">
        <v>126</v>
      </c>
      <c r="B724" s="19" t="s">
        <v>320</v>
      </c>
      <c r="C724" s="20" t="s">
        <v>68</v>
      </c>
      <c r="D724" s="20" t="s">
        <v>74</v>
      </c>
      <c r="E724" s="262" t="s">
        <v>214</v>
      </c>
      <c r="F724" s="262" t="s">
        <v>127</v>
      </c>
      <c r="G724" s="21">
        <f>G725</f>
        <v>3</v>
      </c>
    </row>
    <row r="725" spans="1:7" ht="16.5" customHeight="1">
      <c r="A725" s="16" t="s">
        <v>129</v>
      </c>
      <c r="B725" s="19" t="s">
        <v>320</v>
      </c>
      <c r="C725" s="20" t="s">
        <v>68</v>
      </c>
      <c r="D725" s="20" t="s">
        <v>74</v>
      </c>
      <c r="E725" s="262" t="s">
        <v>214</v>
      </c>
      <c r="F725" s="262" t="s">
        <v>130</v>
      </c>
      <c r="G725" s="21">
        <f>G726+G727</f>
        <v>3</v>
      </c>
    </row>
    <row r="726" spans="1:7" ht="12.75">
      <c r="A726" s="16" t="s">
        <v>131</v>
      </c>
      <c r="B726" s="19" t="s">
        <v>320</v>
      </c>
      <c r="C726" s="20" t="s">
        <v>68</v>
      </c>
      <c r="D726" s="20" t="s">
        <v>74</v>
      </c>
      <c r="E726" s="262" t="s">
        <v>214</v>
      </c>
      <c r="F726" s="262" t="s">
        <v>132</v>
      </c>
      <c r="G726" s="21">
        <v>1</v>
      </c>
    </row>
    <row r="727" spans="1:7" ht="12.75">
      <c r="A727" s="16" t="s">
        <v>159</v>
      </c>
      <c r="B727" s="19" t="s">
        <v>320</v>
      </c>
      <c r="C727" s="20" t="s">
        <v>68</v>
      </c>
      <c r="D727" s="20" t="s">
        <v>74</v>
      </c>
      <c r="E727" s="262" t="s">
        <v>214</v>
      </c>
      <c r="F727" s="262" t="s">
        <v>133</v>
      </c>
      <c r="G727" s="21">
        <v>2</v>
      </c>
    </row>
    <row r="728" spans="1:7" ht="51">
      <c r="A728" s="16" t="s">
        <v>240</v>
      </c>
      <c r="B728" s="19" t="s">
        <v>320</v>
      </c>
      <c r="C728" s="20" t="s">
        <v>68</v>
      </c>
      <c r="D728" s="20" t="s">
        <v>74</v>
      </c>
      <c r="E728" s="262" t="s">
        <v>640</v>
      </c>
      <c r="F728" s="262"/>
      <c r="G728" s="21">
        <f>G729</f>
        <v>200</v>
      </c>
    </row>
    <row r="729" spans="1:7" ht="38.25">
      <c r="A729" s="16" t="s">
        <v>100</v>
      </c>
      <c r="B729" s="19" t="s">
        <v>320</v>
      </c>
      <c r="C729" s="20" t="s">
        <v>68</v>
      </c>
      <c r="D729" s="20" t="s">
        <v>74</v>
      </c>
      <c r="E729" s="262" t="s">
        <v>640</v>
      </c>
      <c r="F729" s="262" t="s">
        <v>101</v>
      </c>
      <c r="G729" s="244">
        <f>G730</f>
        <v>200</v>
      </c>
    </row>
    <row r="730" spans="1:7" ht="12.75">
      <c r="A730" s="16" t="s">
        <v>92</v>
      </c>
      <c r="B730" s="19" t="s">
        <v>320</v>
      </c>
      <c r="C730" s="20" t="s">
        <v>68</v>
      </c>
      <c r="D730" s="20" t="s">
        <v>74</v>
      </c>
      <c r="E730" s="262" t="s">
        <v>640</v>
      </c>
      <c r="F730" s="262" t="s">
        <v>93</v>
      </c>
      <c r="G730" s="21">
        <f>G731</f>
        <v>200</v>
      </c>
    </row>
    <row r="731" spans="1:7" ht="25.5">
      <c r="A731" s="16" t="s">
        <v>95</v>
      </c>
      <c r="B731" s="19" t="s">
        <v>320</v>
      </c>
      <c r="C731" s="20" t="s">
        <v>68</v>
      </c>
      <c r="D731" s="20" t="s">
        <v>74</v>
      </c>
      <c r="E731" s="262" t="s">
        <v>640</v>
      </c>
      <c r="F731" s="262" t="s">
        <v>96</v>
      </c>
      <c r="G731" s="21">
        <v>200</v>
      </c>
    </row>
    <row r="732" spans="1:7" ht="12.75">
      <c r="A732" s="16" t="s">
        <v>207</v>
      </c>
      <c r="B732" s="19" t="s">
        <v>320</v>
      </c>
      <c r="C732" s="20" t="s">
        <v>68</v>
      </c>
      <c r="D732" s="20" t="s">
        <v>74</v>
      </c>
      <c r="E732" s="262" t="s">
        <v>641</v>
      </c>
      <c r="F732" s="262"/>
      <c r="G732" s="21">
        <f>G733</f>
        <v>20</v>
      </c>
    </row>
    <row r="733" spans="1:7" ht="38.25">
      <c r="A733" s="16" t="s">
        <v>100</v>
      </c>
      <c r="B733" s="19" t="s">
        <v>320</v>
      </c>
      <c r="C733" s="20" t="s">
        <v>68</v>
      </c>
      <c r="D733" s="20" t="s">
        <v>74</v>
      </c>
      <c r="E733" s="262" t="s">
        <v>641</v>
      </c>
      <c r="F733" s="262" t="s">
        <v>101</v>
      </c>
      <c r="G733" s="21">
        <f>G734</f>
        <v>20</v>
      </c>
    </row>
    <row r="734" spans="1:7" ht="12.75">
      <c r="A734" s="16" t="s">
        <v>92</v>
      </c>
      <c r="B734" s="19" t="s">
        <v>320</v>
      </c>
      <c r="C734" s="20" t="s">
        <v>68</v>
      </c>
      <c r="D734" s="20" t="s">
        <v>74</v>
      </c>
      <c r="E734" s="262" t="s">
        <v>641</v>
      </c>
      <c r="F734" s="262" t="s">
        <v>93</v>
      </c>
      <c r="G734" s="244">
        <f>G735</f>
        <v>20</v>
      </c>
    </row>
    <row r="735" spans="1:7" ht="25.5">
      <c r="A735" s="16" t="s">
        <v>95</v>
      </c>
      <c r="B735" s="19" t="s">
        <v>320</v>
      </c>
      <c r="C735" s="20" t="s">
        <v>68</v>
      </c>
      <c r="D735" s="20" t="s">
        <v>74</v>
      </c>
      <c r="E735" s="262" t="s">
        <v>641</v>
      </c>
      <c r="F735" s="262" t="s">
        <v>96</v>
      </c>
      <c r="G735" s="244">
        <v>20</v>
      </c>
    </row>
    <row r="736" spans="1:7" ht="12.75">
      <c r="A736" s="16" t="s">
        <v>699</v>
      </c>
      <c r="B736" s="19" t="s">
        <v>320</v>
      </c>
      <c r="C736" s="20" t="s">
        <v>68</v>
      </c>
      <c r="D736" s="20" t="s">
        <v>74</v>
      </c>
      <c r="E736" s="262" t="s">
        <v>700</v>
      </c>
      <c r="F736" s="262"/>
      <c r="G736" s="21">
        <f>G737+G750+G754</f>
        <v>15891.800000000001</v>
      </c>
    </row>
    <row r="737" spans="1:7" ht="12.75">
      <c r="A737" s="16" t="s">
        <v>307</v>
      </c>
      <c r="B737" s="19" t="s">
        <v>320</v>
      </c>
      <c r="C737" s="20" t="s">
        <v>68</v>
      </c>
      <c r="D737" s="20" t="s">
        <v>74</v>
      </c>
      <c r="E737" s="262" t="s">
        <v>701</v>
      </c>
      <c r="F737" s="262"/>
      <c r="G737" s="21">
        <f>G738+G743+G746</f>
        <v>15110.7</v>
      </c>
    </row>
    <row r="738" spans="1:7" ht="38.25">
      <c r="A738" s="16" t="s">
        <v>100</v>
      </c>
      <c r="B738" s="19" t="s">
        <v>320</v>
      </c>
      <c r="C738" s="20" t="s">
        <v>68</v>
      </c>
      <c r="D738" s="20" t="s">
        <v>74</v>
      </c>
      <c r="E738" s="262" t="s">
        <v>701</v>
      </c>
      <c r="F738" s="262" t="s">
        <v>101</v>
      </c>
      <c r="G738" s="21">
        <f>G739</f>
        <v>14474.7</v>
      </c>
    </row>
    <row r="739" spans="1:7" ht="12.75">
      <c r="A739" s="16" t="s">
        <v>245</v>
      </c>
      <c r="B739" s="19" t="s">
        <v>320</v>
      </c>
      <c r="C739" s="20" t="s">
        <v>68</v>
      </c>
      <c r="D739" s="20" t="s">
        <v>74</v>
      </c>
      <c r="E739" s="262" t="s">
        <v>701</v>
      </c>
      <c r="F739" s="262" t="s">
        <v>247</v>
      </c>
      <c r="G739" s="21">
        <f>G740+G741+G742</f>
        <v>14474.7</v>
      </c>
    </row>
    <row r="740" spans="1:7" ht="12.75">
      <c r="A740" s="16" t="s">
        <v>376</v>
      </c>
      <c r="B740" s="19" t="s">
        <v>320</v>
      </c>
      <c r="C740" s="20" t="s">
        <v>68</v>
      </c>
      <c r="D740" s="20" t="s">
        <v>74</v>
      </c>
      <c r="E740" s="262" t="s">
        <v>701</v>
      </c>
      <c r="F740" s="262" t="s">
        <v>248</v>
      </c>
      <c r="G740" s="21">
        <v>11218.1</v>
      </c>
    </row>
    <row r="741" spans="1:7" ht="12.75">
      <c r="A741" s="16" t="s">
        <v>334</v>
      </c>
      <c r="B741" s="19" t="s">
        <v>320</v>
      </c>
      <c r="C741" s="20" t="s">
        <v>68</v>
      </c>
      <c r="D741" s="20" t="s">
        <v>74</v>
      </c>
      <c r="E741" s="262" t="s">
        <v>701</v>
      </c>
      <c r="F741" s="262" t="s">
        <v>246</v>
      </c>
      <c r="G741" s="21">
        <v>8.6</v>
      </c>
    </row>
    <row r="742" spans="1:7" ht="25.5">
      <c r="A742" s="16" t="s">
        <v>337</v>
      </c>
      <c r="B742" s="19" t="s">
        <v>320</v>
      </c>
      <c r="C742" s="20" t="s">
        <v>68</v>
      </c>
      <c r="D742" s="20" t="s">
        <v>74</v>
      </c>
      <c r="E742" s="262" t="s">
        <v>701</v>
      </c>
      <c r="F742" s="262" t="s">
        <v>249</v>
      </c>
      <c r="G742" s="21">
        <v>3248</v>
      </c>
    </row>
    <row r="743" spans="1:7" ht="25.5">
      <c r="A743" s="16" t="s">
        <v>417</v>
      </c>
      <c r="B743" s="19" t="s">
        <v>320</v>
      </c>
      <c r="C743" s="20" t="s">
        <v>68</v>
      </c>
      <c r="D743" s="20" t="s">
        <v>74</v>
      </c>
      <c r="E743" s="262" t="s">
        <v>701</v>
      </c>
      <c r="F743" s="262" t="s">
        <v>102</v>
      </c>
      <c r="G743" s="21">
        <f>G744</f>
        <v>631</v>
      </c>
    </row>
    <row r="744" spans="1:7" ht="25.5">
      <c r="A744" s="16" t="s">
        <v>97</v>
      </c>
      <c r="B744" s="19" t="s">
        <v>320</v>
      </c>
      <c r="C744" s="20" t="s">
        <v>68</v>
      </c>
      <c r="D744" s="20" t="s">
        <v>74</v>
      </c>
      <c r="E744" s="262" t="s">
        <v>701</v>
      </c>
      <c r="F744" s="262" t="s">
        <v>98</v>
      </c>
      <c r="G744" s="21">
        <f>G745</f>
        <v>631</v>
      </c>
    </row>
    <row r="745" spans="1:7" ht="12.75">
      <c r="A745" s="16" t="s">
        <v>794</v>
      </c>
      <c r="B745" s="19" t="s">
        <v>320</v>
      </c>
      <c r="C745" s="20" t="s">
        <v>68</v>
      </c>
      <c r="D745" s="20" t="s">
        <v>74</v>
      </c>
      <c r="E745" s="262" t="s">
        <v>701</v>
      </c>
      <c r="F745" s="262" t="s">
        <v>99</v>
      </c>
      <c r="G745" s="21">
        <v>631</v>
      </c>
    </row>
    <row r="746" spans="1:7" ht="12.75">
      <c r="A746" s="16" t="s">
        <v>126</v>
      </c>
      <c r="B746" s="19" t="s">
        <v>320</v>
      </c>
      <c r="C746" s="20" t="s">
        <v>68</v>
      </c>
      <c r="D746" s="20" t="s">
        <v>74</v>
      </c>
      <c r="E746" s="262" t="s">
        <v>701</v>
      </c>
      <c r="F746" s="262" t="s">
        <v>127</v>
      </c>
      <c r="G746" s="21">
        <f>G747</f>
        <v>5</v>
      </c>
    </row>
    <row r="747" spans="1:7" ht="12.75">
      <c r="A747" s="16" t="s">
        <v>129</v>
      </c>
      <c r="B747" s="19" t="s">
        <v>320</v>
      </c>
      <c r="C747" s="20" t="s">
        <v>68</v>
      </c>
      <c r="D747" s="20" t="s">
        <v>74</v>
      </c>
      <c r="E747" s="262" t="s">
        <v>701</v>
      </c>
      <c r="F747" s="262" t="s">
        <v>130</v>
      </c>
      <c r="G747" s="21">
        <f>G748+G749</f>
        <v>5</v>
      </c>
    </row>
    <row r="748" spans="1:7" ht="12.75">
      <c r="A748" s="16" t="s">
        <v>131</v>
      </c>
      <c r="B748" s="19" t="s">
        <v>320</v>
      </c>
      <c r="C748" s="20" t="s">
        <v>68</v>
      </c>
      <c r="D748" s="20" t="s">
        <v>74</v>
      </c>
      <c r="E748" s="262" t="s">
        <v>701</v>
      </c>
      <c r="F748" s="262" t="s">
        <v>132</v>
      </c>
      <c r="G748" s="21">
        <v>4</v>
      </c>
    </row>
    <row r="749" spans="1:7" ht="12.75">
      <c r="A749" s="16" t="s">
        <v>159</v>
      </c>
      <c r="B749" s="19" t="s">
        <v>320</v>
      </c>
      <c r="C749" s="20" t="s">
        <v>68</v>
      </c>
      <c r="D749" s="20" t="s">
        <v>74</v>
      </c>
      <c r="E749" s="262" t="s">
        <v>701</v>
      </c>
      <c r="F749" s="262" t="s">
        <v>133</v>
      </c>
      <c r="G749" s="21">
        <v>1</v>
      </c>
    </row>
    <row r="750" spans="1:7" ht="51">
      <c r="A750" s="16" t="s">
        <v>240</v>
      </c>
      <c r="B750" s="19" t="s">
        <v>320</v>
      </c>
      <c r="C750" s="20" t="s">
        <v>68</v>
      </c>
      <c r="D750" s="20" t="s">
        <v>74</v>
      </c>
      <c r="E750" s="262" t="s">
        <v>702</v>
      </c>
      <c r="F750" s="262"/>
      <c r="G750" s="21">
        <f>G751</f>
        <v>500</v>
      </c>
    </row>
    <row r="751" spans="1:7" ht="38.25">
      <c r="A751" s="16" t="s">
        <v>100</v>
      </c>
      <c r="B751" s="19" t="s">
        <v>320</v>
      </c>
      <c r="C751" s="20" t="s">
        <v>68</v>
      </c>
      <c r="D751" s="20" t="s">
        <v>74</v>
      </c>
      <c r="E751" s="262" t="s">
        <v>702</v>
      </c>
      <c r="F751" s="262" t="s">
        <v>101</v>
      </c>
      <c r="G751" s="244">
        <f>G752</f>
        <v>500</v>
      </c>
    </row>
    <row r="752" spans="1:7" ht="12.75">
      <c r="A752" s="16" t="s">
        <v>245</v>
      </c>
      <c r="B752" s="19" t="s">
        <v>320</v>
      </c>
      <c r="C752" s="20" t="s">
        <v>68</v>
      </c>
      <c r="D752" s="20" t="s">
        <v>74</v>
      </c>
      <c r="E752" s="262" t="s">
        <v>702</v>
      </c>
      <c r="F752" s="262" t="s">
        <v>247</v>
      </c>
      <c r="G752" s="21">
        <f>G753</f>
        <v>500</v>
      </c>
    </row>
    <row r="753" spans="1:7" ht="12.75">
      <c r="A753" s="16" t="s">
        <v>334</v>
      </c>
      <c r="B753" s="19" t="s">
        <v>320</v>
      </c>
      <c r="C753" s="20" t="s">
        <v>68</v>
      </c>
      <c r="D753" s="20" t="s">
        <v>74</v>
      </c>
      <c r="E753" s="262" t="s">
        <v>702</v>
      </c>
      <c r="F753" s="262" t="s">
        <v>246</v>
      </c>
      <c r="G753" s="244">
        <v>500</v>
      </c>
    </row>
    <row r="754" spans="1:7" ht="12.75">
      <c r="A754" s="16" t="s">
        <v>207</v>
      </c>
      <c r="B754" s="19" t="s">
        <v>320</v>
      </c>
      <c r="C754" s="20" t="s">
        <v>68</v>
      </c>
      <c r="D754" s="20" t="s">
        <v>74</v>
      </c>
      <c r="E754" s="262" t="s">
        <v>703</v>
      </c>
      <c r="F754" s="262"/>
      <c r="G754" s="21">
        <f>G755</f>
        <v>281.1</v>
      </c>
    </row>
    <row r="755" spans="1:7" ht="38.25">
      <c r="A755" s="16" t="s">
        <v>100</v>
      </c>
      <c r="B755" s="19" t="s">
        <v>320</v>
      </c>
      <c r="C755" s="20" t="s">
        <v>68</v>
      </c>
      <c r="D755" s="20" t="s">
        <v>74</v>
      </c>
      <c r="E755" s="262" t="s">
        <v>703</v>
      </c>
      <c r="F755" s="262" t="s">
        <v>101</v>
      </c>
      <c r="G755" s="21">
        <f>G756</f>
        <v>281.1</v>
      </c>
    </row>
    <row r="756" spans="1:7" ht="12.75">
      <c r="A756" s="16" t="s">
        <v>245</v>
      </c>
      <c r="B756" s="19" t="s">
        <v>320</v>
      </c>
      <c r="C756" s="20" t="s">
        <v>68</v>
      </c>
      <c r="D756" s="20" t="s">
        <v>74</v>
      </c>
      <c r="E756" s="262" t="s">
        <v>703</v>
      </c>
      <c r="F756" s="262" t="s">
        <v>247</v>
      </c>
      <c r="G756" s="21">
        <f>G757</f>
        <v>281.1</v>
      </c>
    </row>
    <row r="757" spans="1:7" ht="12.75">
      <c r="A757" s="16" t="s">
        <v>334</v>
      </c>
      <c r="B757" s="19" t="s">
        <v>320</v>
      </c>
      <c r="C757" s="20" t="s">
        <v>68</v>
      </c>
      <c r="D757" s="20" t="s">
        <v>74</v>
      </c>
      <c r="E757" s="262" t="s">
        <v>703</v>
      </c>
      <c r="F757" s="262" t="s">
        <v>246</v>
      </c>
      <c r="G757" s="21">
        <v>281.1</v>
      </c>
    </row>
    <row r="758" spans="1:7" ht="12.75">
      <c r="A758" s="16" t="s">
        <v>704</v>
      </c>
      <c r="B758" s="19" t="s">
        <v>320</v>
      </c>
      <c r="C758" s="20" t="s">
        <v>68</v>
      </c>
      <c r="D758" s="20" t="s">
        <v>74</v>
      </c>
      <c r="E758" s="262" t="s">
        <v>705</v>
      </c>
      <c r="F758" s="262"/>
      <c r="G758" s="21">
        <f>G759+G773</f>
        <v>14416</v>
      </c>
    </row>
    <row r="759" spans="1:7" ht="12.75">
      <c r="A759" s="31" t="s">
        <v>309</v>
      </c>
      <c r="B759" s="69" t="s">
        <v>320</v>
      </c>
      <c r="C759" s="68" t="s">
        <v>68</v>
      </c>
      <c r="D759" s="68" t="s">
        <v>74</v>
      </c>
      <c r="E759" s="274" t="s">
        <v>706</v>
      </c>
      <c r="F759" s="274"/>
      <c r="G759" s="67">
        <f>G760+G765+G768</f>
        <v>14166</v>
      </c>
    </row>
    <row r="760" spans="1:7" ht="38.25">
      <c r="A760" s="31" t="s">
        <v>100</v>
      </c>
      <c r="B760" s="69" t="s">
        <v>320</v>
      </c>
      <c r="C760" s="68" t="s">
        <v>68</v>
      </c>
      <c r="D760" s="68" t="s">
        <v>74</v>
      </c>
      <c r="E760" s="274" t="s">
        <v>706</v>
      </c>
      <c r="F760" s="274" t="s">
        <v>101</v>
      </c>
      <c r="G760" s="67">
        <f>G761</f>
        <v>10457.2</v>
      </c>
    </row>
    <row r="761" spans="1:7" ht="12.75">
      <c r="A761" s="31" t="s">
        <v>245</v>
      </c>
      <c r="B761" s="69" t="s">
        <v>320</v>
      </c>
      <c r="C761" s="68" t="s">
        <v>68</v>
      </c>
      <c r="D761" s="68" t="s">
        <v>74</v>
      </c>
      <c r="E761" s="274" t="s">
        <v>706</v>
      </c>
      <c r="F761" s="274" t="s">
        <v>247</v>
      </c>
      <c r="G761" s="67">
        <f>G762+G763+G764</f>
        <v>10457.2</v>
      </c>
    </row>
    <row r="762" spans="1:7" ht="12.75">
      <c r="A762" s="31" t="s">
        <v>376</v>
      </c>
      <c r="B762" s="69" t="s">
        <v>320</v>
      </c>
      <c r="C762" s="68" t="s">
        <v>68</v>
      </c>
      <c r="D762" s="68" t="s">
        <v>74</v>
      </c>
      <c r="E762" s="274" t="s">
        <v>706</v>
      </c>
      <c r="F762" s="274" t="s">
        <v>248</v>
      </c>
      <c r="G762" s="67">
        <v>7800</v>
      </c>
    </row>
    <row r="763" spans="1:7" ht="12.75">
      <c r="A763" s="31" t="s">
        <v>334</v>
      </c>
      <c r="B763" s="69" t="s">
        <v>320</v>
      </c>
      <c r="C763" s="68" t="s">
        <v>68</v>
      </c>
      <c r="D763" s="68" t="s">
        <v>74</v>
      </c>
      <c r="E763" s="274" t="s">
        <v>706</v>
      </c>
      <c r="F763" s="274" t="s">
        <v>246</v>
      </c>
      <c r="G763" s="67">
        <v>395.2</v>
      </c>
    </row>
    <row r="764" spans="1:7" ht="25.5">
      <c r="A764" s="31" t="s">
        <v>337</v>
      </c>
      <c r="B764" s="69" t="s">
        <v>320</v>
      </c>
      <c r="C764" s="68" t="s">
        <v>68</v>
      </c>
      <c r="D764" s="68" t="s">
        <v>74</v>
      </c>
      <c r="E764" s="274" t="s">
        <v>706</v>
      </c>
      <c r="F764" s="274" t="s">
        <v>249</v>
      </c>
      <c r="G764" s="67">
        <v>2262</v>
      </c>
    </row>
    <row r="765" spans="1:7" ht="25.5">
      <c r="A765" s="31" t="s">
        <v>417</v>
      </c>
      <c r="B765" s="69" t="s">
        <v>320</v>
      </c>
      <c r="C765" s="68" t="s">
        <v>68</v>
      </c>
      <c r="D765" s="68" t="s">
        <v>74</v>
      </c>
      <c r="E765" s="274" t="s">
        <v>706</v>
      </c>
      <c r="F765" s="274" t="s">
        <v>102</v>
      </c>
      <c r="G765" s="67">
        <f>G766</f>
        <v>3358</v>
      </c>
    </row>
    <row r="766" spans="1:7" ht="26.25" customHeight="1">
      <c r="A766" s="31" t="s">
        <v>97</v>
      </c>
      <c r="B766" s="69" t="s">
        <v>320</v>
      </c>
      <c r="C766" s="68" t="s">
        <v>68</v>
      </c>
      <c r="D766" s="68" t="s">
        <v>74</v>
      </c>
      <c r="E766" s="274" t="s">
        <v>706</v>
      </c>
      <c r="F766" s="274" t="s">
        <v>98</v>
      </c>
      <c r="G766" s="67">
        <f>G767</f>
        <v>3358</v>
      </c>
    </row>
    <row r="767" spans="1:7" ht="12.75">
      <c r="A767" s="31" t="s">
        <v>795</v>
      </c>
      <c r="B767" s="69" t="s">
        <v>320</v>
      </c>
      <c r="C767" s="68" t="s">
        <v>68</v>
      </c>
      <c r="D767" s="68" t="s">
        <v>74</v>
      </c>
      <c r="E767" s="274" t="s">
        <v>706</v>
      </c>
      <c r="F767" s="274" t="s">
        <v>99</v>
      </c>
      <c r="G767" s="67">
        <v>3358</v>
      </c>
    </row>
    <row r="768" spans="1:7" ht="12.75">
      <c r="A768" s="31" t="s">
        <v>126</v>
      </c>
      <c r="B768" s="69" t="s">
        <v>320</v>
      </c>
      <c r="C768" s="68" t="s">
        <v>68</v>
      </c>
      <c r="D768" s="68" t="s">
        <v>74</v>
      </c>
      <c r="E768" s="274" t="s">
        <v>706</v>
      </c>
      <c r="F768" s="274" t="s">
        <v>127</v>
      </c>
      <c r="G768" s="67">
        <f>G769</f>
        <v>350.79999999999995</v>
      </c>
    </row>
    <row r="769" spans="1:7" ht="12.75">
      <c r="A769" s="31" t="s">
        <v>129</v>
      </c>
      <c r="B769" s="69" t="s">
        <v>320</v>
      </c>
      <c r="C769" s="68" t="s">
        <v>68</v>
      </c>
      <c r="D769" s="68" t="s">
        <v>74</v>
      </c>
      <c r="E769" s="274" t="s">
        <v>706</v>
      </c>
      <c r="F769" s="274" t="s">
        <v>130</v>
      </c>
      <c r="G769" s="67">
        <f>G770+G771+G772</f>
        <v>350.79999999999995</v>
      </c>
    </row>
    <row r="770" spans="1:7" ht="12.75">
      <c r="A770" s="31" t="s">
        <v>131</v>
      </c>
      <c r="B770" s="69" t="s">
        <v>320</v>
      </c>
      <c r="C770" s="68" t="s">
        <v>68</v>
      </c>
      <c r="D770" s="68" t="s">
        <v>74</v>
      </c>
      <c r="E770" s="274" t="s">
        <v>706</v>
      </c>
      <c r="F770" s="274" t="s">
        <v>132</v>
      </c>
      <c r="G770" s="67">
        <v>253.5</v>
      </c>
    </row>
    <row r="771" spans="1:7" ht="12.75">
      <c r="A771" s="31" t="s">
        <v>159</v>
      </c>
      <c r="B771" s="69" t="s">
        <v>320</v>
      </c>
      <c r="C771" s="68" t="s">
        <v>68</v>
      </c>
      <c r="D771" s="68" t="s">
        <v>74</v>
      </c>
      <c r="E771" s="274" t="s">
        <v>706</v>
      </c>
      <c r="F771" s="274" t="s">
        <v>133</v>
      </c>
      <c r="G771" s="67">
        <v>23.2</v>
      </c>
    </row>
    <row r="772" spans="1:7" ht="12.75">
      <c r="A772" s="31" t="s">
        <v>160</v>
      </c>
      <c r="B772" s="69" t="s">
        <v>320</v>
      </c>
      <c r="C772" s="68" t="s">
        <v>68</v>
      </c>
      <c r="D772" s="68" t="s">
        <v>74</v>
      </c>
      <c r="E772" s="274" t="s">
        <v>706</v>
      </c>
      <c r="F772" s="274" t="s">
        <v>161</v>
      </c>
      <c r="G772" s="67">
        <v>74.1</v>
      </c>
    </row>
    <row r="773" spans="1:7" ht="51">
      <c r="A773" s="31" t="s">
        <v>240</v>
      </c>
      <c r="B773" s="69" t="s">
        <v>320</v>
      </c>
      <c r="C773" s="68" t="s">
        <v>68</v>
      </c>
      <c r="D773" s="68" t="s">
        <v>74</v>
      </c>
      <c r="E773" s="274" t="s">
        <v>707</v>
      </c>
      <c r="F773" s="274"/>
      <c r="G773" s="67">
        <f>G774</f>
        <v>250</v>
      </c>
    </row>
    <row r="774" spans="1:7" ht="38.25">
      <c r="A774" s="31" t="s">
        <v>100</v>
      </c>
      <c r="B774" s="69" t="s">
        <v>320</v>
      </c>
      <c r="C774" s="68" t="s">
        <v>68</v>
      </c>
      <c r="D774" s="68" t="s">
        <v>74</v>
      </c>
      <c r="E774" s="274" t="s">
        <v>707</v>
      </c>
      <c r="F774" s="274" t="s">
        <v>101</v>
      </c>
      <c r="G774" s="245">
        <f>G775</f>
        <v>250</v>
      </c>
    </row>
    <row r="775" spans="1:7" ht="12.75">
      <c r="A775" s="31" t="s">
        <v>245</v>
      </c>
      <c r="B775" s="69" t="s">
        <v>320</v>
      </c>
      <c r="C775" s="68" t="s">
        <v>68</v>
      </c>
      <c r="D775" s="68" t="s">
        <v>74</v>
      </c>
      <c r="E775" s="274" t="s">
        <v>707</v>
      </c>
      <c r="F775" s="274" t="s">
        <v>247</v>
      </c>
      <c r="G775" s="67">
        <f>G776</f>
        <v>250</v>
      </c>
    </row>
    <row r="776" spans="1:7" ht="12.75">
      <c r="A776" s="31" t="s">
        <v>334</v>
      </c>
      <c r="B776" s="69" t="s">
        <v>320</v>
      </c>
      <c r="C776" s="68" t="s">
        <v>68</v>
      </c>
      <c r="D776" s="68" t="s">
        <v>74</v>
      </c>
      <c r="E776" s="274" t="s">
        <v>707</v>
      </c>
      <c r="F776" s="274" t="s">
        <v>246</v>
      </c>
      <c r="G776" s="245">
        <v>250</v>
      </c>
    </row>
    <row r="777" spans="1:7" ht="25.5">
      <c r="A777" s="238" t="s">
        <v>155</v>
      </c>
      <c r="B777" s="239" t="s">
        <v>321</v>
      </c>
      <c r="C777" s="221"/>
      <c r="D777" s="221"/>
      <c r="E777" s="293"/>
      <c r="F777" s="293"/>
      <c r="G777" s="223">
        <f>G778+G867+G1032+G1041</f>
        <v>93348.5</v>
      </c>
    </row>
    <row r="778" spans="1:7" ht="12.75">
      <c r="A778" s="15" t="s">
        <v>8</v>
      </c>
      <c r="B778" s="42" t="s">
        <v>321</v>
      </c>
      <c r="C778" s="35" t="s">
        <v>68</v>
      </c>
      <c r="D778" s="35" t="s">
        <v>35</v>
      </c>
      <c r="E778" s="262"/>
      <c r="F778" s="262"/>
      <c r="G778" s="36">
        <f>G779+G823</f>
        <v>25127.5</v>
      </c>
    </row>
    <row r="779" spans="1:7" ht="12.75">
      <c r="A779" s="15" t="s">
        <v>367</v>
      </c>
      <c r="B779" s="42" t="s">
        <v>321</v>
      </c>
      <c r="C779" s="35" t="s">
        <v>68</v>
      </c>
      <c r="D779" s="35" t="s">
        <v>69</v>
      </c>
      <c r="E779" s="262"/>
      <c r="F779" s="262"/>
      <c r="G779" s="36">
        <f>G781+G795+G809</f>
        <v>24297.8</v>
      </c>
    </row>
    <row r="780" spans="1:7" ht="12.75">
      <c r="A780" s="16" t="s">
        <v>657</v>
      </c>
      <c r="B780" s="19" t="s">
        <v>321</v>
      </c>
      <c r="C780" s="20" t="s">
        <v>68</v>
      </c>
      <c r="D780" s="20" t="s">
        <v>69</v>
      </c>
      <c r="E780" s="282" t="s">
        <v>658</v>
      </c>
      <c r="F780" s="262"/>
      <c r="G780" s="21">
        <f>G781+G795</f>
        <v>2290.8</v>
      </c>
    </row>
    <row r="781" spans="1:7" ht="12.75" customHeight="1">
      <c r="A781" s="229" t="str">
        <f>'МП пр.8'!A276</f>
        <v>Муниципальная программа  "Пожарная безопасность в Сусуманском городском округе на 2018- 2020 годы"</v>
      </c>
      <c r="B781" s="235" t="s">
        <v>321</v>
      </c>
      <c r="C781" s="230" t="s">
        <v>68</v>
      </c>
      <c r="D781" s="230" t="s">
        <v>69</v>
      </c>
      <c r="E781" s="280" t="str">
        <f>'МП пр.8'!B276</f>
        <v>7П 0 00 00000 </v>
      </c>
      <c r="F781" s="261"/>
      <c r="G781" s="232">
        <f>G782</f>
        <v>360</v>
      </c>
    </row>
    <row r="782" spans="1:7" ht="25.5">
      <c r="A782" s="30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82" s="19" t="s">
        <v>321</v>
      </c>
      <c r="C782" s="20" t="s">
        <v>68</v>
      </c>
      <c r="D782" s="20" t="s">
        <v>69</v>
      </c>
      <c r="E782" s="282" t="str">
        <f>'МП пр.8'!B277</f>
        <v>7П 0 01 00000 </v>
      </c>
      <c r="F782" s="262"/>
      <c r="G782" s="21">
        <f>G783+G787+G791</f>
        <v>360</v>
      </c>
    </row>
    <row r="783" spans="1:7" ht="38.25">
      <c r="A783" s="30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783" s="19" t="s">
        <v>321</v>
      </c>
      <c r="C783" s="20" t="s">
        <v>68</v>
      </c>
      <c r="D783" s="20" t="s">
        <v>69</v>
      </c>
      <c r="E783" s="282" t="str">
        <f>'МП пр.8'!B278</f>
        <v>7П 0 01 94100 </v>
      </c>
      <c r="F783" s="262"/>
      <c r="G783" s="21">
        <f>G784</f>
        <v>250</v>
      </c>
    </row>
    <row r="784" spans="1:7" ht="25.5">
      <c r="A784" s="16" t="s">
        <v>103</v>
      </c>
      <c r="B784" s="19" t="s">
        <v>321</v>
      </c>
      <c r="C784" s="20" t="s">
        <v>68</v>
      </c>
      <c r="D784" s="20" t="s">
        <v>69</v>
      </c>
      <c r="E784" s="282" t="s">
        <v>276</v>
      </c>
      <c r="F784" s="262" t="s">
        <v>104</v>
      </c>
      <c r="G784" s="21">
        <f>G785</f>
        <v>250</v>
      </c>
    </row>
    <row r="785" spans="1:7" ht="12.75">
      <c r="A785" s="16" t="s">
        <v>109</v>
      </c>
      <c r="B785" s="19" t="s">
        <v>321</v>
      </c>
      <c r="C785" s="20" t="s">
        <v>68</v>
      </c>
      <c r="D785" s="20" t="s">
        <v>69</v>
      </c>
      <c r="E785" s="282" t="s">
        <v>276</v>
      </c>
      <c r="F785" s="262" t="s">
        <v>110</v>
      </c>
      <c r="G785" s="21">
        <f>G786</f>
        <v>250</v>
      </c>
    </row>
    <row r="786" spans="1:7" ht="12.75">
      <c r="A786" s="16" t="s">
        <v>113</v>
      </c>
      <c r="B786" s="19" t="s">
        <v>321</v>
      </c>
      <c r="C786" s="20" t="s">
        <v>68</v>
      </c>
      <c r="D786" s="20" t="s">
        <v>69</v>
      </c>
      <c r="E786" s="282" t="s">
        <v>276</v>
      </c>
      <c r="F786" s="262" t="s">
        <v>114</v>
      </c>
      <c r="G786" s="21">
        <f>'МП пр.8'!G295</f>
        <v>250</v>
      </c>
    </row>
    <row r="787" spans="1:7" ht="12.75">
      <c r="A787" s="30" t="str">
        <f>'МП пр.8'!A308</f>
        <v>Обработка сгораемых конструкций огнезащитными составами</v>
      </c>
      <c r="B787" s="19" t="s">
        <v>321</v>
      </c>
      <c r="C787" s="20" t="s">
        <v>68</v>
      </c>
      <c r="D787" s="20" t="s">
        <v>69</v>
      </c>
      <c r="E787" s="282" t="str">
        <f>'МП пр.8'!B308</f>
        <v>7П 0 01 94200 </v>
      </c>
      <c r="F787" s="262"/>
      <c r="G787" s="21">
        <f>G788</f>
        <v>70</v>
      </c>
    </row>
    <row r="788" spans="1:7" ht="25.5">
      <c r="A788" s="16" t="s">
        <v>103</v>
      </c>
      <c r="B788" s="19" t="s">
        <v>321</v>
      </c>
      <c r="C788" s="20" t="s">
        <v>68</v>
      </c>
      <c r="D788" s="20" t="s">
        <v>69</v>
      </c>
      <c r="E788" s="282" t="s">
        <v>280</v>
      </c>
      <c r="F788" s="262" t="s">
        <v>104</v>
      </c>
      <c r="G788" s="21">
        <f>G789</f>
        <v>70</v>
      </c>
    </row>
    <row r="789" spans="1:7" ht="12.75">
      <c r="A789" s="16" t="s">
        <v>109</v>
      </c>
      <c r="B789" s="19" t="s">
        <v>321</v>
      </c>
      <c r="C789" s="20" t="s">
        <v>68</v>
      </c>
      <c r="D789" s="20" t="s">
        <v>69</v>
      </c>
      <c r="E789" s="282" t="s">
        <v>280</v>
      </c>
      <c r="F789" s="262" t="s">
        <v>110</v>
      </c>
      <c r="G789" s="21">
        <f>G790</f>
        <v>70</v>
      </c>
    </row>
    <row r="790" spans="1:7" ht="12.75">
      <c r="A790" s="16" t="s">
        <v>113</v>
      </c>
      <c r="B790" s="19" t="s">
        <v>321</v>
      </c>
      <c r="C790" s="20" t="s">
        <v>68</v>
      </c>
      <c r="D790" s="20" t="s">
        <v>69</v>
      </c>
      <c r="E790" s="282" t="s">
        <v>280</v>
      </c>
      <c r="F790" s="262" t="s">
        <v>114</v>
      </c>
      <c r="G790" s="21">
        <f>'МП пр.8'!G319</f>
        <v>70</v>
      </c>
    </row>
    <row r="791" spans="1:7" ht="12.75">
      <c r="A791" s="30" t="str">
        <f>'МП пр.8'!A326</f>
        <v>Приобретение и заправка огнетушителей, средств индивидуальной защиты</v>
      </c>
      <c r="B791" s="19" t="s">
        <v>321</v>
      </c>
      <c r="C791" s="20" t="s">
        <v>68</v>
      </c>
      <c r="D791" s="20" t="s">
        <v>69</v>
      </c>
      <c r="E791" s="282" t="str">
        <f>'МП пр.8'!B326</f>
        <v>7П 0 01 94300 </v>
      </c>
      <c r="F791" s="262"/>
      <c r="G791" s="21">
        <f>G792</f>
        <v>40</v>
      </c>
    </row>
    <row r="792" spans="1:7" ht="25.5">
      <c r="A792" s="16" t="s">
        <v>103</v>
      </c>
      <c r="B792" s="19" t="s">
        <v>321</v>
      </c>
      <c r="C792" s="20" t="s">
        <v>68</v>
      </c>
      <c r="D792" s="20" t="s">
        <v>69</v>
      </c>
      <c r="E792" s="282" t="s">
        <v>292</v>
      </c>
      <c r="F792" s="262" t="s">
        <v>104</v>
      </c>
      <c r="G792" s="21">
        <f>G793</f>
        <v>40</v>
      </c>
    </row>
    <row r="793" spans="1:7" ht="12.75">
      <c r="A793" s="16" t="s">
        <v>109</v>
      </c>
      <c r="B793" s="19" t="s">
        <v>321</v>
      </c>
      <c r="C793" s="20" t="s">
        <v>68</v>
      </c>
      <c r="D793" s="20" t="s">
        <v>69</v>
      </c>
      <c r="E793" s="282" t="s">
        <v>292</v>
      </c>
      <c r="F793" s="262" t="s">
        <v>110</v>
      </c>
      <c r="G793" s="21">
        <f>G794</f>
        <v>40</v>
      </c>
    </row>
    <row r="794" spans="1:7" ht="12.75">
      <c r="A794" s="16" t="s">
        <v>113</v>
      </c>
      <c r="B794" s="19" t="s">
        <v>321</v>
      </c>
      <c r="C794" s="20" t="s">
        <v>68</v>
      </c>
      <c r="D794" s="20" t="s">
        <v>69</v>
      </c>
      <c r="E794" s="282" t="s">
        <v>292</v>
      </c>
      <c r="F794" s="262" t="s">
        <v>114</v>
      </c>
      <c r="G794" s="21">
        <f>'МП пр.8'!G332</f>
        <v>40</v>
      </c>
    </row>
    <row r="795" spans="1:7" ht="30" customHeight="1">
      <c r="A795" s="229" t="str">
        <f>'МП пр.8'!A438</f>
        <v>Муниципальная  программа  "Развитие образования в Сусуманском городском округе  на 2018- 2020 годы"</v>
      </c>
      <c r="B795" s="235" t="s">
        <v>321</v>
      </c>
      <c r="C795" s="230" t="s">
        <v>68</v>
      </c>
      <c r="D795" s="230" t="s">
        <v>69</v>
      </c>
      <c r="E795" s="261" t="str">
        <f>'МП пр.8'!B438</f>
        <v>7Р 0 00 00000 </v>
      </c>
      <c r="F795" s="261"/>
      <c r="G795" s="232">
        <f>G796</f>
        <v>1930.8</v>
      </c>
    </row>
    <row r="796" spans="1:7" ht="15.75" customHeight="1">
      <c r="A796" s="16" t="str">
        <f>'МП пр.8'!A457</f>
        <v>Основное мероприятие "Управление развитием отрасли образования"</v>
      </c>
      <c r="B796" s="19" t="s">
        <v>321</v>
      </c>
      <c r="C796" s="20" t="s">
        <v>68</v>
      </c>
      <c r="D796" s="20" t="s">
        <v>69</v>
      </c>
      <c r="E796" s="262" t="str">
        <f>'МП пр.8'!B457</f>
        <v>7Р 0 02 00000</v>
      </c>
      <c r="F796" s="262"/>
      <c r="G796" s="21">
        <f>G797+G801+G805</f>
        <v>1930.8</v>
      </c>
    </row>
    <row r="797" spans="1:7" s="66" customFormat="1" ht="43.5" customHeight="1">
      <c r="A797" s="224" t="str">
        <f>'МП пр.8'!A465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797" s="242" t="s">
        <v>321</v>
      </c>
      <c r="C797" s="225" t="s">
        <v>68</v>
      </c>
      <c r="D797" s="225" t="s">
        <v>69</v>
      </c>
      <c r="E797" s="267" t="str">
        <f>'МП пр.8'!B465</f>
        <v>7Р 0 02 74060</v>
      </c>
      <c r="F797" s="267"/>
      <c r="G797" s="226">
        <f>G798</f>
        <v>270</v>
      </c>
    </row>
    <row r="798" spans="1:7" s="66" customFormat="1" ht="30" customHeight="1">
      <c r="A798" s="224" t="s">
        <v>103</v>
      </c>
      <c r="B798" s="242" t="s">
        <v>321</v>
      </c>
      <c r="C798" s="225" t="s">
        <v>68</v>
      </c>
      <c r="D798" s="225" t="s">
        <v>69</v>
      </c>
      <c r="E798" s="267" t="s">
        <v>423</v>
      </c>
      <c r="F798" s="267" t="s">
        <v>104</v>
      </c>
      <c r="G798" s="226">
        <f>G799</f>
        <v>270</v>
      </c>
    </row>
    <row r="799" spans="1:7" s="66" customFormat="1" ht="16.5" customHeight="1">
      <c r="A799" s="224" t="s">
        <v>109</v>
      </c>
      <c r="B799" s="242" t="s">
        <v>321</v>
      </c>
      <c r="C799" s="225" t="s">
        <v>68</v>
      </c>
      <c r="D799" s="225" t="s">
        <v>69</v>
      </c>
      <c r="E799" s="267" t="s">
        <v>423</v>
      </c>
      <c r="F799" s="267" t="s">
        <v>110</v>
      </c>
      <c r="G799" s="226">
        <f>G800</f>
        <v>270</v>
      </c>
    </row>
    <row r="800" spans="1:7" ht="39" customHeight="1">
      <c r="A800" s="224" t="s">
        <v>111</v>
      </c>
      <c r="B800" s="242" t="s">
        <v>321</v>
      </c>
      <c r="C800" s="225" t="s">
        <v>68</v>
      </c>
      <c r="D800" s="225" t="s">
        <v>69</v>
      </c>
      <c r="E800" s="267" t="s">
        <v>423</v>
      </c>
      <c r="F800" s="267" t="s">
        <v>112</v>
      </c>
      <c r="G800" s="226">
        <f>'МП пр.8'!G482</f>
        <v>270</v>
      </c>
    </row>
    <row r="801" spans="1:7" ht="37.5" customHeight="1">
      <c r="A801" s="224" t="str">
        <f>'МП пр.8'!A483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801" s="242" t="s">
        <v>321</v>
      </c>
      <c r="C801" s="225" t="s">
        <v>68</v>
      </c>
      <c r="D801" s="225" t="s">
        <v>69</v>
      </c>
      <c r="E801" s="267" t="str">
        <f>'МП пр.8'!B483</f>
        <v>7Р 0 02 74070</v>
      </c>
      <c r="F801" s="267"/>
      <c r="G801" s="226">
        <f>G802</f>
        <v>550.8</v>
      </c>
    </row>
    <row r="802" spans="1:7" ht="28.5" customHeight="1">
      <c r="A802" s="224" t="s">
        <v>103</v>
      </c>
      <c r="B802" s="242" t="s">
        <v>321</v>
      </c>
      <c r="C802" s="225" t="s">
        <v>68</v>
      </c>
      <c r="D802" s="225" t="s">
        <v>69</v>
      </c>
      <c r="E802" s="267" t="s">
        <v>424</v>
      </c>
      <c r="F802" s="267" t="s">
        <v>104</v>
      </c>
      <c r="G802" s="226">
        <f>G803</f>
        <v>550.8</v>
      </c>
    </row>
    <row r="803" spans="1:7" ht="13.5" customHeight="1">
      <c r="A803" s="224" t="s">
        <v>109</v>
      </c>
      <c r="B803" s="242" t="s">
        <v>321</v>
      </c>
      <c r="C803" s="225" t="s">
        <v>68</v>
      </c>
      <c r="D803" s="225" t="s">
        <v>69</v>
      </c>
      <c r="E803" s="267" t="s">
        <v>424</v>
      </c>
      <c r="F803" s="267" t="s">
        <v>110</v>
      </c>
      <c r="G803" s="226">
        <f>G804</f>
        <v>550.8</v>
      </c>
    </row>
    <row r="804" spans="1:7" ht="38.25">
      <c r="A804" s="224" t="s">
        <v>111</v>
      </c>
      <c r="B804" s="242" t="s">
        <v>321</v>
      </c>
      <c r="C804" s="225" t="s">
        <v>68</v>
      </c>
      <c r="D804" s="225" t="s">
        <v>69</v>
      </c>
      <c r="E804" s="267" t="s">
        <v>424</v>
      </c>
      <c r="F804" s="267" t="s">
        <v>112</v>
      </c>
      <c r="G804" s="226">
        <f>'МП пр.8'!G500</f>
        <v>550.8</v>
      </c>
    </row>
    <row r="805" spans="1:7" ht="38.25">
      <c r="A805" s="224" t="str">
        <f>'МП пр.8'!A515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05" s="242" t="s">
        <v>321</v>
      </c>
      <c r="C805" s="225" t="s">
        <v>68</v>
      </c>
      <c r="D805" s="225" t="s">
        <v>69</v>
      </c>
      <c r="E805" s="267" t="str">
        <f>'МП пр.8'!B515</f>
        <v>7Р 0 02 75010</v>
      </c>
      <c r="F805" s="267"/>
      <c r="G805" s="226">
        <f>G806</f>
        <v>1110</v>
      </c>
    </row>
    <row r="806" spans="1:7" ht="25.5">
      <c r="A806" s="224" t="s">
        <v>103</v>
      </c>
      <c r="B806" s="242" t="s">
        <v>321</v>
      </c>
      <c r="C806" s="225" t="s">
        <v>68</v>
      </c>
      <c r="D806" s="225" t="s">
        <v>69</v>
      </c>
      <c r="E806" s="267" t="s">
        <v>426</v>
      </c>
      <c r="F806" s="267" t="s">
        <v>104</v>
      </c>
      <c r="G806" s="226">
        <f>G807</f>
        <v>1110</v>
      </c>
    </row>
    <row r="807" spans="1:7" ht="12.75">
      <c r="A807" s="224" t="s">
        <v>109</v>
      </c>
      <c r="B807" s="242" t="s">
        <v>321</v>
      </c>
      <c r="C807" s="225" t="s">
        <v>68</v>
      </c>
      <c r="D807" s="225" t="s">
        <v>69</v>
      </c>
      <c r="E807" s="267" t="s">
        <v>426</v>
      </c>
      <c r="F807" s="267" t="s">
        <v>110</v>
      </c>
      <c r="G807" s="226">
        <f>G808</f>
        <v>1110</v>
      </c>
    </row>
    <row r="808" spans="1:7" ht="12.75">
      <c r="A808" s="224" t="s">
        <v>113</v>
      </c>
      <c r="B808" s="242" t="s">
        <v>321</v>
      </c>
      <c r="C808" s="225" t="s">
        <v>68</v>
      </c>
      <c r="D808" s="225" t="s">
        <v>69</v>
      </c>
      <c r="E808" s="267" t="s">
        <v>426</v>
      </c>
      <c r="F808" s="267" t="s">
        <v>114</v>
      </c>
      <c r="G808" s="226">
        <f>'МП пр.8'!G532</f>
        <v>1110</v>
      </c>
    </row>
    <row r="809" spans="1:7" ht="12.75">
      <c r="A809" s="16" t="s">
        <v>268</v>
      </c>
      <c r="B809" s="19" t="s">
        <v>321</v>
      </c>
      <c r="C809" s="20" t="s">
        <v>68</v>
      </c>
      <c r="D809" s="20" t="s">
        <v>69</v>
      </c>
      <c r="E809" s="262" t="s">
        <v>695</v>
      </c>
      <c r="F809" s="262"/>
      <c r="G809" s="21">
        <f>G810+G815+G819</f>
        <v>22007</v>
      </c>
    </row>
    <row r="810" spans="1:7" ht="12.75">
      <c r="A810" s="31" t="s">
        <v>217</v>
      </c>
      <c r="B810" s="69" t="s">
        <v>321</v>
      </c>
      <c r="C810" s="68" t="s">
        <v>68</v>
      </c>
      <c r="D810" s="68" t="s">
        <v>69</v>
      </c>
      <c r="E810" s="274" t="s">
        <v>696</v>
      </c>
      <c r="F810" s="274"/>
      <c r="G810" s="67">
        <f>G811</f>
        <v>21437</v>
      </c>
    </row>
    <row r="811" spans="1:7" ht="25.5">
      <c r="A811" s="31" t="s">
        <v>103</v>
      </c>
      <c r="B811" s="69" t="s">
        <v>321</v>
      </c>
      <c r="C811" s="68" t="s">
        <v>68</v>
      </c>
      <c r="D811" s="68" t="s">
        <v>69</v>
      </c>
      <c r="E811" s="274" t="s">
        <v>696</v>
      </c>
      <c r="F811" s="274" t="s">
        <v>104</v>
      </c>
      <c r="G811" s="67">
        <f>G812</f>
        <v>21437</v>
      </c>
    </row>
    <row r="812" spans="1:7" ht="12.75">
      <c r="A812" s="31" t="s">
        <v>109</v>
      </c>
      <c r="B812" s="69" t="s">
        <v>321</v>
      </c>
      <c r="C812" s="68" t="s">
        <v>68</v>
      </c>
      <c r="D812" s="68" t="s">
        <v>69</v>
      </c>
      <c r="E812" s="274" t="s">
        <v>696</v>
      </c>
      <c r="F812" s="274" t="s">
        <v>110</v>
      </c>
      <c r="G812" s="67">
        <f>G813+G814</f>
        <v>21437</v>
      </c>
    </row>
    <row r="813" spans="1:7" ht="38.25">
      <c r="A813" s="31" t="s">
        <v>111</v>
      </c>
      <c r="B813" s="69" t="s">
        <v>321</v>
      </c>
      <c r="C813" s="68" t="s">
        <v>68</v>
      </c>
      <c r="D813" s="68" t="s">
        <v>69</v>
      </c>
      <c r="E813" s="274" t="s">
        <v>696</v>
      </c>
      <c r="F813" s="274" t="s">
        <v>112</v>
      </c>
      <c r="G813" s="67">
        <v>21437</v>
      </c>
    </row>
    <row r="814" spans="1:7" ht="12.75">
      <c r="A814" s="31" t="s">
        <v>113</v>
      </c>
      <c r="B814" s="69" t="s">
        <v>321</v>
      </c>
      <c r="C814" s="68" t="s">
        <v>68</v>
      </c>
      <c r="D814" s="68" t="s">
        <v>69</v>
      </c>
      <c r="E814" s="274" t="s">
        <v>696</v>
      </c>
      <c r="F814" s="274" t="s">
        <v>114</v>
      </c>
      <c r="G814" s="67">
        <v>0</v>
      </c>
    </row>
    <row r="815" spans="1:7" ht="45" customHeight="1">
      <c r="A815" s="31" t="s">
        <v>240</v>
      </c>
      <c r="B815" s="69" t="s">
        <v>321</v>
      </c>
      <c r="C815" s="68" t="s">
        <v>68</v>
      </c>
      <c r="D815" s="68" t="s">
        <v>69</v>
      </c>
      <c r="E815" s="274" t="s">
        <v>697</v>
      </c>
      <c r="F815" s="274"/>
      <c r="G815" s="67">
        <f>G816</f>
        <v>500</v>
      </c>
    </row>
    <row r="816" spans="1:7" ht="25.5">
      <c r="A816" s="31" t="s">
        <v>103</v>
      </c>
      <c r="B816" s="69" t="s">
        <v>321</v>
      </c>
      <c r="C816" s="68" t="s">
        <v>68</v>
      </c>
      <c r="D816" s="68" t="s">
        <v>69</v>
      </c>
      <c r="E816" s="274" t="s">
        <v>697</v>
      </c>
      <c r="F816" s="274" t="s">
        <v>104</v>
      </c>
      <c r="G816" s="67">
        <f>G817</f>
        <v>500</v>
      </c>
    </row>
    <row r="817" spans="1:7" ht="12.75">
      <c r="A817" s="31" t="s">
        <v>109</v>
      </c>
      <c r="B817" s="69" t="s">
        <v>321</v>
      </c>
      <c r="C817" s="68" t="s">
        <v>68</v>
      </c>
      <c r="D817" s="68" t="s">
        <v>69</v>
      </c>
      <c r="E817" s="274" t="s">
        <v>697</v>
      </c>
      <c r="F817" s="274" t="s">
        <v>110</v>
      </c>
      <c r="G817" s="67">
        <f>G818</f>
        <v>500</v>
      </c>
    </row>
    <row r="818" spans="1:7" ht="12.75">
      <c r="A818" s="31" t="s">
        <v>113</v>
      </c>
      <c r="B818" s="69" t="s">
        <v>321</v>
      </c>
      <c r="C818" s="68" t="s">
        <v>68</v>
      </c>
      <c r="D818" s="68" t="s">
        <v>69</v>
      </c>
      <c r="E818" s="274" t="s">
        <v>697</v>
      </c>
      <c r="F818" s="274" t="s">
        <v>114</v>
      </c>
      <c r="G818" s="67">
        <v>500</v>
      </c>
    </row>
    <row r="819" spans="1:7" ht="12.75">
      <c r="A819" s="31" t="s">
        <v>207</v>
      </c>
      <c r="B819" s="69" t="s">
        <v>321</v>
      </c>
      <c r="C819" s="68" t="s">
        <v>68</v>
      </c>
      <c r="D819" s="68" t="s">
        <v>69</v>
      </c>
      <c r="E819" s="274" t="s">
        <v>698</v>
      </c>
      <c r="F819" s="274"/>
      <c r="G819" s="67">
        <f>G820</f>
        <v>70</v>
      </c>
    </row>
    <row r="820" spans="1:7" ht="25.5">
      <c r="A820" s="31" t="s">
        <v>103</v>
      </c>
      <c r="B820" s="69" t="s">
        <v>321</v>
      </c>
      <c r="C820" s="68" t="s">
        <v>68</v>
      </c>
      <c r="D820" s="68" t="s">
        <v>69</v>
      </c>
      <c r="E820" s="274" t="s">
        <v>698</v>
      </c>
      <c r="F820" s="274" t="s">
        <v>104</v>
      </c>
      <c r="G820" s="67">
        <f>G821</f>
        <v>70</v>
      </c>
    </row>
    <row r="821" spans="1:7" ht="12.75">
      <c r="A821" s="31" t="s">
        <v>109</v>
      </c>
      <c r="B821" s="69" t="s">
        <v>321</v>
      </c>
      <c r="C821" s="68" t="s">
        <v>68</v>
      </c>
      <c r="D821" s="68" t="s">
        <v>69</v>
      </c>
      <c r="E821" s="274" t="s">
        <v>698</v>
      </c>
      <c r="F821" s="274" t="s">
        <v>110</v>
      </c>
      <c r="G821" s="67">
        <f>G822</f>
        <v>70</v>
      </c>
    </row>
    <row r="822" spans="1:7" ht="12.75">
      <c r="A822" s="31" t="s">
        <v>113</v>
      </c>
      <c r="B822" s="69" t="s">
        <v>321</v>
      </c>
      <c r="C822" s="68" t="s">
        <v>68</v>
      </c>
      <c r="D822" s="68" t="s">
        <v>69</v>
      </c>
      <c r="E822" s="274" t="s">
        <v>698</v>
      </c>
      <c r="F822" s="274" t="s">
        <v>114</v>
      </c>
      <c r="G822" s="67">
        <v>70</v>
      </c>
    </row>
    <row r="823" spans="1:7" ht="12.75">
      <c r="A823" s="9" t="s">
        <v>420</v>
      </c>
      <c r="B823" s="42" t="s">
        <v>321</v>
      </c>
      <c r="C823" s="35" t="s">
        <v>68</v>
      </c>
      <c r="D823" s="35" t="s">
        <v>68</v>
      </c>
      <c r="E823" s="266"/>
      <c r="F823" s="266"/>
      <c r="G823" s="36">
        <f>G825+G831+G855+G862</f>
        <v>829.6999999999999</v>
      </c>
    </row>
    <row r="824" spans="1:7" ht="12.75">
      <c r="A824" s="7" t="s">
        <v>657</v>
      </c>
      <c r="B824" s="19" t="s">
        <v>321</v>
      </c>
      <c r="C824" s="20" t="s">
        <v>68</v>
      </c>
      <c r="D824" s="20" t="s">
        <v>68</v>
      </c>
      <c r="E824" s="282" t="s">
        <v>658</v>
      </c>
      <c r="F824" s="262"/>
      <c r="G824" s="21">
        <f>G825+G831+G855</f>
        <v>794.6999999999999</v>
      </c>
    </row>
    <row r="825" spans="1:7" ht="25.5">
      <c r="A825" s="229" t="str">
        <f>'МП пр.8'!A68</f>
        <v>Муниципальная программа "Патриотическое воспитание  жителей Сусуманского городского округа  на 2018- 2020 годы"</v>
      </c>
      <c r="B825" s="235" t="s">
        <v>321</v>
      </c>
      <c r="C825" s="230" t="s">
        <v>68</v>
      </c>
      <c r="D825" s="230" t="s">
        <v>68</v>
      </c>
      <c r="E825" s="280" t="str">
        <f>'МП пр.8'!B68</f>
        <v>7В 0 00 00000 </v>
      </c>
      <c r="F825" s="261"/>
      <c r="G825" s="232">
        <f>G826</f>
        <v>384.8</v>
      </c>
    </row>
    <row r="826" spans="1:7" ht="25.5">
      <c r="A826" s="30" t="str">
        <f>'МП пр.8'!A69</f>
        <v>Основное мероприятие "Организация работы по совершенствованию системы патриотического воспитания жителей"</v>
      </c>
      <c r="B826" s="19" t="s">
        <v>321</v>
      </c>
      <c r="C826" s="20" t="s">
        <v>68</v>
      </c>
      <c r="D826" s="20" t="s">
        <v>68</v>
      </c>
      <c r="E826" s="282" t="str">
        <f>'МП пр.8'!B69</f>
        <v>7В 0 01 00000 </v>
      </c>
      <c r="F826" s="262"/>
      <c r="G826" s="21">
        <f>G827</f>
        <v>384.8</v>
      </c>
    </row>
    <row r="827" spans="1:7" ht="12.75">
      <c r="A827" s="30" t="str">
        <f>'МП пр.8'!A70</f>
        <v>Мероприятия патриотической направленности</v>
      </c>
      <c r="B827" s="19" t="s">
        <v>321</v>
      </c>
      <c r="C827" s="20" t="s">
        <v>68</v>
      </c>
      <c r="D827" s="20" t="s">
        <v>68</v>
      </c>
      <c r="E827" s="282" t="str">
        <f>'МП пр.8'!B70</f>
        <v>7В 0 01 92400 </v>
      </c>
      <c r="F827" s="262"/>
      <c r="G827" s="21">
        <f>G828</f>
        <v>384.8</v>
      </c>
    </row>
    <row r="828" spans="1:7" ht="25.5">
      <c r="A828" s="16" t="s">
        <v>417</v>
      </c>
      <c r="B828" s="19" t="s">
        <v>321</v>
      </c>
      <c r="C828" s="20" t="s">
        <v>68</v>
      </c>
      <c r="D828" s="20" t="s">
        <v>68</v>
      </c>
      <c r="E828" s="282" t="s">
        <v>286</v>
      </c>
      <c r="F828" s="262" t="s">
        <v>102</v>
      </c>
      <c r="G828" s="21">
        <f>G829</f>
        <v>384.8</v>
      </c>
    </row>
    <row r="829" spans="1:7" ht="25.5">
      <c r="A829" s="16" t="s">
        <v>97</v>
      </c>
      <c r="B829" s="19" t="s">
        <v>321</v>
      </c>
      <c r="C829" s="20" t="s">
        <v>68</v>
      </c>
      <c r="D829" s="20" t="s">
        <v>68</v>
      </c>
      <c r="E829" s="282" t="s">
        <v>286</v>
      </c>
      <c r="F829" s="262" t="s">
        <v>98</v>
      </c>
      <c r="G829" s="21">
        <f>G830</f>
        <v>384.8</v>
      </c>
    </row>
    <row r="830" spans="1:7" ht="12.75">
      <c r="A830" s="16" t="s">
        <v>795</v>
      </c>
      <c r="B830" s="19" t="s">
        <v>321</v>
      </c>
      <c r="C830" s="20" t="s">
        <v>68</v>
      </c>
      <c r="D830" s="20" t="s">
        <v>68</v>
      </c>
      <c r="E830" s="282" t="s">
        <v>286</v>
      </c>
      <c r="F830" s="262" t="s">
        <v>99</v>
      </c>
      <c r="G830" s="21">
        <f>'МП пр.8'!G76</f>
        <v>384.8</v>
      </c>
    </row>
    <row r="831" spans="1:7" ht="25.5">
      <c r="A831" s="229" t="str">
        <f>'МП пр.8'!A216</f>
        <v>Муниципальная программа  "Развитие молодежной политики в Сусуманском городском округе  на 2018-2020 годы"</v>
      </c>
      <c r="B831" s="235" t="s">
        <v>321</v>
      </c>
      <c r="C831" s="230" t="s">
        <v>68</v>
      </c>
      <c r="D831" s="230" t="s">
        <v>68</v>
      </c>
      <c r="E831" s="280" t="str">
        <f>'МП пр.8'!B216</f>
        <v>7М 0 00 00000 </v>
      </c>
      <c r="F831" s="261"/>
      <c r="G831" s="232">
        <f>G832+G837</f>
        <v>300</v>
      </c>
    </row>
    <row r="832" spans="1:7" ht="12.75">
      <c r="A832" s="30" t="str">
        <f>'МП пр.8'!A217</f>
        <v>Основное мероприятие "Организационная работа"</v>
      </c>
      <c r="B832" s="19" t="s">
        <v>321</v>
      </c>
      <c r="C832" s="20" t="s">
        <v>68</v>
      </c>
      <c r="D832" s="20" t="s">
        <v>68</v>
      </c>
      <c r="E832" s="282" t="str">
        <f>'МП пр.8'!B217</f>
        <v>7М 0 01 00000 </v>
      </c>
      <c r="F832" s="262"/>
      <c r="G832" s="21">
        <f>G833</f>
        <v>50</v>
      </c>
    </row>
    <row r="833" spans="1:7" ht="13.5" customHeight="1">
      <c r="A833" s="30" t="str">
        <f>'МП пр.8'!A218</f>
        <v>Материально- техническое и методологическое обеспечение в сфере молодежной политики</v>
      </c>
      <c r="B833" s="19" t="s">
        <v>321</v>
      </c>
      <c r="C833" s="20" t="s">
        <v>68</v>
      </c>
      <c r="D833" s="20" t="s">
        <v>68</v>
      </c>
      <c r="E833" s="282" t="str">
        <f>'МП пр.8'!B218</f>
        <v>7М 0 01 92530 </v>
      </c>
      <c r="F833" s="262"/>
      <c r="G833" s="21">
        <f>G834</f>
        <v>50</v>
      </c>
    </row>
    <row r="834" spans="1:7" ht="25.5">
      <c r="A834" s="16" t="s">
        <v>417</v>
      </c>
      <c r="B834" s="19" t="s">
        <v>321</v>
      </c>
      <c r="C834" s="20" t="s">
        <v>68</v>
      </c>
      <c r="D834" s="20" t="s">
        <v>68</v>
      </c>
      <c r="E834" s="282" t="s">
        <v>563</v>
      </c>
      <c r="F834" s="262" t="s">
        <v>102</v>
      </c>
      <c r="G834" s="21">
        <f>G835</f>
        <v>50</v>
      </c>
    </row>
    <row r="835" spans="1:7" ht="25.5">
      <c r="A835" s="16" t="s">
        <v>97</v>
      </c>
      <c r="B835" s="19" t="s">
        <v>321</v>
      </c>
      <c r="C835" s="20" t="s">
        <v>68</v>
      </c>
      <c r="D835" s="20" t="s">
        <v>68</v>
      </c>
      <c r="E835" s="282" t="s">
        <v>563</v>
      </c>
      <c r="F835" s="262" t="s">
        <v>98</v>
      </c>
      <c r="G835" s="21">
        <f>G836</f>
        <v>50</v>
      </c>
    </row>
    <row r="836" spans="1:7" ht="12.75">
      <c r="A836" s="16" t="s">
        <v>794</v>
      </c>
      <c r="B836" s="19" t="s">
        <v>321</v>
      </c>
      <c r="C836" s="20" t="s">
        <v>68</v>
      </c>
      <c r="D836" s="20" t="s">
        <v>68</v>
      </c>
      <c r="E836" s="282" t="s">
        <v>563</v>
      </c>
      <c r="F836" s="262" t="s">
        <v>99</v>
      </c>
      <c r="G836" s="21">
        <f>'МП пр.8'!G224</f>
        <v>50</v>
      </c>
    </row>
    <row r="837" spans="1:7" ht="12.75">
      <c r="A837" s="30" t="str">
        <f>'МП пр.8'!A225</f>
        <v>Основное мероприятие "Культурно- массовая работа"</v>
      </c>
      <c r="B837" s="19" t="s">
        <v>321</v>
      </c>
      <c r="C837" s="20" t="s">
        <v>68</v>
      </c>
      <c r="D837" s="20" t="s">
        <v>68</v>
      </c>
      <c r="E837" s="282" t="str">
        <f>'МП пр.8'!B225</f>
        <v>7М 0 02 00000 </v>
      </c>
      <c r="F837" s="262"/>
      <c r="G837" s="21">
        <f>G838+G842+G847+G851</f>
        <v>250</v>
      </c>
    </row>
    <row r="838" spans="1:7" ht="12.75">
      <c r="A838" s="30" t="str">
        <f>'МП пр.8'!A226</f>
        <v>Мероприятия, проводимые с участием молодежи</v>
      </c>
      <c r="B838" s="19" t="s">
        <v>321</v>
      </c>
      <c r="C838" s="20" t="s">
        <v>68</v>
      </c>
      <c r="D838" s="20" t="s">
        <v>68</v>
      </c>
      <c r="E838" s="282" t="str">
        <f>'МП пр.8'!B226</f>
        <v>7М 0 02 92600 </v>
      </c>
      <c r="F838" s="262"/>
      <c r="G838" s="21">
        <f>G839</f>
        <v>95</v>
      </c>
    </row>
    <row r="839" spans="1:7" ht="25.5">
      <c r="A839" s="16" t="s">
        <v>417</v>
      </c>
      <c r="B839" s="19" t="s">
        <v>321</v>
      </c>
      <c r="C839" s="20" t="s">
        <v>68</v>
      </c>
      <c r="D839" s="20" t="s">
        <v>68</v>
      </c>
      <c r="E839" s="282" t="s">
        <v>295</v>
      </c>
      <c r="F839" s="262" t="s">
        <v>102</v>
      </c>
      <c r="G839" s="21">
        <f>G840</f>
        <v>95</v>
      </c>
    </row>
    <row r="840" spans="1:7" ht="25.5">
      <c r="A840" s="16" t="s">
        <v>97</v>
      </c>
      <c r="B840" s="19" t="s">
        <v>321</v>
      </c>
      <c r="C840" s="20" t="s">
        <v>68</v>
      </c>
      <c r="D840" s="20" t="s">
        <v>68</v>
      </c>
      <c r="E840" s="282" t="s">
        <v>295</v>
      </c>
      <c r="F840" s="262" t="s">
        <v>98</v>
      </c>
      <c r="G840" s="21">
        <f>G841</f>
        <v>95</v>
      </c>
    </row>
    <row r="841" spans="1:7" ht="12.75">
      <c r="A841" s="16" t="s">
        <v>794</v>
      </c>
      <c r="B841" s="19" t="s">
        <v>321</v>
      </c>
      <c r="C841" s="20" t="s">
        <v>68</v>
      </c>
      <c r="D841" s="20" t="s">
        <v>68</v>
      </c>
      <c r="E841" s="282" t="s">
        <v>295</v>
      </c>
      <c r="F841" s="262" t="s">
        <v>99</v>
      </c>
      <c r="G841" s="21">
        <f>'МП пр.8'!G232</f>
        <v>95</v>
      </c>
    </row>
    <row r="842" spans="1:7" ht="12.75">
      <c r="A842" s="30" t="str">
        <f>'МП пр.8'!A233</f>
        <v>Участие в областных и районных мероприятиях, семинарах, сборах, конкурсах</v>
      </c>
      <c r="B842" s="19" t="s">
        <v>321</v>
      </c>
      <c r="C842" s="20" t="s">
        <v>68</v>
      </c>
      <c r="D842" s="20" t="s">
        <v>68</v>
      </c>
      <c r="E842" s="282" t="str">
        <f>'МП пр.8'!B233</f>
        <v>7М 0 02 92700 </v>
      </c>
      <c r="F842" s="262"/>
      <c r="G842" s="21">
        <f>G843</f>
        <v>100</v>
      </c>
    </row>
    <row r="843" spans="1:7" ht="38.25">
      <c r="A843" s="30" t="s">
        <v>100</v>
      </c>
      <c r="B843" s="19" t="s">
        <v>321</v>
      </c>
      <c r="C843" s="20" t="s">
        <v>68</v>
      </c>
      <c r="D843" s="20" t="s">
        <v>68</v>
      </c>
      <c r="E843" s="282" t="s">
        <v>296</v>
      </c>
      <c r="F843" s="262" t="s">
        <v>101</v>
      </c>
      <c r="G843" s="21">
        <f>G844</f>
        <v>100</v>
      </c>
    </row>
    <row r="844" spans="1:7" ht="12.75">
      <c r="A844" s="16" t="s">
        <v>245</v>
      </c>
      <c r="B844" s="19" t="s">
        <v>321</v>
      </c>
      <c r="C844" s="20" t="s">
        <v>68</v>
      </c>
      <c r="D844" s="20" t="s">
        <v>68</v>
      </c>
      <c r="E844" s="282" t="s">
        <v>296</v>
      </c>
      <c r="F844" s="262" t="s">
        <v>247</v>
      </c>
      <c r="G844" s="21">
        <f>G845+G846</f>
        <v>100</v>
      </c>
    </row>
    <row r="845" spans="1:7" ht="12.75">
      <c r="A845" s="16" t="s">
        <v>334</v>
      </c>
      <c r="B845" s="19" t="s">
        <v>321</v>
      </c>
      <c r="C845" s="20" t="s">
        <v>68</v>
      </c>
      <c r="D845" s="20" t="s">
        <v>68</v>
      </c>
      <c r="E845" s="282" t="s">
        <v>296</v>
      </c>
      <c r="F845" s="262" t="s">
        <v>246</v>
      </c>
      <c r="G845" s="21">
        <f>'МП пр.8'!G239</f>
        <v>40</v>
      </c>
    </row>
    <row r="846" spans="1:7" ht="25.5">
      <c r="A846" s="16" t="s">
        <v>378</v>
      </c>
      <c r="B846" s="19" t="s">
        <v>321</v>
      </c>
      <c r="C846" s="20" t="s">
        <v>68</v>
      </c>
      <c r="D846" s="20" t="s">
        <v>68</v>
      </c>
      <c r="E846" s="282" t="s">
        <v>296</v>
      </c>
      <c r="F846" s="262" t="s">
        <v>379</v>
      </c>
      <c r="G846" s="21">
        <f>'МП пр.8'!G241</f>
        <v>60</v>
      </c>
    </row>
    <row r="847" spans="1:7" ht="12.75">
      <c r="A847" s="30" t="str">
        <f>'МП пр.8'!A242</f>
        <v>Работа с молодыми семьями</v>
      </c>
      <c r="B847" s="19" t="s">
        <v>321</v>
      </c>
      <c r="C847" s="20" t="s">
        <v>68</v>
      </c>
      <c r="D847" s="20" t="s">
        <v>68</v>
      </c>
      <c r="E847" s="282" t="str">
        <f>'МП пр.8'!B242</f>
        <v>7М 0 02 92800</v>
      </c>
      <c r="F847" s="262"/>
      <c r="G847" s="21">
        <f>G848</f>
        <v>35</v>
      </c>
    </row>
    <row r="848" spans="1:7" ht="25.5">
      <c r="A848" s="16" t="s">
        <v>417</v>
      </c>
      <c r="B848" s="19" t="s">
        <v>321</v>
      </c>
      <c r="C848" s="20" t="s">
        <v>68</v>
      </c>
      <c r="D848" s="20" t="s">
        <v>68</v>
      </c>
      <c r="E848" s="282" t="s">
        <v>297</v>
      </c>
      <c r="F848" s="262" t="s">
        <v>102</v>
      </c>
      <c r="G848" s="21">
        <f>G849</f>
        <v>35</v>
      </c>
    </row>
    <row r="849" spans="1:7" ht="25.5">
      <c r="A849" s="16" t="s">
        <v>97</v>
      </c>
      <c r="B849" s="19" t="s">
        <v>321</v>
      </c>
      <c r="C849" s="20" t="s">
        <v>68</v>
      </c>
      <c r="D849" s="20" t="s">
        <v>68</v>
      </c>
      <c r="E849" s="282" t="s">
        <v>297</v>
      </c>
      <c r="F849" s="262" t="s">
        <v>98</v>
      </c>
      <c r="G849" s="21">
        <f>G850</f>
        <v>35</v>
      </c>
    </row>
    <row r="850" spans="1:7" ht="12.75">
      <c r="A850" s="16" t="s">
        <v>794</v>
      </c>
      <c r="B850" s="19" t="s">
        <v>321</v>
      </c>
      <c r="C850" s="20" t="s">
        <v>68</v>
      </c>
      <c r="D850" s="20" t="s">
        <v>68</v>
      </c>
      <c r="E850" s="282" t="s">
        <v>297</v>
      </c>
      <c r="F850" s="262" t="s">
        <v>99</v>
      </c>
      <c r="G850" s="21">
        <f>'МП пр.8'!G248</f>
        <v>35</v>
      </c>
    </row>
    <row r="851" spans="1:7" ht="12.75">
      <c r="A851" s="30" t="str">
        <f>'МП пр.8'!A249</f>
        <v>Работа по пропаганде здорового образа жизни и профилактике правонарушений</v>
      </c>
      <c r="B851" s="19" t="s">
        <v>321</v>
      </c>
      <c r="C851" s="20" t="s">
        <v>68</v>
      </c>
      <c r="D851" s="20" t="s">
        <v>68</v>
      </c>
      <c r="E851" s="282" t="str">
        <f>'МП пр.8'!B249</f>
        <v>7М 0 02 93000</v>
      </c>
      <c r="F851" s="262"/>
      <c r="G851" s="21">
        <f>G852</f>
        <v>20</v>
      </c>
    </row>
    <row r="852" spans="1:7" ht="25.5">
      <c r="A852" s="16" t="s">
        <v>417</v>
      </c>
      <c r="B852" s="19" t="s">
        <v>321</v>
      </c>
      <c r="C852" s="20" t="s">
        <v>68</v>
      </c>
      <c r="D852" s="20" t="s">
        <v>68</v>
      </c>
      <c r="E852" s="282" t="s">
        <v>298</v>
      </c>
      <c r="F852" s="262" t="s">
        <v>102</v>
      </c>
      <c r="G852" s="21">
        <f>G853</f>
        <v>20</v>
      </c>
    </row>
    <row r="853" spans="1:7" ht="25.5">
      <c r="A853" s="16" t="s">
        <v>97</v>
      </c>
      <c r="B853" s="19" t="s">
        <v>321</v>
      </c>
      <c r="C853" s="20" t="s">
        <v>68</v>
      </c>
      <c r="D853" s="20" t="s">
        <v>68</v>
      </c>
      <c r="E853" s="282" t="s">
        <v>298</v>
      </c>
      <c r="F853" s="262" t="s">
        <v>98</v>
      </c>
      <c r="G853" s="21">
        <f>G854</f>
        <v>20</v>
      </c>
    </row>
    <row r="854" spans="1:7" ht="12.75">
      <c r="A854" s="16" t="s">
        <v>794</v>
      </c>
      <c r="B854" s="19" t="s">
        <v>321</v>
      </c>
      <c r="C854" s="20" t="s">
        <v>68</v>
      </c>
      <c r="D854" s="20" t="s">
        <v>68</v>
      </c>
      <c r="E854" s="282" t="s">
        <v>298</v>
      </c>
      <c r="F854" s="262" t="s">
        <v>99</v>
      </c>
      <c r="G854" s="21">
        <f>'МП пр.8'!G255</f>
        <v>20</v>
      </c>
    </row>
    <row r="855" spans="1:7" ht="25.5">
      <c r="A855" s="229" t="str">
        <f>'МП пр.8'!A619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855" s="235" t="s">
        <v>321</v>
      </c>
      <c r="C855" s="230" t="s">
        <v>68</v>
      </c>
      <c r="D855" s="230" t="s">
        <v>68</v>
      </c>
      <c r="E855" s="280" t="str">
        <f>'МП пр.8'!B619</f>
        <v>7У 0 00 00000 </v>
      </c>
      <c r="F855" s="261"/>
      <c r="G855" s="232">
        <f>G856</f>
        <v>109.9</v>
      </c>
    </row>
    <row r="856" spans="1:7" ht="38.25">
      <c r="A856" s="30" t="str">
        <f>'МП пр.8'!A620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856" s="19" t="s">
        <v>321</v>
      </c>
      <c r="C856" s="20" t="s">
        <v>68</v>
      </c>
      <c r="D856" s="20" t="s">
        <v>68</v>
      </c>
      <c r="E856" s="282" t="str">
        <f>'МП пр.8'!B620</f>
        <v>7У 0 01 00000 </v>
      </c>
      <c r="F856" s="262"/>
      <c r="G856" s="21">
        <f>G857</f>
        <v>109.9</v>
      </c>
    </row>
    <row r="857" spans="1:7" ht="12.75">
      <c r="A857" s="30" t="str">
        <f>'МП пр.8'!A621</f>
        <v>Расходы на выплаты по оплате труда несовершеннолетних граждан</v>
      </c>
      <c r="B857" s="19" t="s">
        <v>321</v>
      </c>
      <c r="C857" s="45" t="s">
        <v>68</v>
      </c>
      <c r="D857" s="45" t="s">
        <v>68</v>
      </c>
      <c r="E857" s="282" t="str">
        <f>'МП пр.8'!B621</f>
        <v>7У 0 01 92300</v>
      </c>
      <c r="F857" s="263"/>
      <c r="G857" s="21">
        <f>G858</f>
        <v>109.9</v>
      </c>
    </row>
    <row r="858" spans="1:7" ht="38.25">
      <c r="A858" s="30" t="s">
        <v>100</v>
      </c>
      <c r="B858" s="19" t="s">
        <v>321</v>
      </c>
      <c r="C858" s="45" t="s">
        <v>68</v>
      </c>
      <c r="D858" s="45" t="s">
        <v>68</v>
      </c>
      <c r="E858" s="282" t="s">
        <v>284</v>
      </c>
      <c r="F858" s="262" t="s">
        <v>101</v>
      </c>
      <c r="G858" s="21">
        <f>G859</f>
        <v>109.9</v>
      </c>
    </row>
    <row r="859" spans="1:7" ht="12.75">
      <c r="A859" s="16" t="s">
        <v>245</v>
      </c>
      <c r="B859" s="19" t="s">
        <v>321</v>
      </c>
      <c r="C859" s="45" t="s">
        <v>68</v>
      </c>
      <c r="D859" s="45" t="s">
        <v>68</v>
      </c>
      <c r="E859" s="282" t="s">
        <v>284</v>
      </c>
      <c r="F859" s="262" t="s">
        <v>247</v>
      </c>
      <c r="G859" s="21">
        <f>G860+G861</f>
        <v>109.9</v>
      </c>
    </row>
    <row r="860" spans="1:7" ht="12.75">
      <c r="A860" s="16" t="s">
        <v>376</v>
      </c>
      <c r="B860" s="19" t="s">
        <v>321</v>
      </c>
      <c r="C860" s="45" t="s">
        <v>68</v>
      </c>
      <c r="D860" s="45" t="s">
        <v>68</v>
      </c>
      <c r="E860" s="282" t="s">
        <v>284</v>
      </c>
      <c r="F860" s="262" t="s">
        <v>248</v>
      </c>
      <c r="G860" s="21">
        <f>'МП пр.8'!G631</f>
        <v>84.4</v>
      </c>
    </row>
    <row r="861" spans="1:7" ht="25.5">
      <c r="A861" s="16" t="s">
        <v>337</v>
      </c>
      <c r="B861" s="19" t="s">
        <v>321</v>
      </c>
      <c r="C861" s="45" t="s">
        <v>68</v>
      </c>
      <c r="D861" s="45" t="s">
        <v>68</v>
      </c>
      <c r="E861" s="282" t="s">
        <v>284</v>
      </c>
      <c r="F861" s="262" t="s">
        <v>249</v>
      </c>
      <c r="G861" s="21">
        <f>'МП пр.8'!G633</f>
        <v>25.5</v>
      </c>
    </row>
    <row r="862" spans="1:7" ht="12.75">
      <c r="A862" s="16" t="s">
        <v>50</v>
      </c>
      <c r="B862" s="19" t="s">
        <v>321</v>
      </c>
      <c r="C862" s="20" t="s">
        <v>68</v>
      </c>
      <c r="D862" s="20" t="s">
        <v>68</v>
      </c>
      <c r="E862" s="262" t="s">
        <v>708</v>
      </c>
      <c r="F862" s="262"/>
      <c r="G862" s="21">
        <f>G863</f>
        <v>35</v>
      </c>
    </row>
    <row r="863" spans="1:7" ht="12.75">
      <c r="A863" s="16" t="s">
        <v>308</v>
      </c>
      <c r="B863" s="19" t="s">
        <v>321</v>
      </c>
      <c r="C863" s="20" t="s">
        <v>68</v>
      </c>
      <c r="D863" s="20" t="s">
        <v>68</v>
      </c>
      <c r="E863" s="262" t="s">
        <v>709</v>
      </c>
      <c r="F863" s="262"/>
      <c r="G863" s="21">
        <f>G864</f>
        <v>35</v>
      </c>
    </row>
    <row r="864" spans="1:7" ht="25.5">
      <c r="A864" s="31" t="s">
        <v>417</v>
      </c>
      <c r="B864" s="69" t="s">
        <v>321</v>
      </c>
      <c r="C864" s="68" t="s">
        <v>68</v>
      </c>
      <c r="D864" s="68" t="s">
        <v>68</v>
      </c>
      <c r="E864" s="274" t="s">
        <v>709</v>
      </c>
      <c r="F864" s="274" t="s">
        <v>102</v>
      </c>
      <c r="G864" s="67">
        <f>G865</f>
        <v>35</v>
      </c>
    </row>
    <row r="865" spans="1:7" ht="25.5">
      <c r="A865" s="31" t="s">
        <v>97</v>
      </c>
      <c r="B865" s="69" t="s">
        <v>321</v>
      </c>
      <c r="C865" s="68" t="s">
        <v>68</v>
      </c>
      <c r="D865" s="68" t="s">
        <v>68</v>
      </c>
      <c r="E865" s="274" t="s">
        <v>709</v>
      </c>
      <c r="F865" s="274" t="s">
        <v>98</v>
      </c>
      <c r="G865" s="67">
        <f>G866</f>
        <v>35</v>
      </c>
    </row>
    <row r="866" spans="1:7" ht="12.75">
      <c r="A866" s="31" t="s">
        <v>794</v>
      </c>
      <c r="B866" s="69" t="s">
        <v>321</v>
      </c>
      <c r="C866" s="68" t="s">
        <v>68</v>
      </c>
      <c r="D866" s="68" t="s">
        <v>68</v>
      </c>
      <c r="E866" s="274" t="s">
        <v>709</v>
      </c>
      <c r="F866" s="274" t="s">
        <v>99</v>
      </c>
      <c r="G866" s="67">
        <v>35</v>
      </c>
    </row>
    <row r="867" spans="1:7" ht="12.75">
      <c r="A867" s="15" t="s">
        <v>143</v>
      </c>
      <c r="B867" s="42" t="s">
        <v>321</v>
      </c>
      <c r="C867" s="35" t="s">
        <v>72</v>
      </c>
      <c r="D867" s="35" t="s">
        <v>35</v>
      </c>
      <c r="E867" s="266"/>
      <c r="F867" s="266"/>
      <c r="G867" s="36">
        <f>G868+G964</f>
        <v>43558</v>
      </c>
    </row>
    <row r="868" spans="1:7" ht="12.75">
      <c r="A868" s="15" t="s">
        <v>12</v>
      </c>
      <c r="B868" s="42" t="s">
        <v>321</v>
      </c>
      <c r="C868" s="35" t="s">
        <v>72</v>
      </c>
      <c r="D868" s="35" t="s">
        <v>65</v>
      </c>
      <c r="E868" s="266"/>
      <c r="F868" s="266"/>
      <c r="G868" s="36">
        <f>G870+G895+G917+G923+G937+G951</f>
        <v>30857.999999999996</v>
      </c>
    </row>
    <row r="869" spans="1:7" ht="12.75">
      <c r="A869" s="16" t="s">
        <v>657</v>
      </c>
      <c r="B869" s="19" t="s">
        <v>321</v>
      </c>
      <c r="C869" s="20" t="s">
        <v>72</v>
      </c>
      <c r="D869" s="20" t="s">
        <v>65</v>
      </c>
      <c r="E869" s="282" t="s">
        <v>658</v>
      </c>
      <c r="F869" s="262"/>
      <c r="G869" s="21">
        <f>G870+G895+G917</f>
        <v>2303.3999999999996</v>
      </c>
    </row>
    <row r="870" spans="1:7" ht="25.5">
      <c r="A870" s="229" t="str">
        <f>'МП пр.8'!A115</f>
        <v>Муниципальная программа "Развитие культуры в Сусуманском городском округе на 2018- 2020 годы"</v>
      </c>
      <c r="B870" s="235" t="s">
        <v>321</v>
      </c>
      <c r="C870" s="230" t="s">
        <v>72</v>
      </c>
      <c r="D870" s="230" t="s">
        <v>65</v>
      </c>
      <c r="E870" s="280" t="str">
        <f>'МП пр.8'!B115</f>
        <v>7Е 0 00 00000 </v>
      </c>
      <c r="F870" s="261"/>
      <c r="G870" s="232">
        <f>G871+G885+G880+G890</f>
        <v>1503.8999999999999</v>
      </c>
    </row>
    <row r="871" spans="1:7" ht="25.5">
      <c r="A871" s="16" t="str">
        <f>'МП пр.8'!A116</f>
        <v>Основное мероприятие "Комплектование книжных фондов библиотек Сусуманского городского округа"</v>
      </c>
      <c r="B871" s="19" t="s">
        <v>321</v>
      </c>
      <c r="C871" s="20" t="s">
        <v>72</v>
      </c>
      <c r="D871" s="20" t="s">
        <v>65</v>
      </c>
      <c r="E871" s="282" t="str">
        <f>'МП пр.8'!B116</f>
        <v>7Е 0 01 00000 </v>
      </c>
      <c r="F871" s="262"/>
      <c r="G871" s="21">
        <f>G872+G876</f>
        <v>111.1</v>
      </c>
    </row>
    <row r="872" spans="1:7" ht="12.75">
      <c r="A872" s="224" t="str">
        <f>'МП пр.8'!A117</f>
        <v>Приобретение литературно- художественных изданий</v>
      </c>
      <c r="B872" s="242" t="s">
        <v>321</v>
      </c>
      <c r="C872" s="225" t="s">
        <v>72</v>
      </c>
      <c r="D872" s="225" t="s">
        <v>65</v>
      </c>
      <c r="E872" s="267" t="str">
        <f>'МП пр.8'!B117</f>
        <v>7Е 0 01 73160</v>
      </c>
      <c r="F872" s="267"/>
      <c r="G872" s="226">
        <f>G873</f>
        <v>101.1</v>
      </c>
    </row>
    <row r="873" spans="1:7" ht="25.5">
      <c r="A873" s="224" t="s">
        <v>103</v>
      </c>
      <c r="B873" s="242" t="s">
        <v>321</v>
      </c>
      <c r="C873" s="225" t="s">
        <v>72</v>
      </c>
      <c r="D873" s="225" t="s">
        <v>65</v>
      </c>
      <c r="E873" s="267" t="s">
        <v>383</v>
      </c>
      <c r="F873" s="267" t="s">
        <v>104</v>
      </c>
      <c r="G873" s="226">
        <f>G874</f>
        <v>101.1</v>
      </c>
    </row>
    <row r="874" spans="1:7" ht="16.5" customHeight="1">
      <c r="A874" s="224" t="s">
        <v>109</v>
      </c>
      <c r="B874" s="242" t="s">
        <v>321</v>
      </c>
      <c r="C874" s="225" t="s">
        <v>72</v>
      </c>
      <c r="D874" s="225" t="s">
        <v>65</v>
      </c>
      <c r="E874" s="267" t="s">
        <v>383</v>
      </c>
      <c r="F874" s="267" t="s">
        <v>110</v>
      </c>
      <c r="G874" s="226">
        <f>G875</f>
        <v>101.1</v>
      </c>
    </row>
    <row r="875" spans="1:7" ht="12.75">
      <c r="A875" s="224" t="s">
        <v>113</v>
      </c>
      <c r="B875" s="242" t="s">
        <v>321</v>
      </c>
      <c r="C875" s="225" t="s">
        <v>72</v>
      </c>
      <c r="D875" s="225" t="s">
        <v>65</v>
      </c>
      <c r="E875" s="267" t="s">
        <v>383</v>
      </c>
      <c r="F875" s="267" t="s">
        <v>114</v>
      </c>
      <c r="G875" s="226">
        <f>'МП пр.8'!G123</f>
        <v>101.1</v>
      </c>
    </row>
    <row r="876" spans="1:7" ht="12.75">
      <c r="A876" s="236" t="str">
        <f>'МП пр.8'!A124</f>
        <v>Приобретение литературно- художественных изданий за счет средств местного бюджета</v>
      </c>
      <c r="B876" s="19" t="s">
        <v>321</v>
      </c>
      <c r="C876" s="20" t="s">
        <v>72</v>
      </c>
      <c r="D876" s="20" t="s">
        <v>65</v>
      </c>
      <c r="E876" s="262" t="str">
        <f>'МП пр.8'!B124</f>
        <v>7Е 0 01 S3160</v>
      </c>
      <c r="F876" s="272"/>
      <c r="G876" s="21">
        <f>G877</f>
        <v>10</v>
      </c>
    </row>
    <row r="877" spans="1:7" ht="25.5">
      <c r="A877" s="16" t="s">
        <v>103</v>
      </c>
      <c r="B877" s="19" t="s">
        <v>321</v>
      </c>
      <c r="C877" s="20" t="s">
        <v>72</v>
      </c>
      <c r="D877" s="20" t="s">
        <v>65</v>
      </c>
      <c r="E877" s="262" t="s">
        <v>384</v>
      </c>
      <c r="F877" s="262" t="s">
        <v>104</v>
      </c>
      <c r="G877" s="21">
        <f>G878</f>
        <v>10</v>
      </c>
    </row>
    <row r="878" spans="1:7" ht="12.75">
      <c r="A878" s="16" t="s">
        <v>109</v>
      </c>
      <c r="B878" s="19" t="s">
        <v>321</v>
      </c>
      <c r="C878" s="20" t="s">
        <v>72</v>
      </c>
      <c r="D878" s="20" t="s">
        <v>65</v>
      </c>
      <c r="E878" s="262" t="s">
        <v>384</v>
      </c>
      <c r="F878" s="262" t="s">
        <v>110</v>
      </c>
      <c r="G878" s="21">
        <f>G879</f>
        <v>10</v>
      </c>
    </row>
    <row r="879" spans="1:7" ht="12.75">
      <c r="A879" s="16" t="s">
        <v>113</v>
      </c>
      <c r="B879" s="19" t="s">
        <v>321</v>
      </c>
      <c r="C879" s="20" t="s">
        <v>72</v>
      </c>
      <c r="D879" s="20" t="s">
        <v>65</v>
      </c>
      <c r="E879" s="262" t="s">
        <v>384</v>
      </c>
      <c r="F879" s="262" t="s">
        <v>114</v>
      </c>
      <c r="G879" s="21">
        <f>'МП пр.8'!G130</f>
        <v>10</v>
      </c>
    </row>
    <row r="880" spans="1:7" ht="12.75">
      <c r="A880" s="30" t="str">
        <f>'МП пр.8'!A131</f>
        <v>Основное мероприятие "Сохранение культурного наследия и творческого потенциала"</v>
      </c>
      <c r="B880" s="19" t="s">
        <v>321</v>
      </c>
      <c r="C880" s="20" t="s">
        <v>72</v>
      </c>
      <c r="D880" s="20" t="s">
        <v>65</v>
      </c>
      <c r="E880" s="282" t="str">
        <f>'МП пр.8'!B131</f>
        <v>7Е 0 02 00000 </v>
      </c>
      <c r="F880" s="262"/>
      <c r="G880" s="21">
        <f>G881</f>
        <v>74.5</v>
      </c>
    </row>
    <row r="881" spans="1:7" ht="12.75">
      <c r="A881" s="16" t="str">
        <f>'МП пр.8'!A132</f>
        <v>Укрепление материально- технической базы учреждений культуры</v>
      </c>
      <c r="B881" s="19" t="s">
        <v>321</v>
      </c>
      <c r="C881" s="20" t="s">
        <v>72</v>
      </c>
      <c r="D881" s="20" t="s">
        <v>65</v>
      </c>
      <c r="E881" s="282" t="str">
        <f>'МП пр.8'!B132</f>
        <v>7Е 0 02 92510 </v>
      </c>
      <c r="F881" s="262"/>
      <c r="G881" s="21">
        <f>G882</f>
        <v>74.5</v>
      </c>
    </row>
    <row r="882" spans="1:7" ht="25.5">
      <c r="A882" s="16" t="s">
        <v>103</v>
      </c>
      <c r="B882" s="19" t="s">
        <v>321</v>
      </c>
      <c r="C882" s="20" t="s">
        <v>72</v>
      </c>
      <c r="D882" s="20" t="s">
        <v>65</v>
      </c>
      <c r="E882" s="282" t="s">
        <v>455</v>
      </c>
      <c r="F882" s="262" t="s">
        <v>104</v>
      </c>
      <c r="G882" s="21">
        <f>G883</f>
        <v>74.5</v>
      </c>
    </row>
    <row r="883" spans="1:7" ht="12.75">
      <c r="A883" s="16" t="s">
        <v>109</v>
      </c>
      <c r="B883" s="19" t="s">
        <v>321</v>
      </c>
      <c r="C883" s="20" t="s">
        <v>72</v>
      </c>
      <c r="D883" s="20" t="s">
        <v>65</v>
      </c>
      <c r="E883" s="282" t="s">
        <v>455</v>
      </c>
      <c r="F883" s="262" t="s">
        <v>110</v>
      </c>
      <c r="G883" s="21">
        <f>G884</f>
        <v>74.5</v>
      </c>
    </row>
    <row r="884" spans="1:7" ht="12.75">
      <c r="A884" s="16" t="s">
        <v>113</v>
      </c>
      <c r="B884" s="19" t="s">
        <v>321</v>
      </c>
      <c r="C884" s="20" t="s">
        <v>72</v>
      </c>
      <c r="D884" s="20" t="s">
        <v>65</v>
      </c>
      <c r="E884" s="282" t="s">
        <v>455</v>
      </c>
      <c r="F884" s="262" t="s">
        <v>114</v>
      </c>
      <c r="G884" s="21">
        <f>'МП пр.8'!G138</f>
        <v>74.5</v>
      </c>
    </row>
    <row r="885" spans="1:7" ht="38.25">
      <c r="A885" s="224" t="str">
        <f>'МП пр.8'!A150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885" s="242" t="s">
        <v>321</v>
      </c>
      <c r="C885" s="225" t="s">
        <v>72</v>
      </c>
      <c r="D885" s="225" t="s">
        <v>65</v>
      </c>
      <c r="E885" s="285" t="str">
        <f>'МП пр.8'!B150</f>
        <v>7Е 0 03 00000 </v>
      </c>
      <c r="F885" s="267"/>
      <c r="G885" s="226">
        <f>G886</f>
        <v>1068.3</v>
      </c>
    </row>
    <row r="886" spans="1:7" ht="38.25">
      <c r="A886" s="224" t="str">
        <f>'МП пр.8'!A151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86" s="242" t="s">
        <v>321</v>
      </c>
      <c r="C886" s="225" t="s">
        <v>72</v>
      </c>
      <c r="D886" s="225" t="s">
        <v>65</v>
      </c>
      <c r="E886" s="285" t="str">
        <f>'МП пр.8'!B151</f>
        <v>7Е 0 03 75010 </v>
      </c>
      <c r="F886" s="267"/>
      <c r="G886" s="226">
        <f>G887</f>
        <v>1068.3</v>
      </c>
    </row>
    <row r="887" spans="1:7" ht="25.5">
      <c r="A887" s="224" t="s">
        <v>103</v>
      </c>
      <c r="B887" s="242" t="s">
        <v>321</v>
      </c>
      <c r="C887" s="225" t="s">
        <v>72</v>
      </c>
      <c r="D887" s="225" t="s">
        <v>65</v>
      </c>
      <c r="E887" s="285" t="s">
        <v>386</v>
      </c>
      <c r="F887" s="267" t="s">
        <v>104</v>
      </c>
      <c r="G887" s="226">
        <f>G888</f>
        <v>1068.3</v>
      </c>
    </row>
    <row r="888" spans="1:7" ht="12.75">
      <c r="A888" s="224" t="s">
        <v>109</v>
      </c>
      <c r="B888" s="242" t="s">
        <v>321</v>
      </c>
      <c r="C888" s="225" t="s">
        <v>72</v>
      </c>
      <c r="D888" s="225" t="s">
        <v>65</v>
      </c>
      <c r="E888" s="285" t="s">
        <v>386</v>
      </c>
      <c r="F888" s="267" t="s">
        <v>110</v>
      </c>
      <c r="G888" s="226">
        <f>G889</f>
        <v>1068.3</v>
      </c>
    </row>
    <row r="889" spans="1:7" ht="12.75">
      <c r="A889" s="224" t="s">
        <v>113</v>
      </c>
      <c r="B889" s="242" t="s">
        <v>321</v>
      </c>
      <c r="C889" s="225" t="s">
        <v>72</v>
      </c>
      <c r="D889" s="225" t="s">
        <v>65</v>
      </c>
      <c r="E889" s="285" t="s">
        <v>386</v>
      </c>
      <c r="F889" s="267" t="s">
        <v>114</v>
      </c>
      <c r="G889" s="226">
        <f>'МП пр.8'!G157</f>
        <v>1068.3</v>
      </c>
    </row>
    <row r="890" spans="1:7" ht="26.25" customHeight="1">
      <c r="A890" s="16" t="str">
        <f>'МП пр.8'!A158</f>
        <v>Основное мероприятие "Формирование доступной среды в учреждениях культуры и искусства"</v>
      </c>
      <c r="B890" s="19" t="s">
        <v>321</v>
      </c>
      <c r="C890" s="20" t="s">
        <v>72</v>
      </c>
      <c r="D890" s="20" t="s">
        <v>65</v>
      </c>
      <c r="E890" s="282" t="str">
        <f>'МП пр.8'!B158</f>
        <v>7Е 0 04 00000 </v>
      </c>
      <c r="F890" s="262"/>
      <c r="G890" s="21">
        <f>G891</f>
        <v>250</v>
      </c>
    </row>
    <row r="891" spans="1:7" ht="17.25" customHeight="1">
      <c r="A891" s="16" t="str">
        <f>'МП пр.8'!A159</f>
        <v>Адаптация социально- значимых объектов для инвалидов и маломобильных групп населения</v>
      </c>
      <c r="B891" s="19" t="s">
        <v>321</v>
      </c>
      <c r="C891" s="20" t="s">
        <v>72</v>
      </c>
      <c r="D891" s="20" t="s">
        <v>65</v>
      </c>
      <c r="E891" s="282" t="str">
        <f>'МП пр.8'!B159</f>
        <v>7Е 0 04 91500 </v>
      </c>
      <c r="F891" s="262"/>
      <c r="G891" s="21">
        <f>G892</f>
        <v>250</v>
      </c>
    </row>
    <row r="892" spans="1:7" ht="25.5">
      <c r="A892" s="16" t="s">
        <v>103</v>
      </c>
      <c r="B892" s="19" t="s">
        <v>321</v>
      </c>
      <c r="C892" s="20" t="s">
        <v>72</v>
      </c>
      <c r="D892" s="20" t="s">
        <v>65</v>
      </c>
      <c r="E892" s="282" t="str">
        <f>'МП пр.8'!B160</f>
        <v>7Е 0 04 91500 </v>
      </c>
      <c r="F892" s="262" t="s">
        <v>104</v>
      </c>
      <c r="G892" s="21">
        <f>G893</f>
        <v>250</v>
      </c>
    </row>
    <row r="893" spans="1:7" ht="12.75">
      <c r="A893" s="16" t="s">
        <v>109</v>
      </c>
      <c r="B893" s="19" t="s">
        <v>321</v>
      </c>
      <c r="C893" s="20" t="s">
        <v>72</v>
      </c>
      <c r="D893" s="20" t="s">
        <v>65</v>
      </c>
      <c r="E893" s="282" t="str">
        <f>'МП пр.8'!B161</f>
        <v>7Е 0 04 91500 </v>
      </c>
      <c r="F893" s="262" t="s">
        <v>110</v>
      </c>
      <c r="G893" s="21">
        <f>G894</f>
        <v>250</v>
      </c>
    </row>
    <row r="894" spans="1:7" ht="12.75">
      <c r="A894" s="16" t="s">
        <v>113</v>
      </c>
      <c r="B894" s="19" t="s">
        <v>321</v>
      </c>
      <c r="C894" s="20" t="s">
        <v>72</v>
      </c>
      <c r="D894" s="20" t="s">
        <v>65</v>
      </c>
      <c r="E894" s="282" t="str">
        <f>'МП пр.8'!B162</f>
        <v>7Е 0 04 91500 </v>
      </c>
      <c r="F894" s="262" t="s">
        <v>114</v>
      </c>
      <c r="G894" s="21">
        <f>'МП пр.8'!G158</f>
        <v>250</v>
      </c>
    </row>
    <row r="895" spans="1:7" ht="25.5">
      <c r="A895" s="229" t="str">
        <f>'МП пр.8'!A276</f>
        <v>Муниципальная программа  "Пожарная безопасность в Сусуманском городском округе на 2018- 2020 годы"</v>
      </c>
      <c r="B895" s="235" t="s">
        <v>321</v>
      </c>
      <c r="C895" s="230" t="s">
        <v>72</v>
      </c>
      <c r="D895" s="230" t="s">
        <v>65</v>
      </c>
      <c r="E895" s="280" t="str">
        <f>'МП пр.8'!B276</f>
        <v>7П 0 00 00000 </v>
      </c>
      <c r="F895" s="261"/>
      <c r="G895" s="232">
        <f>G896</f>
        <v>499.5</v>
      </c>
    </row>
    <row r="896" spans="1:7" ht="25.5">
      <c r="A896" s="30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96" s="19" t="s">
        <v>321</v>
      </c>
      <c r="C896" s="20" t="s">
        <v>72</v>
      </c>
      <c r="D896" s="20" t="s">
        <v>65</v>
      </c>
      <c r="E896" s="282" t="str">
        <f>'МП пр.8'!B277</f>
        <v>7П 0 01 00000 </v>
      </c>
      <c r="F896" s="262"/>
      <c r="G896" s="21">
        <f>G897+G901+G905+G913+G909</f>
        <v>499.5</v>
      </c>
    </row>
    <row r="897" spans="1:7" ht="38.25">
      <c r="A897" s="30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97" s="19" t="s">
        <v>321</v>
      </c>
      <c r="C897" s="20" t="s">
        <v>72</v>
      </c>
      <c r="D897" s="20" t="s">
        <v>65</v>
      </c>
      <c r="E897" s="282" t="str">
        <f>'МП пр.8'!B278</f>
        <v>7П 0 01 94100 </v>
      </c>
      <c r="F897" s="262"/>
      <c r="G897" s="21">
        <f>G898</f>
        <v>295</v>
      </c>
    </row>
    <row r="898" spans="1:7" ht="25.5">
      <c r="A898" s="16" t="s">
        <v>103</v>
      </c>
      <c r="B898" s="19" t="s">
        <v>321</v>
      </c>
      <c r="C898" s="20" t="s">
        <v>72</v>
      </c>
      <c r="D898" s="20" t="s">
        <v>65</v>
      </c>
      <c r="E898" s="282" t="s">
        <v>276</v>
      </c>
      <c r="F898" s="262" t="s">
        <v>104</v>
      </c>
      <c r="G898" s="21">
        <f>G899</f>
        <v>295</v>
      </c>
    </row>
    <row r="899" spans="1:7" ht="12.75">
      <c r="A899" s="16" t="s">
        <v>109</v>
      </c>
      <c r="B899" s="19" t="s">
        <v>321</v>
      </c>
      <c r="C899" s="20" t="s">
        <v>72</v>
      </c>
      <c r="D899" s="20" t="s">
        <v>65</v>
      </c>
      <c r="E899" s="282" t="s">
        <v>276</v>
      </c>
      <c r="F899" s="262" t="s">
        <v>110</v>
      </c>
      <c r="G899" s="21">
        <f>G900</f>
        <v>295</v>
      </c>
    </row>
    <row r="900" spans="1:7" ht="12.75">
      <c r="A900" s="16" t="s">
        <v>113</v>
      </c>
      <c r="B900" s="19" t="s">
        <v>321</v>
      </c>
      <c r="C900" s="20" t="s">
        <v>72</v>
      </c>
      <c r="D900" s="20" t="s">
        <v>65</v>
      </c>
      <c r="E900" s="282" t="s">
        <v>276</v>
      </c>
      <c r="F900" s="262" t="s">
        <v>114</v>
      </c>
      <c r="G900" s="21">
        <f>'МП пр.8'!G301</f>
        <v>295</v>
      </c>
    </row>
    <row r="901" spans="1:7" ht="12.75">
      <c r="A901" s="30" t="str">
        <f>'МП пр.8'!A308</f>
        <v>Обработка сгораемых конструкций огнезащитными составами</v>
      </c>
      <c r="B901" s="19" t="s">
        <v>321</v>
      </c>
      <c r="C901" s="20" t="s">
        <v>72</v>
      </c>
      <c r="D901" s="20" t="s">
        <v>65</v>
      </c>
      <c r="E901" s="282" t="str">
        <f>'МП пр.8'!B308</f>
        <v>7П 0 01 94200 </v>
      </c>
      <c r="F901" s="262"/>
      <c r="G901" s="21">
        <f>G902</f>
        <v>80</v>
      </c>
    </row>
    <row r="902" spans="1:7" ht="25.5">
      <c r="A902" s="16" t="s">
        <v>103</v>
      </c>
      <c r="B902" s="19" t="s">
        <v>321</v>
      </c>
      <c r="C902" s="20" t="s">
        <v>72</v>
      </c>
      <c r="D902" s="20" t="s">
        <v>65</v>
      </c>
      <c r="E902" s="282" t="s">
        <v>280</v>
      </c>
      <c r="F902" s="262" t="s">
        <v>104</v>
      </c>
      <c r="G902" s="21">
        <f>G903</f>
        <v>80</v>
      </c>
    </row>
    <row r="903" spans="1:7" ht="12.75">
      <c r="A903" s="16" t="s">
        <v>109</v>
      </c>
      <c r="B903" s="19" t="s">
        <v>321</v>
      </c>
      <c r="C903" s="20" t="s">
        <v>72</v>
      </c>
      <c r="D903" s="20" t="s">
        <v>65</v>
      </c>
      <c r="E903" s="282" t="s">
        <v>280</v>
      </c>
      <c r="F903" s="262" t="s">
        <v>110</v>
      </c>
      <c r="G903" s="21">
        <f>G904</f>
        <v>80</v>
      </c>
    </row>
    <row r="904" spans="1:7" ht="12.75">
      <c r="A904" s="16" t="s">
        <v>113</v>
      </c>
      <c r="B904" s="19" t="s">
        <v>321</v>
      </c>
      <c r="C904" s="20" t="s">
        <v>72</v>
      </c>
      <c r="D904" s="20" t="s">
        <v>65</v>
      </c>
      <c r="E904" s="282" t="s">
        <v>280</v>
      </c>
      <c r="F904" s="262" t="s">
        <v>114</v>
      </c>
      <c r="G904" s="21">
        <f>'МП пр.8'!G325</f>
        <v>80</v>
      </c>
    </row>
    <row r="905" spans="1:7" ht="12.75">
      <c r="A905" s="30" t="str">
        <f>'МП пр.8'!A326</f>
        <v>Приобретение и заправка огнетушителей, средств индивидуальной защиты</v>
      </c>
      <c r="B905" s="19" t="s">
        <v>321</v>
      </c>
      <c r="C905" s="20" t="s">
        <v>72</v>
      </c>
      <c r="D905" s="20" t="s">
        <v>65</v>
      </c>
      <c r="E905" s="282" t="str">
        <f>'МП пр.8'!B326</f>
        <v>7П 0 01 94300 </v>
      </c>
      <c r="F905" s="262"/>
      <c r="G905" s="21">
        <f>G906</f>
        <v>54.5</v>
      </c>
    </row>
    <row r="906" spans="1:7" ht="25.5">
      <c r="A906" s="16" t="s">
        <v>103</v>
      </c>
      <c r="B906" s="19" t="s">
        <v>321</v>
      </c>
      <c r="C906" s="20" t="s">
        <v>72</v>
      </c>
      <c r="D906" s="20" t="s">
        <v>65</v>
      </c>
      <c r="E906" s="282" t="s">
        <v>292</v>
      </c>
      <c r="F906" s="262" t="s">
        <v>104</v>
      </c>
      <c r="G906" s="21">
        <f>G907</f>
        <v>54.5</v>
      </c>
    </row>
    <row r="907" spans="1:7" ht="12.75">
      <c r="A907" s="16" t="s">
        <v>109</v>
      </c>
      <c r="B907" s="19" t="s">
        <v>321</v>
      </c>
      <c r="C907" s="20" t="s">
        <v>72</v>
      </c>
      <c r="D907" s="20" t="s">
        <v>65</v>
      </c>
      <c r="E907" s="282" t="s">
        <v>292</v>
      </c>
      <c r="F907" s="262" t="s">
        <v>110</v>
      </c>
      <c r="G907" s="21">
        <f>G908</f>
        <v>54.5</v>
      </c>
    </row>
    <row r="908" spans="1:7" ht="12.75">
      <c r="A908" s="16" t="s">
        <v>113</v>
      </c>
      <c r="B908" s="19" t="s">
        <v>321</v>
      </c>
      <c r="C908" s="20" t="s">
        <v>72</v>
      </c>
      <c r="D908" s="20" t="s">
        <v>65</v>
      </c>
      <c r="E908" s="282" t="s">
        <v>292</v>
      </c>
      <c r="F908" s="262" t="s">
        <v>114</v>
      </c>
      <c r="G908" s="21">
        <f>'МП пр.8'!G338</f>
        <v>54.5</v>
      </c>
    </row>
    <row r="909" spans="1:7" ht="12.75">
      <c r="A909" s="30" t="str">
        <f>'МП пр.8'!A350</f>
        <v>Проведение замеров сопротивления изоляции электросетей и электрооборудования</v>
      </c>
      <c r="B909" s="19" t="s">
        <v>321</v>
      </c>
      <c r="C909" s="20" t="s">
        <v>72</v>
      </c>
      <c r="D909" s="20" t="s">
        <v>65</v>
      </c>
      <c r="E909" s="282" t="str">
        <f>'МП пр.8'!B350</f>
        <v>7П 0 01 94400 </v>
      </c>
      <c r="F909" s="262"/>
      <c r="G909" s="21">
        <f>G910</f>
        <v>50</v>
      </c>
    </row>
    <row r="910" spans="1:7" ht="25.5">
      <c r="A910" s="16" t="s">
        <v>103</v>
      </c>
      <c r="B910" s="19" t="s">
        <v>321</v>
      </c>
      <c r="C910" s="20" t="s">
        <v>72</v>
      </c>
      <c r="D910" s="20" t="s">
        <v>65</v>
      </c>
      <c r="E910" s="282" t="s">
        <v>277</v>
      </c>
      <c r="F910" s="262" t="s">
        <v>104</v>
      </c>
      <c r="G910" s="21">
        <f>G911</f>
        <v>50</v>
      </c>
    </row>
    <row r="911" spans="1:7" ht="12.75">
      <c r="A911" s="16" t="s">
        <v>109</v>
      </c>
      <c r="B911" s="19" t="s">
        <v>321</v>
      </c>
      <c r="C911" s="20" t="s">
        <v>72</v>
      </c>
      <c r="D911" s="20" t="s">
        <v>65</v>
      </c>
      <c r="E911" s="282" t="s">
        <v>277</v>
      </c>
      <c r="F911" s="262" t="s">
        <v>110</v>
      </c>
      <c r="G911" s="21">
        <f>G912</f>
        <v>50</v>
      </c>
    </row>
    <row r="912" spans="1:7" ht="12.75">
      <c r="A912" s="16" t="s">
        <v>113</v>
      </c>
      <c r="B912" s="19" t="s">
        <v>321</v>
      </c>
      <c r="C912" s="20" t="s">
        <v>72</v>
      </c>
      <c r="D912" s="20" t="s">
        <v>65</v>
      </c>
      <c r="E912" s="282" t="s">
        <v>277</v>
      </c>
      <c r="F912" s="262" t="s">
        <v>114</v>
      </c>
      <c r="G912" s="21">
        <f>'МП пр.8'!G372</f>
        <v>50</v>
      </c>
    </row>
    <row r="913" spans="1:7" ht="25.5">
      <c r="A913" s="30" t="str">
        <f>'МП пр.8'!A373</f>
        <v>Проведение проверок исправности и ремонт систем противопожарного водоснабжения, приобретение и обслуживание гидрантов</v>
      </c>
      <c r="B913" s="19" t="s">
        <v>321</v>
      </c>
      <c r="C913" s="20" t="s">
        <v>72</v>
      </c>
      <c r="D913" s="20" t="s">
        <v>65</v>
      </c>
      <c r="E913" s="282" t="str">
        <f>'МП пр.8'!B373</f>
        <v>7П 0 01 94500 </v>
      </c>
      <c r="F913" s="262"/>
      <c r="G913" s="21">
        <f>G914</f>
        <v>20</v>
      </c>
    </row>
    <row r="914" spans="1:7" ht="25.5">
      <c r="A914" s="16" t="s">
        <v>103</v>
      </c>
      <c r="B914" s="19" t="s">
        <v>321</v>
      </c>
      <c r="C914" s="20" t="s">
        <v>72</v>
      </c>
      <c r="D914" s="20" t="s">
        <v>65</v>
      </c>
      <c r="E914" s="282" t="s">
        <v>278</v>
      </c>
      <c r="F914" s="262" t="s">
        <v>104</v>
      </c>
      <c r="G914" s="21">
        <f>G915</f>
        <v>20</v>
      </c>
    </row>
    <row r="915" spans="1:7" ht="12.75">
      <c r="A915" s="16" t="s">
        <v>109</v>
      </c>
      <c r="B915" s="19" t="s">
        <v>321</v>
      </c>
      <c r="C915" s="20" t="s">
        <v>72</v>
      </c>
      <c r="D915" s="20" t="s">
        <v>65</v>
      </c>
      <c r="E915" s="282" t="s">
        <v>278</v>
      </c>
      <c r="F915" s="262" t="s">
        <v>110</v>
      </c>
      <c r="G915" s="21">
        <f>G916</f>
        <v>20</v>
      </c>
    </row>
    <row r="916" spans="1:7" ht="12.75">
      <c r="A916" s="16" t="s">
        <v>113</v>
      </c>
      <c r="B916" s="19" t="s">
        <v>321</v>
      </c>
      <c r="C916" s="20" t="s">
        <v>72</v>
      </c>
      <c r="D916" s="20" t="s">
        <v>65</v>
      </c>
      <c r="E916" s="282" t="s">
        <v>278</v>
      </c>
      <c r="F916" s="262" t="s">
        <v>114</v>
      </c>
      <c r="G916" s="21">
        <f>'МП пр.8'!G395</f>
        <v>20</v>
      </c>
    </row>
    <row r="917" spans="1:7" ht="25.5">
      <c r="A917" s="229" t="str">
        <f>'МП пр.8'!A567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17" s="235" t="s">
        <v>321</v>
      </c>
      <c r="C917" s="230" t="s">
        <v>72</v>
      </c>
      <c r="D917" s="230" t="s">
        <v>65</v>
      </c>
      <c r="E917" s="280" t="str">
        <f>'МП пр.8'!B567</f>
        <v>7Т 0 00 00000 </v>
      </c>
      <c r="F917" s="261"/>
      <c r="G917" s="232">
        <f>G918</f>
        <v>300</v>
      </c>
    </row>
    <row r="918" spans="1:7" ht="25.5">
      <c r="A918" s="30" t="str">
        <f>'МП пр.8'!A583</f>
        <v>Основное мероприятие "Профилактика правонарушений по отдельным видам противоправной деятельности"</v>
      </c>
      <c r="B918" s="19" t="s">
        <v>321</v>
      </c>
      <c r="C918" s="20" t="s">
        <v>72</v>
      </c>
      <c r="D918" s="20" t="s">
        <v>65</v>
      </c>
      <c r="E918" s="282" t="str">
        <f>'МП пр.8'!B583</f>
        <v>7Т 0 05 00000 </v>
      </c>
      <c r="F918" s="262"/>
      <c r="G918" s="21">
        <f>G919</f>
        <v>300</v>
      </c>
    </row>
    <row r="919" spans="1:7" ht="12.75">
      <c r="A919" s="30" t="str">
        <f>'МП пр.8'!A584</f>
        <v>Установка видеонаблюдения </v>
      </c>
      <c r="B919" s="19" t="s">
        <v>321</v>
      </c>
      <c r="C919" s="20" t="s">
        <v>72</v>
      </c>
      <c r="D919" s="20" t="s">
        <v>65</v>
      </c>
      <c r="E919" s="282" t="str">
        <f>'МП пр.8'!B584</f>
        <v>7Т 0 05 95100 </v>
      </c>
      <c r="F919" s="262"/>
      <c r="G919" s="21">
        <f>G920</f>
        <v>300</v>
      </c>
    </row>
    <row r="920" spans="1:7" ht="25.5">
      <c r="A920" s="16" t="s">
        <v>103</v>
      </c>
      <c r="B920" s="19" t="s">
        <v>321</v>
      </c>
      <c r="C920" s="20" t="s">
        <v>72</v>
      </c>
      <c r="D920" s="20" t="s">
        <v>65</v>
      </c>
      <c r="E920" s="282" t="s">
        <v>381</v>
      </c>
      <c r="F920" s="262" t="s">
        <v>104</v>
      </c>
      <c r="G920" s="21">
        <f>G921</f>
        <v>300</v>
      </c>
    </row>
    <row r="921" spans="1:7" ht="12.75">
      <c r="A921" s="16" t="s">
        <v>109</v>
      </c>
      <c r="B921" s="19" t="s">
        <v>321</v>
      </c>
      <c r="C921" s="20" t="s">
        <v>72</v>
      </c>
      <c r="D921" s="20" t="s">
        <v>65</v>
      </c>
      <c r="E921" s="282" t="s">
        <v>381</v>
      </c>
      <c r="F921" s="262" t="s">
        <v>110</v>
      </c>
      <c r="G921" s="21">
        <f>G922</f>
        <v>300</v>
      </c>
    </row>
    <row r="922" spans="1:7" ht="12.75">
      <c r="A922" s="16" t="s">
        <v>113</v>
      </c>
      <c r="B922" s="19" t="s">
        <v>321</v>
      </c>
      <c r="C922" s="20" t="s">
        <v>72</v>
      </c>
      <c r="D922" s="20" t="s">
        <v>65</v>
      </c>
      <c r="E922" s="282" t="s">
        <v>381</v>
      </c>
      <c r="F922" s="262" t="s">
        <v>114</v>
      </c>
      <c r="G922" s="21">
        <f>'МП пр.8'!G590</f>
        <v>300</v>
      </c>
    </row>
    <row r="923" spans="1:7" ht="12.75">
      <c r="A923" s="16" t="s">
        <v>163</v>
      </c>
      <c r="B923" s="19" t="s">
        <v>321</v>
      </c>
      <c r="C923" s="20" t="s">
        <v>72</v>
      </c>
      <c r="D923" s="20" t="s">
        <v>65</v>
      </c>
      <c r="E923" s="262" t="s">
        <v>711</v>
      </c>
      <c r="F923" s="262"/>
      <c r="G923" s="21">
        <f>G924+G929+G933</f>
        <v>11301.5</v>
      </c>
    </row>
    <row r="924" spans="1:7" ht="12.75">
      <c r="A924" s="31" t="s">
        <v>217</v>
      </c>
      <c r="B924" s="69" t="s">
        <v>321</v>
      </c>
      <c r="C924" s="68" t="s">
        <v>72</v>
      </c>
      <c r="D924" s="68" t="s">
        <v>65</v>
      </c>
      <c r="E924" s="274" t="s">
        <v>712</v>
      </c>
      <c r="F924" s="274"/>
      <c r="G924" s="67">
        <f>G925</f>
        <v>10939.5</v>
      </c>
    </row>
    <row r="925" spans="1:7" ht="25.5">
      <c r="A925" s="31" t="s">
        <v>103</v>
      </c>
      <c r="B925" s="69" t="s">
        <v>321</v>
      </c>
      <c r="C925" s="68" t="s">
        <v>72</v>
      </c>
      <c r="D925" s="68" t="s">
        <v>65</v>
      </c>
      <c r="E925" s="274" t="s">
        <v>712</v>
      </c>
      <c r="F925" s="274" t="s">
        <v>104</v>
      </c>
      <c r="G925" s="67">
        <f>G926</f>
        <v>10939.5</v>
      </c>
    </row>
    <row r="926" spans="1:7" ht="12.75">
      <c r="A926" s="31" t="s">
        <v>109</v>
      </c>
      <c r="B926" s="69" t="s">
        <v>321</v>
      </c>
      <c r="C926" s="68" t="s">
        <v>72</v>
      </c>
      <c r="D926" s="68" t="s">
        <v>65</v>
      </c>
      <c r="E926" s="274" t="s">
        <v>712</v>
      </c>
      <c r="F926" s="274" t="s">
        <v>110</v>
      </c>
      <c r="G926" s="67">
        <f>G927+G928</f>
        <v>10939.5</v>
      </c>
    </row>
    <row r="927" spans="1:7" ht="38.25">
      <c r="A927" s="31" t="s">
        <v>111</v>
      </c>
      <c r="B927" s="69" t="s">
        <v>321</v>
      </c>
      <c r="C927" s="68" t="s">
        <v>72</v>
      </c>
      <c r="D927" s="68" t="s">
        <v>65</v>
      </c>
      <c r="E927" s="274" t="s">
        <v>712</v>
      </c>
      <c r="F927" s="274" t="s">
        <v>112</v>
      </c>
      <c r="G927" s="67">
        <v>10839.5</v>
      </c>
    </row>
    <row r="928" spans="1:7" ht="12.75">
      <c r="A928" s="31" t="s">
        <v>113</v>
      </c>
      <c r="B928" s="69" t="s">
        <v>321</v>
      </c>
      <c r="C928" s="68" t="s">
        <v>72</v>
      </c>
      <c r="D928" s="68" t="s">
        <v>65</v>
      </c>
      <c r="E928" s="274" t="s">
        <v>712</v>
      </c>
      <c r="F928" s="274" t="s">
        <v>114</v>
      </c>
      <c r="G928" s="67">
        <v>100</v>
      </c>
    </row>
    <row r="929" spans="1:7" ht="51">
      <c r="A929" s="31" t="s">
        <v>240</v>
      </c>
      <c r="B929" s="69" t="s">
        <v>321</v>
      </c>
      <c r="C929" s="68" t="s">
        <v>72</v>
      </c>
      <c r="D929" s="68" t="s">
        <v>65</v>
      </c>
      <c r="E929" s="274" t="s">
        <v>713</v>
      </c>
      <c r="F929" s="274"/>
      <c r="G929" s="67">
        <f>G930</f>
        <v>350</v>
      </c>
    </row>
    <row r="930" spans="1:7" ht="25.5">
      <c r="A930" s="31" t="s">
        <v>103</v>
      </c>
      <c r="B930" s="69" t="s">
        <v>321</v>
      </c>
      <c r="C930" s="68" t="s">
        <v>72</v>
      </c>
      <c r="D930" s="68" t="s">
        <v>65</v>
      </c>
      <c r="E930" s="274" t="s">
        <v>713</v>
      </c>
      <c r="F930" s="274" t="s">
        <v>104</v>
      </c>
      <c r="G930" s="67">
        <f>G931</f>
        <v>350</v>
      </c>
    </row>
    <row r="931" spans="1:7" ht="12.75">
      <c r="A931" s="31" t="s">
        <v>109</v>
      </c>
      <c r="B931" s="69" t="s">
        <v>321</v>
      </c>
      <c r="C931" s="68" t="s">
        <v>72</v>
      </c>
      <c r="D931" s="68" t="s">
        <v>65</v>
      </c>
      <c r="E931" s="274" t="s">
        <v>713</v>
      </c>
      <c r="F931" s="274" t="s">
        <v>110</v>
      </c>
      <c r="G931" s="67">
        <f>G932</f>
        <v>350</v>
      </c>
    </row>
    <row r="932" spans="1:7" ht="12.75">
      <c r="A932" s="31" t="s">
        <v>113</v>
      </c>
      <c r="B932" s="69" t="s">
        <v>321</v>
      </c>
      <c r="C932" s="68" t="s">
        <v>72</v>
      </c>
      <c r="D932" s="68" t="s">
        <v>65</v>
      </c>
      <c r="E932" s="274" t="s">
        <v>713</v>
      </c>
      <c r="F932" s="274" t="s">
        <v>114</v>
      </c>
      <c r="G932" s="67">
        <v>350</v>
      </c>
    </row>
    <row r="933" spans="1:7" ht="12.75">
      <c r="A933" s="31" t="s">
        <v>207</v>
      </c>
      <c r="B933" s="69" t="s">
        <v>321</v>
      </c>
      <c r="C933" s="68" t="s">
        <v>72</v>
      </c>
      <c r="D933" s="68" t="s">
        <v>65</v>
      </c>
      <c r="E933" s="274" t="s">
        <v>714</v>
      </c>
      <c r="F933" s="274"/>
      <c r="G933" s="67">
        <f>G934</f>
        <v>12</v>
      </c>
    </row>
    <row r="934" spans="1:7" ht="25.5">
      <c r="A934" s="31" t="s">
        <v>103</v>
      </c>
      <c r="B934" s="69" t="s">
        <v>321</v>
      </c>
      <c r="C934" s="68" t="s">
        <v>72</v>
      </c>
      <c r="D934" s="68" t="s">
        <v>65</v>
      </c>
      <c r="E934" s="274" t="s">
        <v>714</v>
      </c>
      <c r="F934" s="274" t="s">
        <v>104</v>
      </c>
      <c r="G934" s="67">
        <f>G935</f>
        <v>12</v>
      </c>
    </row>
    <row r="935" spans="1:7" ht="12.75">
      <c r="A935" s="31" t="s">
        <v>109</v>
      </c>
      <c r="B935" s="69" t="s">
        <v>321</v>
      </c>
      <c r="C935" s="68" t="s">
        <v>72</v>
      </c>
      <c r="D935" s="68" t="s">
        <v>65</v>
      </c>
      <c r="E935" s="274" t="s">
        <v>714</v>
      </c>
      <c r="F935" s="274" t="s">
        <v>110</v>
      </c>
      <c r="G935" s="67">
        <f>G936</f>
        <v>12</v>
      </c>
    </row>
    <row r="936" spans="1:7" ht="12.75">
      <c r="A936" s="31" t="s">
        <v>113</v>
      </c>
      <c r="B936" s="69" t="s">
        <v>321</v>
      </c>
      <c r="C936" s="68" t="s">
        <v>72</v>
      </c>
      <c r="D936" s="68" t="s">
        <v>65</v>
      </c>
      <c r="E936" s="274" t="s">
        <v>714</v>
      </c>
      <c r="F936" s="274" t="s">
        <v>114</v>
      </c>
      <c r="G936" s="67">
        <v>12</v>
      </c>
    </row>
    <row r="937" spans="1:7" ht="25.5">
      <c r="A937" s="16" t="s">
        <v>715</v>
      </c>
      <c r="B937" s="19" t="s">
        <v>321</v>
      </c>
      <c r="C937" s="20" t="s">
        <v>72</v>
      </c>
      <c r="D937" s="20" t="s">
        <v>65</v>
      </c>
      <c r="E937" s="262" t="s">
        <v>716</v>
      </c>
      <c r="F937" s="262"/>
      <c r="G937" s="21">
        <f>G938+G943+G947</f>
        <v>15460.3</v>
      </c>
    </row>
    <row r="938" spans="1:7" ht="12.75">
      <c r="A938" s="31" t="s">
        <v>217</v>
      </c>
      <c r="B938" s="69" t="s">
        <v>321</v>
      </c>
      <c r="C938" s="68" t="s">
        <v>72</v>
      </c>
      <c r="D938" s="68" t="s">
        <v>65</v>
      </c>
      <c r="E938" s="274" t="s">
        <v>717</v>
      </c>
      <c r="F938" s="274"/>
      <c r="G938" s="67">
        <f>G939</f>
        <v>14928.3</v>
      </c>
    </row>
    <row r="939" spans="1:7" ht="25.5">
      <c r="A939" s="31" t="s">
        <v>103</v>
      </c>
      <c r="B939" s="69" t="s">
        <v>321</v>
      </c>
      <c r="C939" s="68" t="s">
        <v>72</v>
      </c>
      <c r="D939" s="68" t="s">
        <v>65</v>
      </c>
      <c r="E939" s="274" t="s">
        <v>717</v>
      </c>
      <c r="F939" s="274" t="s">
        <v>104</v>
      </c>
      <c r="G939" s="67">
        <f>G940</f>
        <v>14928.3</v>
      </c>
    </row>
    <row r="940" spans="1:7" ht="12.75">
      <c r="A940" s="31" t="s">
        <v>109</v>
      </c>
      <c r="B940" s="69" t="s">
        <v>321</v>
      </c>
      <c r="C940" s="68" t="s">
        <v>72</v>
      </c>
      <c r="D940" s="68" t="s">
        <v>65</v>
      </c>
      <c r="E940" s="274" t="s">
        <v>717</v>
      </c>
      <c r="F940" s="274" t="s">
        <v>110</v>
      </c>
      <c r="G940" s="67">
        <f>G941+G942</f>
        <v>14928.3</v>
      </c>
    </row>
    <row r="941" spans="1:7" ht="38.25">
      <c r="A941" s="31" t="s">
        <v>111</v>
      </c>
      <c r="B941" s="69" t="s">
        <v>321</v>
      </c>
      <c r="C941" s="68" t="s">
        <v>72</v>
      </c>
      <c r="D941" s="68" t="s">
        <v>65</v>
      </c>
      <c r="E941" s="274" t="s">
        <v>717</v>
      </c>
      <c r="F941" s="274" t="s">
        <v>112</v>
      </c>
      <c r="G941" s="67">
        <v>14828.3</v>
      </c>
    </row>
    <row r="942" spans="1:7" ht="12.75">
      <c r="A942" s="31" t="s">
        <v>113</v>
      </c>
      <c r="B942" s="69" t="s">
        <v>321</v>
      </c>
      <c r="C942" s="68" t="s">
        <v>72</v>
      </c>
      <c r="D942" s="68" t="s">
        <v>65</v>
      </c>
      <c r="E942" s="274" t="s">
        <v>717</v>
      </c>
      <c r="F942" s="274" t="s">
        <v>114</v>
      </c>
      <c r="G942" s="67">
        <v>100</v>
      </c>
    </row>
    <row r="943" spans="1:7" ht="51">
      <c r="A943" s="31" t="s">
        <v>240</v>
      </c>
      <c r="B943" s="69" t="s">
        <v>321</v>
      </c>
      <c r="C943" s="68" t="s">
        <v>72</v>
      </c>
      <c r="D943" s="68" t="s">
        <v>65</v>
      </c>
      <c r="E943" s="274" t="s">
        <v>718</v>
      </c>
      <c r="F943" s="274"/>
      <c r="G943" s="67">
        <f>G944</f>
        <v>500</v>
      </c>
    </row>
    <row r="944" spans="1:7" ht="25.5">
      <c r="A944" s="31" t="s">
        <v>103</v>
      </c>
      <c r="B944" s="69" t="s">
        <v>321</v>
      </c>
      <c r="C944" s="68" t="s">
        <v>72</v>
      </c>
      <c r="D944" s="68" t="s">
        <v>65</v>
      </c>
      <c r="E944" s="274" t="s">
        <v>718</v>
      </c>
      <c r="F944" s="274" t="s">
        <v>104</v>
      </c>
      <c r="G944" s="67">
        <f>G945</f>
        <v>500</v>
      </c>
    </row>
    <row r="945" spans="1:7" ht="12.75">
      <c r="A945" s="31" t="s">
        <v>109</v>
      </c>
      <c r="B945" s="69" t="s">
        <v>321</v>
      </c>
      <c r="C945" s="68" t="s">
        <v>72</v>
      </c>
      <c r="D945" s="68" t="s">
        <v>65</v>
      </c>
      <c r="E945" s="274" t="s">
        <v>718</v>
      </c>
      <c r="F945" s="274" t="s">
        <v>110</v>
      </c>
      <c r="G945" s="67">
        <f>G946</f>
        <v>500</v>
      </c>
    </row>
    <row r="946" spans="1:7" ht="12.75">
      <c r="A946" s="31" t="s">
        <v>113</v>
      </c>
      <c r="B946" s="69" t="s">
        <v>321</v>
      </c>
      <c r="C946" s="68" t="s">
        <v>72</v>
      </c>
      <c r="D946" s="68" t="s">
        <v>65</v>
      </c>
      <c r="E946" s="274" t="s">
        <v>718</v>
      </c>
      <c r="F946" s="274" t="s">
        <v>114</v>
      </c>
      <c r="G946" s="67">
        <v>500</v>
      </c>
    </row>
    <row r="947" spans="1:7" ht="12.75">
      <c r="A947" s="31" t="s">
        <v>207</v>
      </c>
      <c r="B947" s="69" t="s">
        <v>321</v>
      </c>
      <c r="C947" s="68" t="s">
        <v>72</v>
      </c>
      <c r="D947" s="68" t="s">
        <v>65</v>
      </c>
      <c r="E947" s="274" t="s">
        <v>719</v>
      </c>
      <c r="F947" s="274"/>
      <c r="G947" s="67">
        <f>G948</f>
        <v>32</v>
      </c>
    </row>
    <row r="948" spans="1:7" ht="25.5">
      <c r="A948" s="31" t="s">
        <v>103</v>
      </c>
      <c r="B948" s="69" t="s">
        <v>321</v>
      </c>
      <c r="C948" s="68" t="s">
        <v>72</v>
      </c>
      <c r="D948" s="68" t="s">
        <v>65</v>
      </c>
      <c r="E948" s="274" t="s">
        <v>719</v>
      </c>
      <c r="F948" s="274" t="s">
        <v>104</v>
      </c>
      <c r="G948" s="67">
        <f>G949</f>
        <v>32</v>
      </c>
    </row>
    <row r="949" spans="1:7" ht="12.75">
      <c r="A949" s="31" t="s">
        <v>109</v>
      </c>
      <c r="B949" s="69" t="s">
        <v>321</v>
      </c>
      <c r="C949" s="68" t="s">
        <v>72</v>
      </c>
      <c r="D949" s="68" t="s">
        <v>65</v>
      </c>
      <c r="E949" s="274" t="s">
        <v>719</v>
      </c>
      <c r="F949" s="274" t="s">
        <v>110</v>
      </c>
      <c r="G949" s="67">
        <f>G950</f>
        <v>32</v>
      </c>
    </row>
    <row r="950" spans="1:7" ht="12.75">
      <c r="A950" s="31" t="s">
        <v>113</v>
      </c>
      <c r="B950" s="69" t="s">
        <v>321</v>
      </c>
      <c r="C950" s="68" t="s">
        <v>72</v>
      </c>
      <c r="D950" s="68" t="s">
        <v>65</v>
      </c>
      <c r="E950" s="274" t="s">
        <v>719</v>
      </c>
      <c r="F950" s="274" t="s">
        <v>114</v>
      </c>
      <c r="G950" s="67">
        <v>32</v>
      </c>
    </row>
    <row r="951" spans="1:7" ht="12.75">
      <c r="A951" s="16" t="s">
        <v>80</v>
      </c>
      <c r="B951" s="19" t="s">
        <v>321</v>
      </c>
      <c r="C951" s="20" t="s">
        <v>72</v>
      </c>
      <c r="D951" s="20" t="s">
        <v>65</v>
      </c>
      <c r="E951" s="262" t="s">
        <v>720</v>
      </c>
      <c r="F951" s="262"/>
      <c r="G951" s="21">
        <f>G952</f>
        <v>1792.8</v>
      </c>
    </row>
    <row r="952" spans="1:7" ht="25.5">
      <c r="A952" s="16" t="s">
        <v>721</v>
      </c>
      <c r="B952" s="19" t="s">
        <v>321</v>
      </c>
      <c r="C952" s="20" t="s">
        <v>72</v>
      </c>
      <c r="D952" s="20" t="s">
        <v>65</v>
      </c>
      <c r="E952" s="262" t="s">
        <v>722</v>
      </c>
      <c r="F952" s="262"/>
      <c r="G952" s="21">
        <f>G953+G958+G961</f>
        <v>1792.8</v>
      </c>
    </row>
    <row r="953" spans="1:7" ht="38.25">
      <c r="A953" s="16" t="s">
        <v>100</v>
      </c>
      <c r="B953" s="19" t="s">
        <v>321</v>
      </c>
      <c r="C953" s="20" t="s">
        <v>72</v>
      </c>
      <c r="D953" s="20" t="s">
        <v>65</v>
      </c>
      <c r="E953" s="262" t="s">
        <v>722</v>
      </c>
      <c r="F953" s="262" t="s">
        <v>101</v>
      </c>
      <c r="G953" s="21">
        <f>G954</f>
        <v>1483</v>
      </c>
    </row>
    <row r="954" spans="1:7" ht="12.75">
      <c r="A954" s="16" t="s">
        <v>245</v>
      </c>
      <c r="B954" s="19" t="s">
        <v>321</v>
      </c>
      <c r="C954" s="20" t="s">
        <v>72</v>
      </c>
      <c r="D954" s="20" t="s">
        <v>65</v>
      </c>
      <c r="E954" s="262" t="s">
        <v>722</v>
      </c>
      <c r="F954" s="262" t="s">
        <v>247</v>
      </c>
      <c r="G954" s="21">
        <f>G955+G956+G957</f>
        <v>1483</v>
      </c>
    </row>
    <row r="955" spans="1:7" ht="12.75">
      <c r="A955" s="16" t="s">
        <v>376</v>
      </c>
      <c r="B955" s="19" t="s">
        <v>321</v>
      </c>
      <c r="C955" s="20" t="s">
        <v>72</v>
      </c>
      <c r="D955" s="20" t="s">
        <v>65</v>
      </c>
      <c r="E955" s="262" t="s">
        <v>722</v>
      </c>
      <c r="F955" s="262" t="s">
        <v>248</v>
      </c>
      <c r="G955" s="21">
        <v>1144</v>
      </c>
    </row>
    <row r="956" spans="1:7" ht="12.75">
      <c r="A956" s="16" t="s">
        <v>334</v>
      </c>
      <c r="B956" s="19" t="s">
        <v>321</v>
      </c>
      <c r="C956" s="20" t="s">
        <v>72</v>
      </c>
      <c r="D956" s="20" t="s">
        <v>65</v>
      </c>
      <c r="E956" s="262" t="s">
        <v>722</v>
      </c>
      <c r="F956" s="262" t="s">
        <v>246</v>
      </c>
      <c r="G956" s="21">
        <v>7</v>
      </c>
    </row>
    <row r="957" spans="1:7" ht="25.5">
      <c r="A957" s="16" t="s">
        <v>337</v>
      </c>
      <c r="B957" s="19" t="s">
        <v>321</v>
      </c>
      <c r="C957" s="20" t="s">
        <v>72</v>
      </c>
      <c r="D957" s="20" t="s">
        <v>65</v>
      </c>
      <c r="E957" s="262" t="s">
        <v>722</v>
      </c>
      <c r="F957" s="262" t="s">
        <v>249</v>
      </c>
      <c r="G957" s="21">
        <v>332</v>
      </c>
    </row>
    <row r="958" spans="1:7" ht="25.5">
      <c r="A958" s="16" t="s">
        <v>417</v>
      </c>
      <c r="B958" s="19" t="s">
        <v>321</v>
      </c>
      <c r="C958" s="20" t="s">
        <v>72</v>
      </c>
      <c r="D958" s="20" t="s">
        <v>65</v>
      </c>
      <c r="E958" s="262" t="s">
        <v>722</v>
      </c>
      <c r="F958" s="262" t="s">
        <v>102</v>
      </c>
      <c r="G958" s="21">
        <f>G959</f>
        <v>299.1</v>
      </c>
    </row>
    <row r="959" spans="1:7" ht="25.5">
      <c r="A959" s="16" t="s">
        <v>97</v>
      </c>
      <c r="B959" s="19" t="s">
        <v>321</v>
      </c>
      <c r="C959" s="20" t="s">
        <v>72</v>
      </c>
      <c r="D959" s="20" t="s">
        <v>65</v>
      </c>
      <c r="E959" s="262" t="s">
        <v>722</v>
      </c>
      <c r="F959" s="262" t="s">
        <v>98</v>
      </c>
      <c r="G959" s="21">
        <f>G960</f>
        <v>299.1</v>
      </c>
    </row>
    <row r="960" spans="1:7" ht="12.75">
      <c r="A960" s="16" t="s">
        <v>794</v>
      </c>
      <c r="B960" s="19" t="s">
        <v>321</v>
      </c>
      <c r="C960" s="20" t="s">
        <v>72</v>
      </c>
      <c r="D960" s="20" t="s">
        <v>65</v>
      </c>
      <c r="E960" s="262" t="s">
        <v>722</v>
      </c>
      <c r="F960" s="262" t="s">
        <v>99</v>
      </c>
      <c r="G960" s="21">
        <v>299.1</v>
      </c>
    </row>
    <row r="961" spans="1:7" ht="12.75">
      <c r="A961" s="16" t="s">
        <v>126</v>
      </c>
      <c r="B961" s="19" t="s">
        <v>321</v>
      </c>
      <c r="C961" s="20" t="s">
        <v>72</v>
      </c>
      <c r="D961" s="20" t="s">
        <v>65</v>
      </c>
      <c r="E961" s="262" t="s">
        <v>722</v>
      </c>
      <c r="F961" s="262" t="s">
        <v>127</v>
      </c>
      <c r="G961" s="21">
        <f>G962</f>
        <v>10.7</v>
      </c>
    </row>
    <row r="962" spans="1:7" ht="12.75">
      <c r="A962" s="16" t="s">
        <v>129</v>
      </c>
      <c r="B962" s="19" t="s">
        <v>321</v>
      </c>
      <c r="C962" s="20" t="s">
        <v>72</v>
      </c>
      <c r="D962" s="20" t="s">
        <v>65</v>
      </c>
      <c r="E962" s="262" t="s">
        <v>722</v>
      </c>
      <c r="F962" s="262" t="s">
        <v>130</v>
      </c>
      <c r="G962" s="21">
        <f>G963</f>
        <v>10.7</v>
      </c>
    </row>
    <row r="963" spans="1:7" ht="12.75">
      <c r="A963" s="16" t="s">
        <v>131</v>
      </c>
      <c r="B963" s="19" t="s">
        <v>321</v>
      </c>
      <c r="C963" s="20" t="s">
        <v>72</v>
      </c>
      <c r="D963" s="20" t="s">
        <v>65</v>
      </c>
      <c r="E963" s="262" t="s">
        <v>722</v>
      </c>
      <c r="F963" s="262" t="s">
        <v>132</v>
      </c>
      <c r="G963" s="21">
        <v>10.7</v>
      </c>
    </row>
    <row r="964" spans="1:7" ht="12.75">
      <c r="A964" s="15" t="s">
        <v>85</v>
      </c>
      <c r="B964" s="42" t="s">
        <v>321</v>
      </c>
      <c r="C964" s="35" t="s">
        <v>72</v>
      </c>
      <c r="D964" s="35" t="s">
        <v>67</v>
      </c>
      <c r="E964" s="266"/>
      <c r="F964" s="266"/>
      <c r="G964" s="36">
        <f>G966+G975+G981+G987+G1011</f>
        <v>12700</v>
      </c>
    </row>
    <row r="965" spans="1:7" ht="12.75">
      <c r="A965" s="16" t="s">
        <v>657</v>
      </c>
      <c r="B965" s="19" t="s">
        <v>321</v>
      </c>
      <c r="C965" s="20" t="s">
        <v>72</v>
      </c>
      <c r="D965" s="20" t="s">
        <v>67</v>
      </c>
      <c r="E965" s="282" t="s">
        <v>658</v>
      </c>
      <c r="F965" s="262"/>
      <c r="G965" s="21">
        <f>G966+G975+G981</f>
        <v>304</v>
      </c>
    </row>
    <row r="966" spans="1:7" ht="25.5">
      <c r="A966" s="229" t="str">
        <f>'МП пр.8'!A115</f>
        <v>Муниципальная программа "Развитие культуры в Сусуманском городском округе на 2018- 2020 годы"</v>
      </c>
      <c r="B966" s="235" t="s">
        <v>321</v>
      </c>
      <c r="C966" s="230" t="s">
        <v>72</v>
      </c>
      <c r="D966" s="230" t="s">
        <v>67</v>
      </c>
      <c r="E966" s="280" t="str">
        <f>'МП пр.8'!B115</f>
        <v>7Е 0 00 00000 </v>
      </c>
      <c r="F966" s="261"/>
      <c r="G966" s="232">
        <f>G967</f>
        <v>261.6</v>
      </c>
    </row>
    <row r="967" spans="1:7" ht="12.75">
      <c r="A967" s="30" t="str">
        <f>'МП пр.8'!A131</f>
        <v>Основное мероприятие "Сохранение культурного наследия и творческого потенциала"</v>
      </c>
      <c r="B967" s="19" t="s">
        <v>321</v>
      </c>
      <c r="C967" s="20" t="s">
        <v>72</v>
      </c>
      <c r="D967" s="20" t="s">
        <v>67</v>
      </c>
      <c r="E967" s="282" t="str">
        <f>'МП пр.8'!B131</f>
        <v>7Е 0 02 00000 </v>
      </c>
      <c r="F967" s="262"/>
      <c r="G967" s="21">
        <f>G968</f>
        <v>261.6</v>
      </c>
    </row>
    <row r="968" spans="1:7" ht="15" customHeight="1">
      <c r="A968" s="16" t="str">
        <f>'МП пр.8'!A139</f>
        <v>Проведение и участие в конкурсах, фестивалях, выставках, концертах, мастер- классах</v>
      </c>
      <c r="B968" s="19" t="s">
        <v>321</v>
      </c>
      <c r="C968" s="20" t="s">
        <v>72</v>
      </c>
      <c r="D968" s="20" t="s">
        <v>67</v>
      </c>
      <c r="E968" s="282" t="str">
        <f>'МП пр.8'!B139</f>
        <v>7Е 0 02 96120 </v>
      </c>
      <c r="F968" s="266"/>
      <c r="G968" s="21">
        <f>G969+G972</f>
        <v>261.6</v>
      </c>
    </row>
    <row r="969" spans="1:7" ht="38.25">
      <c r="A969" s="16" t="s">
        <v>100</v>
      </c>
      <c r="B969" s="19" t="s">
        <v>321</v>
      </c>
      <c r="C969" s="20" t="s">
        <v>72</v>
      </c>
      <c r="D969" s="20" t="s">
        <v>67</v>
      </c>
      <c r="E969" s="282" t="s">
        <v>432</v>
      </c>
      <c r="F969" s="262" t="s">
        <v>101</v>
      </c>
      <c r="G969" s="21">
        <f>G970</f>
        <v>84</v>
      </c>
    </row>
    <row r="970" spans="1:7" ht="18" customHeight="1">
      <c r="A970" s="16" t="s">
        <v>245</v>
      </c>
      <c r="B970" s="19" t="s">
        <v>321</v>
      </c>
      <c r="C970" s="20" t="s">
        <v>72</v>
      </c>
      <c r="D970" s="20" t="s">
        <v>67</v>
      </c>
      <c r="E970" s="282" t="s">
        <v>432</v>
      </c>
      <c r="F970" s="262" t="s">
        <v>247</v>
      </c>
      <c r="G970" s="21">
        <f>G971</f>
        <v>84</v>
      </c>
    </row>
    <row r="971" spans="1:7" ht="25.5">
      <c r="A971" s="16" t="s">
        <v>378</v>
      </c>
      <c r="B971" s="19" t="s">
        <v>321</v>
      </c>
      <c r="C971" s="20" t="s">
        <v>72</v>
      </c>
      <c r="D971" s="20" t="s">
        <v>67</v>
      </c>
      <c r="E971" s="282" t="s">
        <v>432</v>
      </c>
      <c r="F971" s="262" t="s">
        <v>379</v>
      </c>
      <c r="G971" s="21">
        <f>'МП пр.8'!G145</f>
        <v>84</v>
      </c>
    </row>
    <row r="972" spans="1:7" ht="25.5">
      <c r="A972" s="16" t="s">
        <v>417</v>
      </c>
      <c r="B972" s="19" t="s">
        <v>321</v>
      </c>
      <c r="C972" s="20" t="s">
        <v>72</v>
      </c>
      <c r="D972" s="20" t="s">
        <v>67</v>
      </c>
      <c r="E972" s="282" t="s">
        <v>432</v>
      </c>
      <c r="F972" s="262" t="s">
        <v>102</v>
      </c>
      <c r="G972" s="21">
        <f>G973</f>
        <v>177.6</v>
      </c>
    </row>
    <row r="973" spans="1:7" ht="25.5">
      <c r="A973" s="16" t="s">
        <v>97</v>
      </c>
      <c r="B973" s="19" t="s">
        <v>321</v>
      </c>
      <c r="C973" s="20" t="s">
        <v>72</v>
      </c>
      <c r="D973" s="20" t="s">
        <v>67</v>
      </c>
      <c r="E973" s="282" t="s">
        <v>432</v>
      </c>
      <c r="F973" s="262" t="s">
        <v>98</v>
      </c>
      <c r="G973" s="21">
        <f>G974</f>
        <v>177.6</v>
      </c>
    </row>
    <row r="974" spans="1:7" ht="12.75">
      <c r="A974" s="16" t="s">
        <v>795</v>
      </c>
      <c r="B974" s="19" t="s">
        <v>321</v>
      </c>
      <c r="C974" s="20" t="s">
        <v>72</v>
      </c>
      <c r="D974" s="20" t="s">
        <v>67</v>
      </c>
      <c r="E974" s="282" t="s">
        <v>432</v>
      </c>
      <c r="F974" s="262" t="s">
        <v>99</v>
      </c>
      <c r="G974" s="21">
        <f>'МП пр.8'!G149</f>
        <v>177.6</v>
      </c>
    </row>
    <row r="975" spans="1:7" ht="25.5">
      <c r="A975" s="229" t="str">
        <f>'МП пр.8'!A276</f>
        <v>Муниципальная программа  "Пожарная безопасность в Сусуманском городском округе на 2018- 2020 годы"</v>
      </c>
      <c r="B975" s="235" t="s">
        <v>321</v>
      </c>
      <c r="C975" s="230" t="s">
        <v>72</v>
      </c>
      <c r="D975" s="230" t="s">
        <v>67</v>
      </c>
      <c r="E975" s="280" t="str">
        <f>'МП пр.8'!B276</f>
        <v>7П 0 00 00000 </v>
      </c>
      <c r="F975" s="261"/>
      <c r="G975" s="232">
        <f>G976</f>
        <v>36.4</v>
      </c>
    </row>
    <row r="976" spans="1:7" ht="25.5">
      <c r="A976" s="30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76" s="19" t="s">
        <v>321</v>
      </c>
      <c r="C976" s="20" t="s">
        <v>72</v>
      </c>
      <c r="D976" s="20" t="s">
        <v>67</v>
      </c>
      <c r="E976" s="282" t="str">
        <f>'МП пр.8'!B277</f>
        <v>7П 0 01 00000 </v>
      </c>
      <c r="F976" s="262"/>
      <c r="G976" s="21">
        <f>G977</f>
        <v>36.4</v>
      </c>
    </row>
    <row r="977" spans="1:7" ht="12.75">
      <c r="A977" s="30" t="str">
        <f>'МП пр.8'!A326</f>
        <v>Приобретение и заправка огнетушителей, средств индивидуальной защиты</v>
      </c>
      <c r="B977" s="19" t="s">
        <v>321</v>
      </c>
      <c r="C977" s="20" t="s">
        <v>72</v>
      </c>
      <c r="D977" s="20" t="s">
        <v>67</v>
      </c>
      <c r="E977" s="282" t="str">
        <f>'МП пр.8'!B326</f>
        <v>7П 0 01 94300 </v>
      </c>
      <c r="F977" s="262"/>
      <c r="G977" s="21">
        <f>G978</f>
        <v>36.4</v>
      </c>
    </row>
    <row r="978" spans="1:7" ht="25.5">
      <c r="A978" s="16" t="s">
        <v>417</v>
      </c>
      <c r="B978" s="19" t="s">
        <v>321</v>
      </c>
      <c r="C978" s="20" t="s">
        <v>72</v>
      </c>
      <c r="D978" s="20" t="s">
        <v>67</v>
      </c>
      <c r="E978" s="282" t="s">
        <v>292</v>
      </c>
      <c r="F978" s="262" t="s">
        <v>102</v>
      </c>
      <c r="G978" s="21">
        <f>G979</f>
        <v>36.4</v>
      </c>
    </row>
    <row r="979" spans="1:7" ht="25.5">
      <c r="A979" s="16" t="s">
        <v>97</v>
      </c>
      <c r="B979" s="19" t="s">
        <v>321</v>
      </c>
      <c r="C979" s="20" t="s">
        <v>72</v>
      </c>
      <c r="D979" s="20" t="s">
        <v>67</v>
      </c>
      <c r="E979" s="282" t="s">
        <v>292</v>
      </c>
      <c r="F979" s="262" t="s">
        <v>98</v>
      </c>
      <c r="G979" s="21">
        <f>G980</f>
        <v>36.4</v>
      </c>
    </row>
    <row r="980" spans="1:7" ht="12.75">
      <c r="A980" s="16" t="s">
        <v>794</v>
      </c>
      <c r="B980" s="19" t="s">
        <v>321</v>
      </c>
      <c r="C980" s="20" t="s">
        <v>72</v>
      </c>
      <c r="D980" s="20" t="s">
        <v>67</v>
      </c>
      <c r="E980" s="282" t="s">
        <v>292</v>
      </c>
      <c r="F980" s="262" t="s">
        <v>99</v>
      </c>
      <c r="G980" s="21">
        <f>'МП пр.8'!G343</f>
        <v>36.4</v>
      </c>
    </row>
    <row r="981" spans="1:7" ht="38.25">
      <c r="A981" s="234" t="str">
        <f>'МП пр.8'!A772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981" s="235" t="s">
        <v>321</v>
      </c>
      <c r="C981" s="230" t="s">
        <v>72</v>
      </c>
      <c r="D981" s="230" t="s">
        <v>67</v>
      </c>
      <c r="E981" s="261" t="str">
        <f>'МП пр.8'!B772</f>
        <v>7L 0 00 00000</v>
      </c>
      <c r="F981" s="268"/>
      <c r="G981" s="232">
        <f>G982</f>
        <v>6</v>
      </c>
    </row>
    <row r="982" spans="1:7" ht="12.75">
      <c r="A982" s="16" t="str">
        <f>'МП пр.8'!A789</f>
        <v>Основное мероприятие "Гармонизация межнациональных отношений"</v>
      </c>
      <c r="B982" s="20" t="s">
        <v>321</v>
      </c>
      <c r="C982" s="20" t="s">
        <v>72</v>
      </c>
      <c r="D982" s="20" t="s">
        <v>67</v>
      </c>
      <c r="E982" s="262" t="str">
        <f>'МП пр.8'!B789</f>
        <v>7L 0 03 00000</v>
      </c>
      <c r="F982" s="263"/>
      <c r="G982" s="21">
        <f>G983</f>
        <v>6</v>
      </c>
    </row>
    <row r="983" spans="1:7" ht="25.5">
      <c r="A983" s="16" t="str">
        <f>'МП пр.8'!A797</f>
        <v>Организация мероприятий районного уровня с участием представителей коренных малочисленных народов Крайнего Севера </v>
      </c>
      <c r="B983" s="20" t="s">
        <v>321</v>
      </c>
      <c r="C983" s="20" t="s">
        <v>72</v>
      </c>
      <c r="D983" s="20" t="s">
        <v>67</v>
      </c>
      <c r="E983" s="262" t="str">
        <f>'МП пр.8'!B797</f>
        <v>7L 0 03 97200</v>
      </c>
      <c r="F983" s="263"/>
      <c r="G983" s="21">
        <f>G984</f>
        <v>6</v>
      </c>
    </row>
    <row r="984" spans="1:7" ht="25.5">
      <c r="A984" s="16" t="s">
        <v>417</v>
      </c>
      <c r="B984" s="20" t="s">
        <v>321</v>
      </c>
      <c r="C984" s="20" t="s">
        <v>72</v>
      </c>
      <c r="D984" s="20" t="s">
        <v>67</v>
      </c>
      <c r="E984" s="262" t="s">
        <v>625</v>
      </c>
      <c r="F984" s="262" t="s">
        <v>102</v>
      </c>
      <c r="G984" s="21">
        <f>G985</f>
        <v>6</v>
      </c>
    </row>
    <row r="985" spans="1:7" ht="25.5">
      <c r="A985" s="16" t="s">
        <v>97</v>
      </c>
      <c r="B985" s="20" t="s">
        <v>321</v>
      </c>
      <c r="C985" s="20" t="s">
        <v>72</v>
      </c>
      <c r="D985" s="20" t="s">
        <v>67</v>
      </c>
      <c r="E985" s="262" t="s">
        <v>625</v>
      </c>
      <c r="F985" s="262" t="s">
        <v>98</v>
      </c>
      <c r="G985" s="21">
        <f>G986</f>
        <v>6</v>
      </c>
    </row>
    <row r="986" spans="1:7" ht="12.75">
      <c r="A986" s="16" t="s">
        <v>794</v>
      </c>
      <c r="B986" s="20" t="s">
        <v>321</v>
      </c>
      <c r="C986" s="20" t="s">
        <v>72</v>
      </c>
      <c r="D986" s="20" t="s">
        <v>67</v>
      </c>
      <c r="E986" s="262" t="s">
        <v>625</v>
      </c>
      <c r="F986" s="262" t="s">
        <v>99</v>
      </c>
      <c r="G986" s="21">
        <f>'МП пр.8'!G809</f>
        <v>6</v>
      </c>
    </row>
    <row r="987" spans="1:7" ht="25.5">
      <c r="A987" s="16" t="s">
        <v>323</v>
      </c>
      <c r="B987" s="19" t="s">
        <v>321</v>
      </c>
      <c r="C987" s="20" t="s">
        <v>72</v>
      </c>
      <c r="D987" s="20" t="s">
        <v>67</v>
      </c>
      <c r="E987" s="262" t="s">
        <v>205</v>
      </c>
      <c r="F987" s="262"/>
      <c r="G987" s="21">
        <f>G988</f>
        <v>6130</v>
      </c>
    </row>
    <row r="988" spans="1:7" ht="12.75">
      <c r="A988" s="16" t="s">
        <v>49</v>
      </c>
      <c r="B988" s="19" t="s">
        <v>321</v>
      </c>
      <c r="C988" s="20" t="s">
        <v>72</v>
      </c>
      <c r="D988" s="20" t="s">
        <v>67</v>
      </c>
      <c r="E988" s="262" t="s">
        <v>212</v>
      </c>
      <c r="F988" s="262"/>
      <c r="G988" s="21">
        <f>G989+G995+G1003+G1007</f>
        <v>6130</v>
      </c>
    </row>
    <row r="989" spans="1:7" ht="12.75">
      <c r="A989" s="16" t="s">
        <v>208</v>
      </c>
      <c r="B989" s="19" t="s">
        <v>321</v>
      </c>
      <c r="C989" s="20" t="s">
        <v>72</v>
      </c>
      <c r="D989" s="20" t="s">
        <v>67</v>
      </c>
      <c r="E989" s="262" t="s">
        <v>213</v>
      </c>
      <c r="F989" s="262"/>
      <c r="G989" s="21">
        <f>G990</f>
        <v>5220.2</v>
      </c>
    </row>
    <row r="990" spans="1:7" ht="38.25">
      <c r="A990" s="16" t="s">
        <v>100</v>
      </c>
      <c r="B990" s="19" t="s">
        <v>321</v>
      </c>
      <c r="C990" s="20" t="s">
        <v>72</v>
      </c>
      <c r="D990" s="20" t="s">
        <v>67</v>
      </c>
      <c r="E990" s="262" t="s">
        <v>213</v>
      </c>
      <c r="F990" s="262" t="s">
        <v>101</v>
      </c>
      <c r="G990" s="21">
        <f>G991</f>
        <v>5220.2</v>
      </c>
    </row>
    <row r="991" spans="1:7" ht="12.75">
      <c r="A991" s="16" t="s">
        <v>92</v>
      </c>
      <c r="B991" s="19" t="s">
        <v>321</v>
      </c>
      <c r="C991" s="20" t="s">
        <v>72</v>
      </c>
      <c r="D991" s="20" t="s">
        <v>67</v>
      </c>
      <c r="E991" s="262" t="s">
        <v>213</v>
      </c>
      <c r="F991" s="262" t="s">
        <v>93</v>
      </c>
      <c r="G991" s="21">
        <f>G992+G993+G994</f>
        <v>5220.2</v>
      </c>
    </row>
    <row r="992" spans="1:7" s="32" customFormat="1" ht="12.75">
      <c r="A992" s="156" t="s">
        <v>156</v>
      </c>
      <c r="B992" s="311" t="s">
        <v>321</v>
      </c>
      <c r="C992" s="233" t="s">
        <v>72</v>
      </c>
      <c r="D992" s="233" t="s">
        <v>67</v>
      </c>
      <c r="E992" s="272" t="s">
        <v>213</v>
      </c>
      <c r="F992" s="272" t="s">
        <v>94</v>
      </c>
      <c r="G992" s="114">
        <v>4080.2</v>
      </c>
    </row>
    <row r="993" spans="1:7" ht="25.5">
      <c r="A993" s="16" t="s">
        <v>95</v>
      </c>
      <c r="B993" s="19" t="s">
        <v>321</v>
      </c>
      <c r="C993" s="20" t="s">
        <v>72</v>
      </c>
      <c r="D993" s="20" t="s">
        <v>67</v>
      </c>
      <c r="E993" s="262" t="s">
        <v>213</v>
      </c>
      <c r="F993" s="262" t="s">
        <v>96</v>
      </c>
      <c r="G993" s="21">
        <v>25</v>
      </c>
    </row>
    <row r="994" spans="1:7" ht="25.5">
      <c r="A994" s="16" t="s">
        <v>158</v>
      </c>
      <c r="B994" s="19" t="s">
        <v>321</v>
      </c>
      <c r="C994" s="20" t="s">
        <v>72</v>
      </c>
      <c r="D994" s="20" t="s">
        <v>67</v>
      </c>
      <c r="E994" s="262" t="s">
        <v>213</v>
      </c>
      <c r="F994" s="262" t="s">
        <v>157</v>
      </c>
      <c r="G994" s="21">
        <v>1115</v>
      </c>
    </row>
    <row r="995" spans="1:7" ht="12.75">
      <c r="A995" s="16" t="s">
        <v>209</v>
      </c>
      <c r="B995" s="19" t="s">
        <v>321</v>
      </c>
      <c r="C995" s="20" t="s">
        <v>72</v>
      </c>
      <c r="D995" s="20" t="s">
        <v>67</v>
      </c>
      <c r="E995" s="262" t="s">
        <v>214</v>
      </c>
      <c r="F995" s="262"/>
      <c r="G995" s="21">
        <f>G996+G999</f>
        <v>428.70000000000005</v>
      </c>
    </row>
    <row r="996" spans="1:7" ht="25.5">
      <c r="A996" s="16" t="s">
        <v>417</v>
      </c>
      <c r="B996" s="19" t="s">
        <v>321</v>
      </c>
      <c r="C996" s="20" t="s">
        <v>72</v>
      </c>
      <c r="D996" s="20" t="s">
        <v>67</v>
      </c>
      <c r="E996" s="262" t="s">
        <v>214</v>
      </c>
      <c r="F996" s="262" t="s">
        <v>102</v>
      </c>
      <c r="G996" s="21">
        <f>G997</f>
        <v>349.6</v>
      </c>
    </row>
    <row r="997" spans="1:7" ht="27.75" customHeight="1">
      <c r="A997" s="16" t="s">
        <v>97</v>
      </c>
      <c r="B997" s="19" t="s">
        <v>321</v>
      </c>
      <c r="C997" s="20" t="s">
        <v>72</v>
      </c>
      <c r="D997" s="20" t="s">
        <v>67</v>
      </c>
      <c r="E997" s="262" t="s">
        <v>214</v>
      </c>
      <c r="F997" s="262" t="s">
        <v>98</v>
      </c>
      <c r="G997" s="21">
        <f>G998</f>
        <v>349.6</v>
      </c>
    </row>
    <row r="998" spans="1:7" ht="15" customHeight="1">
      <c r="A998" s="16" t="s">
        <v>794</v>
      </c>
      <c r="B998" s="19" t="s">
        <v>321</v>
      </c>
      <c r="C998" s="20" t="s">
        <v>72</v>
      </c>
      <c r="D998" s="20" t="s">
        <v>67</v>
      </c>
      <c r="E998" s="262" t="s">
        <v>214</v>
      </c>
      <c r="F998" s="262" t="s">
        <v>99</v>
      </c>
      <c r="G998" s="21">
        <v>349.6</v>
      </c>
    </row>
    <row r="999" spans="1:7" ht="12.75">
      <c r="A999" s="16" t="s">
        <v>126</v>
      </c>
      <c r="B999" s="19" t="s">
        <v>321</v>
      </c>
      <c r="C999" s="20" t="s">
        <v>72</v>
      </c>
      <c r="D999" s="20" t="s">
        <v>67</v>
      </c>
      <c r="E999" s="262" t="s">
        <v>214</v>
      </c>
      <c r="F999" s="262" t="s">
        <v>127</v>
      </c>
      <c r="G999" s="21">
        <f>G1000</f>
        <v>79.1</v>
      </c>
    </row>
    <row r="1000" spans="1:7" ht="12.75">
      <c r="A1000" s="16" t="s">
        <v>129</v>
      </c>
      <c r="B1000" s="19" t="s">
        <v>321</v>
      </c>
      <c r="C1000" s="20" t="s">
        <v>72</v>
      </c>
      <c r="D1000" s="20" t="s">
        <v>67</v>
      </c>
      <c r="E1000" s="262" t="s">
        <v>214</v>
      </c>
      <c r="F1000" s="262" t="s">
        <v>130</v>
      </c>
      <c r="G1000" s="21">
        <f>G1001+G1002</f>
        <v>79.1</v>
      </c>
    </row>
    <row r="1001" spans="1:7" ht="12.75">
      <c r="A1001" s="16" t="s">
        <v>131</v>
      </c>
      <c r="B1001" s="19" t="s">
        <v>321</v>
      </c>
      <c r="C1001" s="20" t="s">
        <v>72</v>
      </c>
      <c r="D1001" s="20" t="s">
        <v>67</v>
      </c>
      <c r="E1001" s="262" t="s">
        <v>214</v>
      </c>
      <c r="F1001" s="262" t="s">
        <v>132</v>
      </c>
      <c r="G1001" s="21">
        <v>78.1</v>
      </c>
    </row>
    <row r="1002" spans="1:7" ht="12.75">
      <c r="A1002" s="16" t="s">
        <v>159</v>
      </c>
      <c r="B1002" s="19" t="s">
        <v>321</v>
      </c>
      <c r="C1002" s="20" t="s">
        <v>72</v>
      </c>
      <c r="D1002" s="20" t="s">
        <v>67</v>
      </c>
      <c r="E1002" s="262" t="s">
        <v>214</v>
      </c>
      <c r="F1002" s="262" t="s">
        <v>133</v>
      </c>
      <c r="G1002" s="21">
        <v>1</v>
      </c>
    </row>
    <row r="1003" spans="1:7" ht="51">
      <c r="A1003" s="16" t="s">
        <v>240</v>
      </c>
      <c r="B1003" s="19" t="s">
        <v>321</v>
      </c>
      <c r="C1003" s="20" t="s">
        <v>72</v>
      </c>
      <c r="D1003" s="20" t="s">
        <v>67</v>
      </c>
      <c r="E1003" s="262" t="s">
        <v>640</v>
      </c>
      <c r="F1003" s="262"/>
      <c r="G1003" s="21">
        <f>G1004</f>
        <v>250</v>
      </c>
    </row>
    <row r="1004" spans="1:7" ht="38.25">
      <c r="A1004" s="16" t="s">
        <v>100</v>
      </c>
      <c r="B1004" s="19" t="s">
        <v>321</v>
      </c>
      <c r="C1004" s="20" t="s">
        <v>72</v>
      </c>
      <c r="D1004" s="20" t="s">
        <v>67</v>
      </c>
      <c r="E1004" s="262" t="s">
        <v>640</v>
      </c>
      <c r="F1004" s="262" t="s">
        <v>101</v>
      </c>
      <c r="G1004" s="21">
        <f>G1005</f>
        <v>250</v>
      </c>
    </row>
    <row r="1005" spans="1:7" ht="12.75">
      <c r="A1005" s="16" t="s">
        <v>92</v>
      </c>
      <c r="B1005" s="19" t="s">
        <v>321</v>
      </c>
      <c r="C1005" s="20" t="s">
        <v>72</v>
      </c>
      <c r="D1005" s="20" t="s">
        <v>67</v>
      </c>
      <c r="E1005" s="262" t="s">
        <v>640</v>
      </c>
      <c r="F1005" s="262" t="s">
        <v>93</v>
      </c>
      <c r="G1005" s="21">
        <f>G1006</f>
        <v>250</v>
      </c>
    </row>
    <row r="1006" spans="1:7" ht="25.5">
      <c r="A1006" s="16" t="s">
        <v>95</v>
      </c>
      <c r="B1006" s="19" t="s">
        <v>321</v>
      </c>
      <c r="C1006" s="20" t="s">
        <v>72</v>
      </c>
      <c r="D1006" s="20" t="s">
        <v>67</v>
      </c>
      <c r="E1006" s="262" t="s">
        <v>640</v>
      </c>
      <c r="F1006" s="262" t="s">
        <v>96</v>
      </c>
      <c r="G1006" s="21">
        <v>250</v>
      </c>
    </row>
    <row r="1007" spans="1:7" ht="12.75">
      <c r="A1007" s="16" t="s">
        <v>207</v>
      </c>
      <c r="B1007" s="19" t="s">
        <v>321</v>
      </c>
      <c r="C1007" s="20" t="s">
        <v>72</v>
      </c>
      <c r="D1007" s="20" t="s">
        <v>67</v>
      </c>
      <c r="E1007" s="262" t="s">
        <v>641</v>
      </c>
      <c r="F1007" s="262"/>
      <c r="G1007" s="21">
        <f>G1008</f>
        <v>231.1</v>
      </c>
    </row>
    <row r="1008" spans="1:7" ht="38.25">
      <c r="A1008" s="16" t="s">
        <v>100</v>
      </c>
      <c r="B1008" s="19" t="s">
        <v>321</v>
      </c>
      <c r="C1008" s="20" t="s">
        <v>72</v>
      </c>
      <c r="D1008" s="20" t="s">
        <v>67</v>
      </c>
      <c r="E1008" s="262" t="s">
        <v>641</v>
      </c>
      <c r="F1008" s="262" t="s">
        <v>101</v>
      </c>
      <c r="G1008" s="21">
        <f>G1009</f>
        <v>231.1</v>
      </c>
    </row>
    <row r="1009" spans="1:7" ht="12.75">
      <c r="A1009" s="16" t="s">
        <v>92</v>
      </c>
      <c r="B1009" s="19" t="s">
        <v>321</v>
      </c>
      <c r="C1009" s="20" t="s">
        <v>72</v>
      </c>
      <c r="D1009" s="20" t="s">
        <v>67</v>
      </c>
      <c r="E1009" s="262" t="s">
        <v>641</v>
      </c>
      <c r="F1009" s="262" t="s">
        <v>93</v>
      </c>
      <c r="G1009" s="21">
        <f>G1010</f>
        <v>231.1</v>
      </c>
    </row>
    <row r="1010" spans="1:7" ht="25.5">
      <c r="A1010" s="16" t="s">
        <v>95</v>
      </c>
      <c r="B1010" s="19" t="s">
        <v>321</v>
      </c>
      <c r="C1010" s="20" t="s">
        <v>72</v>
      </c>
      <c r="D1010" s="20" t="s">
        <v>67</v>
      </c>
      <c r="E1010" s="262" t="s">
        <v>641</v>
      </c>
      <c r="F1010" s="262" t="s">
        <v>96</v>
      </c>
      <c r="G1010" s="21">
        <v>231.1</v>
      </c>
    </row>
    <row r="1011" spans="1:7" ht="12.75">
      <c r="A1011" s="16" t="s">
        <v>699</v>
      </c>
      <c r="B1011" s="19" t="s">
        <v>321</v>
      </c>
      <c r="C1011" s="20" t="s">
        <v>72</v>
      </c>
      <c r="D1011" s="20" t="s">
        <v>67</v>
      </c>
      <c r="E1011" s="262" t="s">
        <v>700</v>
      </c>
      <c r="F1011" s="262"/>
      <c r="G1011" s="21">
        <f>G1012+G1024+G1028</f>
        <v>6266</v>
      </c>
    </row>
    <row r="1012" spans="1:7" ht="12.75">
      <c r="A1012" s="16" t="s">
        <v>307</v>
      </c>
      <c r="B1012" s="19" t="s">
        <v>321</v>
      </c>
      <c r="C1012" s="20" t="s">
        <v>72</v>
      </c>
      <c r="D1012" s="20" t="s">
        <v>67</v>
      </c>
      <c r="E1012" s="262" t="s">
        <v>701</v>
      </c>
      <c r="F1012" s="262"/>
      <c r="G1012" s="21">
        <f>G1013+G1018+G1021</f>
        <v>5956</v>
      </c>
    </row>
    <row r="1013" spans="1:7" ht="38.25">
      <c r="A1013" s="16" t="s">
        <v>100</v>
      </c>
      <c r="B1013" s="19" t="s">
        <v>321</v>
      </c>
      <c r="C1013" s="20" t="s">
        <v>72</v>
      </c>
      <c r="D1013" s="20" t="s">
        <v>67</v>
      </c>
      <c r="E1013" s="262" t="s">
        <v>701</v>
      </c>
      <c r="F1013" s="262" t="s">
        <v>101</v>
      </c>
      <c r="G1013" s="21">
        <f>G1014</f>
        <v>5346</v>
      </c>
    </row>
    <row r="1014" spans="1:7" ht="12.75">
      <c r="A1014" s="16" t="s">
        <v>245</v>
      </c>
      <c r="B1014" s="19" t="s">
        <v>321</v>
      </c>
      <c r="C1014" s="20" t="s">
        <v>72</v>
      </c>
      <c r="D1014" s="20" t="s">
        <v>67</v>
      </c>
      <c r="E1014" s="262" t="s">
        <v>701</v>
      </c>
      <c r="F1014" s="262" t="s">
        <v>247</v>
      </c>
      <c r="G1014" s="21">
        <f>G1015+G1016+G1017</f>
        <v>5346</v>
      </c>
    </row>
    <row r="1015" spans="1:7" ht="12.75">
      <c r="A1015" s="16" t="s">
        <v>376</v>
      </c>
      <c r="B1015" s="19" t="s">
        <v>321</v>
      </c>
      <c r="C1015" s="20" t="s">
        <v>72</v>
      </c>
      <c r="D1015" s="20" t="s">
        <v>67</v>
      </c>
      <c r="E1015" s="262" t="s">
        <v>701</v>
      </c>
      <c r="F1015" s="262" t="s">
        <v>248</v>
      </c>
      <c r="G1015" s="21">
        <v>4139</v>
      </c>
    </row>
    <row r="1016" spans="1:7" ht="12.75">
      <c r="A1016" s="16" t="s">
        <v>334</v>
      </c>
      <c r="B1016" s="19" t="s">
        <v>321</v>
      </c>
      <c r="C1016" s="20" t="s">
        <v>72</v>
      </c>
      <c r="D1016" s="20" t="s">
        <v>67</v>
      </c>
      <c r="E1016" s="262" t="s">
        <v>701</v>
      </c>
      <c r="F1016" s="262" t="s">
        <v>246</v>
      </c>
      <c r="G1016" s="21">
        <v>7</v>
      </c>
    </row>
    <row r="1017" spans="1:7" ht="25.5">
      <c r="A1017" s="16" t="s">
        <v>337</v>
      </c>
      <c r="B1017" s="19" t="s">
        <v>321</v>
      </c>
      <c r="C1017" s="20" t="s">
        <v>72</v>
      </c>
      <c r="D1017" s="20" t="s">
        <v>67</v>
      </c>
      <c r="E1017" s="262" t="s">
        <v>701</v>
      </c>
      <c r="F1017" s="262" t="s">
        <v>249</v>
      </c>
      <c r="G1017" s="21">
        <v>1200</v>
      </c>
    </row>
    <row r="1018" spans="1:7" ht="25.5">
      <c r="A1018" s="16" t="s">
        <v>417</v>
      </c>
      <c r="B1018" s="69" t="s">
        <v>321</v>
      </c>
      <c r="C1018" s="68" t="s">
        <v>72</v>
      </c>
      <c r="D1018" s="68" t="s">
        <v>67</v>
      </c>
      <c r="E1018" s="262" t="s">
        <v>701</v>
      </c>
      <c r="F1018" s="274" t="s">
        <v>102</v>
      </c>
      <c r="G1018" s="67">
        <f>G1019</f>
        <v>600</v>
      </c>
    </row>
    <row r="1019" spans="1:7" ht="25.5">
      <c r="A1019" s="16" t="s">
        <v>97</v>
      </c>
      <c r="B1019" s="19" t="s">
        <v>321</v>
      </c>
      <c r="C1019" s="20" t="s">
        <v>72</v>
      </c>
      <c r="D1019" s="20" t="s">
        <v>67</v>
      </c>
      <c r="E1019" s="262" t="s">
        <v>701</v>
      </c>
      <c r="F1019" s="262" t="s">
        <v>98</v>
      </c>
      <c r="G1019" s="21">
        <f>G1020</f>
        <v>600</v>
      </c>
    </row>
    <row r="1020" spans="1:7" ht="12.75">
      <c r="A1020" s="16" t="s">
        <v>794</v>
      </c>
      <c r="B1020" s="19" t="s">
        <v>321</v>
      </c>
      <c r="C1020" s="20" t="s">
        <v>72</v>
      </c>
      <c r="D1020" s="20" t="s">
        <v>67</v>
      </c>
      <c r="E1020" s="262" t="s">
        <v>701</v>
      </c>
      <c r="F1020" s="262" t="s">
        <v>99</v>
      </c>
      <c r="G1020" s="21">
        <v>600</v>
      </c>
    </row>
    <row r="1021" spans="1:7" ht="12.75">
      <c r="A1021" s="16" t="s">
        <v>126</v>
      </c>
      <c r="B1021" s="19" t="s">
        <v>321</v>
      </c>
      <c r="C1021" s="20" t="s">
        <v>72</v>
      </c>
      <c r="D1021" s="20" t="s">
        <v>67</v>
      </c>
      <c r="E1021" s="262" t="s">
        <v>701</v>
      </c>
      <c r="F1021" s="262" t="s">
        <v>127</v>
      </c>
      <c r="G1021" s="21">
        <f>G1022</f>
        <v>10</v>
      </c>
    </row>
    <row r="1022" spans="1:7" ht="12.75">
      <c r="A1022" s="16" t="s">
        <v>129</v>
      </c>
      <c r="B1022" s="19" t="s">
        <v>321</v>
      </c>
      <c r="C1022" s="20" t="s">
        <v>72</v>
      </c>
      <c r="D1022" s="20" t="s">
        <v>67</v>
      </c>
      <c r="E1022" s="262" t="s">
        <v>701</v>
      </c>
      <c r="F1022" s="262" t="s">
        <v>130</v>
      </c>
      <c r="G1022" s="21">
        <f>G1023</f>
        <v>10</v>
      </c>
    </row>
    <row r="1023" spans="1:7" ht="12.75">
      <c r="A1023" s="16" t="s">
        <v>131</v>
      </c>
      <c r="B1023" s="19" t="s">
        <v>321</v>
      </c>
      <c r="C1023" s="20" t="s">
        <v>72</v>
      </c>
      <c r="D1023" s="20" t="s">
        <v>67</v>
      </c>
      <c r="E1023" s="262" t="s">
        <v>701</v>
      </c>
      <c r="F1023" s="262" t="s">
        <v>132</v>
      </c>
      <c r="G1023" s="21">
        <v>10</v>
      </c>
    </row>
    <row r="1024" spans="1:7" ht="51">
      <c r="A1024" s="16" t="s">
        <v>240</v>
      </c>
      <c r="B1024" s="19" t="s">
        <v>321</v>
      </c>
      <c r="C1024" s="20" t="s">
        <v>72</v>
      </c>
      <c r="D1024" s="20" t="s">
        <v>67</v>
      </c>
      <c r="E1024" s="262" t="s">
        <v>702</v>
      </c>
      <c r="F1024" s="262"/>
      <c r="G1024" s="21">
        <f>G1025</f>
        <v>300</v>
      </c>
    </row>
    <row r="1025" spans="1:7" ht="38.25">
      <c r="A1025" s="16" t="s">
        <v>100</v>
      </c>
      <c r="B1025" s="19" t="s">
        <v>321</v>
      </c>
      <c r="C1025" s="20" t="s">
        <v>72</v>
      </c>
      <c r="D1025" s="20" t="s">
        <v>67</v>
      </c>
      <c r="E1025" s="262" t="s">
        <v>702</v>
      </c>
      <c r="F1025" s="262" t="s">
        <v>101</v>
      </c>
      <c r="G1025" s="21">
        <f>G1026</f>
        <v>300</v>
      </c>
    </row>
    <row r="1026" spans="1:7" ht="12.75">
      <c r="A1026" s="16" t="s">
        <v>245</v>
      </c>
      <c r="B1026" s="19" t="s">
        <v>321</v>
      </c>
      <c r="C1026" s="20" t="s">
        <v>72</v>
      </c>
      <c r="D1026" s="20" t="s">
        <v>67</v>
      </c>
      <c r="E1026" s="262" t="s">
        <v>702</v>
      </c>
      <c r="F1026" s="262" t="s">
        <v>247</v>
      </c>
      <c r="G1026" s="21">
        <f>G1027</f>
        <v>300</v>
      </c>
    </row>
    <row r="1027" spans="1:7" ht="12.75">
      <c r="A1027" s="16" t="s">
        <v>334</v>
      </c>
      <c r="B1027" s="19" t="s">
        <v>321</v>
      </c>
      <c r="C1027" s="20" t="s">
        <v>72</v>
      </c>
      <c r="D1027" s="20" t="s">
        <v>67</v>
      </c>
      <c r="E1027" s="262" t="s">
        <v>702</v>
      </c>
      <c r="F1027" s="262" t="s">
        <v>246</v>
      </c>
      <c r="G1027" s="21">
        <v>300</v>
      </c>
    </row>
    <row r="1028" spans="1:7" ht="12.75">
      <c r="A1028" s="16" t="s">
        <v>207</v>
      </c>
      <c r="B1028" s="19" t="s">
        <v>321</v>
      </c>
      <c r="C1028" s="20" t="s">
        <v>72</v>
      </c>
      <c r="D1028" s="20" t="s">
        <v>67</v>
      </c>
      <c r="E1028" s="262" t="s">
        <v>703</v>
      </c>
      <c r="F1028" s="262"/>
      <c r="G1028" s="21">
        <f>G1029</f>
        <v>10</v>
      </c>
    </row>
    <row r="1029" spans="1:7" ht="38.25">
      <c r="A1029" s="16" t="s">
        <v>100</v>
      </c>
      <c r="B1029" s="19" t="s">
        <v>321</v>
      </c>
      <c r="C1029" s="20" t="s">
        <v>72</v>
      </c>
      <c r="D1029" s="20" t="s">
        <v>67</v>
      </c>
      <c r="E1029" s="262" t="s">
        <v>703</v>
      </c>
      <c r="F1029" s="262" t="s">
        <v>101</v>
      </c>
      <c r="G1029" s="21">
        <f>G1030</f>
        <v>10</v>
      </c>
    </row>
    <row r="1030" spans="1:7" ht="12.75">
      <c r="A1030" s="16" t="s">
        <v>245</v>
      </c>
      <c r="B1030" s="19" t="s">
        <v>321</v>
      </c>
      <c r="C1030" s="20" t="s">
        <v>72</v>
      </c>
      <c r="D1030" s="20" t="s">
        <v>67</v>
      </c>
      <c r="E1030" s="262" t="s">
        <v>703</v>
      </c>
      <c r="F1030" s="262" t="s">
        <v>247</v>
      </c>
      <c r="G1030" s="21">
        <f>G1031</f>
        <v>10</v>
      </c>
    </row>
    <row r="1031" spans="1:7" ht="12.75">
      <c r="A1031" s="16" t="s">
        <v>334</v>
      </c>
      <c r="B1031" s="19" t="s">
        <v>321</v>
      </c>
      <c r="C1031" s="20" t="s">
        <v>72</v>
      </c>
      <c r="D1031" s="20" t="s">
        <v>67</v>
      </c>
      <c r="E1031" s="262" t="s">
        <v>703</v>
      </c>
      <c r="F1031" s="262" t="s">
        <v>246</v>
      </c>
      <c r="G1031" s="21">
        <v>10</v>
      </c>
    </row>
    <row r="1032" spans="1:7" ht="12.75">
      <c r="A1032" s="15" t="s">
        <v>61</v>
      </c>
      <c r="B1032" s="42" t="s">
        <v>321</v>
      </c>
      <c r="C1032" s="35" t="s">
        <v>70</v>
      </c>
      <c r="D1032" s="35" t="s">
        <v>35</v>
      </c>
      <c r="E1032" s="266"/>
      <c r="F1032" s="266"/>
      <c r="G1032" s="36">
        <f aca="true" t="shared" si="6" ref="G1032:G1039">G1033</f>
        <v>202</v>
      </c>
    </row>
    <row r="1033" spans="1:7" ht="12.75">
      <c r="A1033" s="24" t="s">
        <v>60</v>
      </c>
      <c r="B1033" s="42" t="s">
        <v>321</v>
      </c>
      <c r="C1033" s="35" t="s">
        <v>70</v>
      </c>
      <c r="D1033" s="35" t="s">
        <v>69</v>
      </c>
      <c r="E1033" s="266"/>
      <c r="F1033" s="266"/>
      <c r="G1033" s="36">
        <f>G1035</f>
        <v>202</v>
      </c>
    </row>
    <row r="1034" spans="1:7" ht="12.75">
      <c r="A1034" s="51" t="s">
        <v>657</v>
      </c>
      <c r="B1034" s="19" t="s">
        <v>321</v>
      </c>
      <c r="C1034" s="20" t="s">
        <v>70</v>
      </c>
      <c r="D1034" s="20" t="s">
        <v>69</v>
      </c>
      <c r="E1034" s="282" t="s">
        <v>658</v>
      </c>
      <c r="F1034" s="262"/>
      <c r="G1034" s="21">
        <f>G1035</f>
        <v>202</v>
      </c>
    </row>
    <row r="1035" spans="1:7" ht="25.5">
      <c r="A1035" s="229" t="str">
        <f>'МП пр.8'!A166</f>
        <v>Муниципальная программа "Обеспечение жильем молодых семей  в Сусуманском городском округе  на 2018- 2020 годы"</v>
      </c>
      <c r="B1035" s="235" t="s">
        <v>321</v>
      </c>
      <c r="C1035" s="230" t="s">
        <v>70</v>
      </c>
      <c r="D1035" s="230" t="s">
        <v>69</v>
      </c>
      <c r="E1035" s="280" t="str">
        <f>'МП пр.8'!B166</f>
        <v>7Ж 0 00 00000 </v>
      </c>
      <c r="F1035" s="261"/>
      <c r="G1035" s="232">
        <f t="shared" si="6"/>
        <v>202</v>
      </c>
    </row>
    <row r="1036" spans="1:7" ht="12.75">
      <c r="A1036" s="30" t="str">
        <f>'МП пр.8'!A167</f>
        <v>Основное мероприятие "Поддержка молодых семей в решении жилищной проблемы"</v>
      </c>
      <c r="B1036" s="19" t="s">
        <v>321</v>
      </c>
      <c r="C1036" s="20" t="s">
        <v>70</v>
      </c>
      <c r="D1036" s="20" t="s">
        <v>69</v>
      </c>
      <c r="E1036" s="282" t="str">
        <f>'МП пр.8'!B167</f>
        <v>7Ж 0 01 00000 </v>
      </c>
      <c r="F1036" s="262"/>
      <c r="G1036" s="21">
        <f t="shared" si="6"/>
        <v>202</v>
      </c>
    </row>
    <row r="1037" spans="1:7" ht="25.5">
      <c r="A1037" s="30" t="str">
        <f>'МП пр.8'!A168</f>
        <v>Социальная выплата на приобретение (строительство) жилья молодым семьям за счет средств местного бюджета</v>
      </c>
      <c r="B1037" s="19" t="s">
        <v>321</v>
      </c>
      <c r="C1037" s="20" t="s">
        <v>70</v>
      </c>
      <c r="D1037" s="20" t="s">
        <v>69</v>
      </c>
      <c r="E1037" s="282" t="str">
        <f>'МП пр.8'!B168</f>
        <v>7Ж 0 01 L0200 </v>
      </c>
      <c r="F1037" s="262"/>
      <c r="G1037" s="21">
        <f t="shared" si="6"/>
        <v>202</v>
      </c>
    </row>
    <row r="1038" spans="1:7" ht="12.75">
      <c r="A1038" s="16" t="s">
        <v>115</v>
      </c>
      <c r="B1038" s="19" t="s">
        <v>321</v>
      </c>
      <c r="C1038" s="20" t="s">
        <v>70</v>
      </c>
      <c r="D1038" s="20" t="s">
        <v>69</v>
      </c>
      <c r="E1038" s="282" t="s">
        <v>389</v>
      </c>
      <c r="F1038" s="262" t="s">
        <v>116</v>
      </c>
      <c r="G1038" s="21">
        <f t="shared" si="6"/>
        <v>202</v>
      </c>
    </row>
    <row r="1039" spans="1:7" ht="12.75">
      <c r="A1039" s="16" t="s">
        <v>135</v>
      </c>
      <c r="B1039" s="19" t="s">
        <v>321</v>
      </c>
      <c r="C1039" s="20" t="s">
        <v>70</v>
      </c>
      <c r="D1039" s="20" t="s">
        <v>69</v>
      </c>
      <c r="E1039" s="282" t="s">
        <v>389</v>
      </c>
      <c r="F1039" s="262" t="s">
        <v>134</v>
      </c>
      <c r="G1039" s="21">
        <f t="shared" si="6"/>
        <v>202</v>
      </c>
    </row>
    <row r="1040" spans="1:7" ht="12.75">
      <c r="A1040" s="16" t="s">
        <v>390</v>
      </c>
      <c r="B1040" s="19" t="s">
        <v>321</v>
      </c>
      <c r="C1040" s="20" t="s">
        <v>70</v>
      </c>
      <c r="D1040" s="20" t="s">
        <v>69</v>
      </c>
      <c r="E1040" s="282" t="s">
        <v>389</v>
      </c>
      <c r="F1040" s="262" t="s">
        <v>391</v>
      </c>
      <c r="G1040" s="21">
        <f>'МП пр.8'!G174</f>
        <v>202</v>
      </c>
    </row>
    <row r="1041" spans="1:7" ht="12.75">
      <c r="A1041" s="15" t="s">
        <v>82</v>
      </c>
      <c r="B1041" s="42" t="s">
        <v>321</v>
      </c>
      <c r="C1041" s="35" t="s">
        <v>73</v>
      </c>
      <c r="D1041" s="35" t="s">
        <v>35</v>
      </c>
      <c r="E1041" s="262"/>
      <c r="F1041" s="262"/>
      <c r="G1041" s="36">
        <f>G1042</f>
        <v>24460.999999999996</v>
      </c>
    </row>
    <row r="1042" spans="1:7" ht="12.75">
      <c r="A1042" s="15" t="s">
        <v>83</v>
      </c>
      <c r="B1042" s="42" t="s">
        <v>321</v>
      </c>
      <c r="C1042" s="35" t="s">
        <v>73</v>
      </c>
      <c r="D1042" s="35" t="s">
        <v>65</v>
      </c>
      <c r="E1042" s="266"/>
      <c r="F1042" s="266"/>
      <c r="G1042" s="36">
        <f>G1043+G1076+G1089</f>
        <v>24460.999999999996</v>
      </c>
    </row>
    <row r="1043" spans="1:7" ht="12.75">
      <c r="A1043" s="51" t="s">
        <v>657</v>
      </c>
      <c r="B1043" s="19" t="s">
        <v>321</v>
      </c>
      <c r="C1043" s="20" t="s">
        <v>73</v>
      </c>
      <c r="D1043" s="20" t="s">
        <v>65</v>
      </c>
      <c r="E1043" s="282" t="s">
        <v>658</v>
      </c>
      <c r="F1043" s="262"/>
      <c r="G1043" s="21">
        <f>G1044+G1062</f>
        <v>1479.1</v>
      </c>
    </row>
    <row r="1044" spans="1:7" ht="25.5">
      <c r="A1044" s="229" t="str">
        <f>'МП пр.8'!A276</f>
        <v>Муниципальная программа  "Пожарная безопасность в Сусуманском городском округе на 2018- 2020 годы"</v>
      </c>
      <c r="B1044" s="235" t="s">
        <v>321</v>
      </c>
      <c r="C1044" s="230" t="s">
        <v>73</v>
      </c>
      <c r="D1044" s="230" t="s">
        <v>65</v>
      </c>
      <c r="E1044" s="280" t="str">
        <f>'МП пр.8'!B276</f>
        <v>7П 0 00 00000 </v>
      </c>
      <c r="F1044" s="261"/>
      <c r="G1044" s="232">
        <f>G1045</f>
        <v>329.1</v>
      </c>
    </row>
    <row r="1045" spans="1:7" ht="25.5">
      <c r="A1045" s="30" t="str">
        <f>'МП пр.8'!A277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45" s="19" t="s">
        <v>321</v>
      </c>
      <c r="C1045" s="20" t="s">
        <v>73</v>
      </c>
      <c r="D1045" s="20" t="s">
        <v>65</v>
      </c>
      <c r="E1045" s="282" t="str">
        <f>'МП пр.8'!B277</f>
        <v>7П 0 01 00000 </v>
      </c>
      <c r="F1045" s="262"/>
      <c r="G1045" s="21">
        <f>G1046+G1050+G1054+G1058</f>
        <v>329.1</v>
      </c>
    </row>
    <row r="1046" spans="1:7" ht="38.25">
      <c r="A1046" s="30" t="str">
        <f>'МП пр.8'!A278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046" s="19" t="s">
        <v>321</v>
      </c>
      <c r="C1046" s="20" t="s">
        <v>73</v>
      </c>
      <c r="D1046" s="20" t="s">
        <v>65</v>
      </c>
      <c r="E1046" s="282" t="str">
        <f>'МП пр.8'!B278</f>
        <v>7П 0 01 94100 </v>
      </c>
      <c r="F1046" s="262"/>
      <c r="G1046" s="21">
        <f>G1047</f>
        <v>180</v>
      </c>
    </row>
    <row r="1047" spans="1:7" ht="25.5">
      <c r="A1047" s="16" t="s">
        <v>103</v>
      </c>
      <c r="B1047" s="19" t="s">
        <v>321</v>
      </c>
      <c r="C1047" s="20" t="s">
        <v>73</v>
      </c>
      <c r="D1047" s="20" t="s">
        <v>65</v>
      </c>
      <c r="E1047" s="282" t="s">
        <v>276</v>
      </c>
      <c r="F1047" s="262" t="s">
        <v>104</v>
      </c>
      <c r="G1047" s="21">
        <f>G1048</f>
        <v>180</v>
      </c>
    </row>
    <row r="1048" spans="1:7" ht="12.75">
      <c r="A1048" s="16" t="s">
        <v>109</v>
      </c>
      <c r="B1048" s="19" t="s">
        <v>321</v>
      </c>
      <c r="C1048" s="20" t="s">
        <v>73</v>
      </c>
      <c r="D1048" s="20" t="s">
        <v>65</v>
      </c>
      <c r="E1048" s="282" t="s">
        <v>276</v>
      </c>
      <c r="F1048" s="262" t="s">
        <v>110</v>
      </c>
      <c r="G1048" s="21">
        <f>G1049</f>
        <v>180</v>
      </c>
    </row>
    <row r="1049" spans="1:7" ht="12.75">
      <c r="A1049" s="16" t="s">
        <v>113</v>
      </c>
      <c r="B1049" s="19" t="s">
        <v>321</v>
      </c>
      <c r="C1049" s="20" t="s">
        <v>73</v>
      </c>
      <c r="D1049" s="20" t="s">
        <v>65</v>
      </c>
      <c r="E1049" s="282" t="s">
        <v>276</v>
      </c>
      <c r="F1049" s="262" t="s">
        <v>114</v>
      </c>
      <c r="G1049" s="21">
        <f>'МП пр.8'!G307</f>
        <v>180</v>
      </c>
    </row>
    <row r="1050" spans="1:7" ht="12.75">
      <c r="A1050" s="30" t="str">
        <f>'МП пр.8'!A326</f>
        <v>Приобретение и заправка огнетушителей, средств индивидуальной защиты</v>
      </c>
      <c r="B1050" s="19" t="s">
        <v>321</v>
      </c>
      <c r="C1050" s="20" t="s">
        <v>73</v>
      </c>
      <c r="D1050" s="20" t="s">
        <v>65</v>
      </c>
      <c r="E1050" s="282" t="str">
        <f>'МП пр.8'!B326</f>
        <v>7П 0 01 94300 </v>
      </c>
      <c r="F1050" s="262"/>
      <c r="G1050" s="21">
        <f>G1051</f>
        <v>33.6</v>
      </c>
    </row>
    <row r="1051" spans="1:7" ht="25.5">
      <c r="A1051" s="16" t="s">
        <v>103</v>
      </c>
      <c r="B1051" s="19" t="s">
        <v>321</v>
      </c>
      <c r="C1051" s="20" t="s">
        <v>73</v>
      </c>
      <c r="D1051" s="20" t="s">
        <v>65</v>
      </c>
      <c r="E1051" s="282" t="s">
        <v>292</v>
      </c>
      <c r="F1051" s="262" t="s">
        <v>104</v>
      </c>
      <c r="G1051" s="21">
        <f>G1052</f>
        <v>33.6</v>
      </c>
    </row>
    <row r="1052" spans="1:7" ht="14.25" customHeight="1">
      <c r="A1052" s="16" t="s">
        <v>109</v>
      </c>
      <c r="B1052" s="19" t="s">
        <v>321</v>
      </c>
      <c r="C1052" s="20" t="s">
        <v>73</v>
      </c>
      <c r="D1052" s="20" t="s">
        <v>65</v>
      </c>
      <c r="E1052" s="282" t="s">
        <v>292</v>
      </c>
      <c r="F1052" s="262" t="s">
        <v>110</v>
      </c>
      <c r="G1052" s="21">
        <f>G1053</f>
        <v>33.6</v>
      </c>
    </row>
    <row r="1053" spans="1:7" ht="12.75">
      <c r="A1053" s="16" t="s">
        <v>113</v>
      </c>
      <c r="B1053" s="19" t="s">
        <v>321</v>
      </c>
      <c r="C1053" s="20" t="s">
        <v>73</v>
      </c>
      <c r="D1053" s="20" t="s">
        <v>65</v>
      </c>
      <c r="E1053" s="282" t="s">
        <v>292</v>
      </c>
      <c r="F1053" s="262" t="s">
        <v>114</v>
      </c>
      <c r="G1053" s="21">
        <f>'МП пр.8'!G349</f>
        <v>33.6</v>
      </c>
    </row>
    <row r="1054" spans="1:7" ht="25.5">
      <c r="A1054" s="30" t="str">
        <f>'МП пр.8'!A373</f>
        <v>Проведение проверок исправности и ремонт систем противопожарного водоснабжения, приобретение и обслуживание гидрантов</v>
      </c>
      <c r="B1054" s="19" t="s">
        <v>321</v>
      </c>
      <c r="C1054" s="20" t="s">
        <v>73</v>
      </c>
      <c r="D1054" s="20" t="s">
        <v>65</v>
      </c>
      <c r="E1054" s="282" t="str">
        <f>'МП пр.8'!B373</f>
        <v>7П 0 01 94500 </v>
      </c>
      <c r="F1054" s="262"/>
      <c r="G1054" s="21">
        <f>G1055</f>
        <v>94.5</v>
      </c>
    </row>
    <row r="1055" spans="1:7" ht="25.5">
      <c r="A1055" s="16" t="s">
        <v>103</v>
      </c>
      <c r="B1055" s="19" t="s">
        <v>321</v>
      </c>
      <c r="C1055" s="20" t="s">
        <v>73</v>
      </c>
      <c r="D1055" s="20" t="s">
        <v>65</v>
      </c>
      <c r="E1055" s="282" t="s">
        <v>278</v>
      </c>
      <c r="F1055" s="262" t="s">
        <v>104</v>
      </c>
      <c r="G1055" s="21">
        <f>G1056</f>
        <v>94.5</v>
      </c>
    </row>
    <row r="1056" spans="1:7" ht="12.75">
      <c r="A1056" s="16" t="s">
        <v>109</v>
      </c>
      <c r="B1056" s="19" t="s">
        <v>321</v>
      </c>
      <c r="C1056" s="20" t="s">
        <v>73</v>
      </c>
      <c r="D1056" s="20" t="s">
        <v>65</v>
      </c>
      <c r="E1056" s="282" t="s">
        <v>278</v>
      </c>
      <c r="F1056" s="262" t="s">
        <v>110</v>
      </c>
      <c r="G1056" s="21">
        <f>G1057</f>
        <v>94.5</v>
      </c>
    </row>
    <row r="1057" spans="1:7" ht="12.75">
      <c r="A1057" s="16" t="s">
        <v>113</v>
      </c>
      <c r="B1057" s="19" t="s">
        <v>321</v>
      </c>
      <c r="C1057" s="20" t="s">
        <v>73</v>
      </c>
      <c r="D1057" s="20" t="s">
        <v>65</v>
      </c>
      <c r="E1057" s="282" t="s">
        <v>278</v>
      </c>
      <c r="F1057" s="262" t="s">
        <v>114</v>
      </c>
      <c r="G1057" s="21">
        <f>'МП пр.8'!G401</f>
        <v>94.5</v>
      </c>
    </row>
    <row r="1058" spans="1:7" ht="12.75">
      <c r="A1058" s="30" t="str">
        <f>'МП пр.8'!A431</f>
        <v>Изготовление планов эвакуации</v>
      </c>
      <c r="B1058" s="19" t="s">
        <v>321</v>
      </c>
      <c r="C1058" s="20" t="s">
        <v>73</v>
      </c>
      <c r="D1058" s="20" t="s">
        <v>65</v>
      </c>
      <c r="E1058" s="282" t="str">
        <f>'МП пр.8'!B431</f>
        <v>7П 0 01 94700 </v>
      </c>
      <c r="F1058" s="262"/>
      <c r="G1058" s="21">
        <f>G1059</f>
        <v>21</v>
      </c>
    </row>
    <row r="1059" spans="1:7" ht="25.5">
      <c r="A1059" s="16" t="s">
        <v>103</v>
      </c>
      <c r="B1059" s="19" t="s">
        <v>321</v>
      </c>
      <c r="C1059" s="20" t="s">
        <v>73</v>
      </c>
      <c r="D1059" s="20" t="s">
        <v>65</v>
      </c>
      <c r="E1059" s="282" t="s">
        <v>573</v>
      </c>
      <c r="F1059" s="262" t="s">
        <v>104</v>
      </c>
      <c r="G1059" s="21">
        <f>G1060</f>
        <v>21</v>
      </c>
    </row>
    <row r="1060" spans="1:7" ht="12.75">
      <c r="A1060" s="16" t="s">
        <v>109</v>
      </c>
      <c r="B1060" s="19" t="s">
        <v>321</v>
      </c>
      <c r="C1060" s="20" t="s">
        <v>73</v>
      </c>
      <c r="D1060" s="20" t="s">
        <v>65</v>
      </c>
      <c r="E1060" s="282" t="s">
        <v>573</v>
      </c>
      <c r="F1060" s="262" t="s">
        <v>110</v>
      </c>
      <c r="G1060" s="21">
        <f>G1061</f>
        <v>21</v>
      </c>
    </row>
    <row r="1061" spans="1:7" ht="14.25" customHeight="1">
      <c r="A1061" s="16" t="s">
        <v>113</v>
      </c>
      <c r="B1061" s="19" t="s">
        <v>321</v>
      </c>
      <c r="C1061" s="20" t="s">
        <v>73</v>
      </c>
      <c r="D1061" s="20" t="s">
        <v>65</v>
      </c>
      <c r="E1061" s="282" t="s">
        <v>573</v>
      </c>
      <c r="F1061" s="262" t="s">
        <v>114</v>
      </c>
      <c r="G1061" s="21">
        <f>'МП пр.8'!G437</f>
        <v>21</v>
      </c>
    </row>
    <row r="1062" spans="1:7" ht="25.5">
      <c r="A1062" s="229" t="str">
        <f>'МП пр.8'!A634</f>
        <v>Муниципальная программа "Развитие физической культуры и спорта в Сусуманском городском округе на 2018- 2020 годы"</v>
      </c>
      <c r="B1062" s="235" t="s">
        <v>321</v>
      </c>
      <c r="C1062" s="230" t="s">
        <v>73</v>
      </c>
      <c r="D1062" s="230" t="s">
        <v>65</v>
      </c>
      <c r="E1062" s="280" t="str">
        <f>'МП пр.8'!B634</f>
        <v>7Ф 0 00 00000 </v>
      </c>
      <c r="F1062" s="261"/>
      <c r="G1062" s="232">
        <f>G1063</f>
        <v>1150</v>
      </c>
    </row>
    <row r="1063" spans="1:7" ht="25.5">
      <c r="A1063" s="30" t="str">
        <f>'МП пр.8'!A635</f>
        <v>Основное мероприятие "Приобщение различных слоев населения к регулярным занятиям физической культурой и спортом"</v>
      </c>
      <c r="B1063" s="19" t="s">
        <v>321</v>
      </c>
      <c r="C1063" s="20" t="s">
        <v>73</v>
      </c>
      <c r="D1063" s="20" t="s">
        <v>65</v>
      </c>
      <c r="E1063" s="282" t="str">
        <f>'МП пр.8'!B635</f>
        <v>7Ф 0 01 00000 </v>
      </c>
      <c r="F1063" s="262"/>
      <c r="G1063" s="21">
        <f>G1064+G1068+G1072</f>
        <v>1150</v>
      </c>
    </row>
    <row r="1064" spans="1:7" ht="12.75">
      <c r="A1064" s="30" t="str">
        <f>'МП пр.8'!A636</f>
        <v>Укрепление материально- технической базы</v>
      </c>
      <c r="B1064" s="19" t="s">
        <v>321</v>
      </c>
      <c r="C1064" s="20" t="s">
        <v>73</v>
      </c>
      <c r="D1064" s="20" t="s">
        <v>65</v>
      </c>
      <c r="E1064" s="282" t="str">
        <f>'МП пр.8'!B636</f>
        <v>7Ф 0 01 92500 </v>
      </c>
      <c r="F1064" s="262"/>
      <c r="G1064" s="21">
        <f>G1065</f>
        <v>300</v>
      </c>
    </row>
    <row r="1065" spans="1:7" ht="25.5">
      <c r="A1065" s="16" t="s">
        <v>103</v>
      </c>
      <c r="B1065" s="19" t="s">
        <v>321</v>
      </c>
      <c r="C1065" s="20" t="s">
        <v>73</v>
      </c>
      <c r="D1065" s="20" t="s">
        <v>65</v>
      </c>
      <c r="E1065" s="282" t="s">
        <v>303</v>
      </c>
      <c r="F1065" s="262" t="s">
        <v>104</v>
      </c>
      <c r="G1065" s="21">
        <f>G1066</f>
        <v>300</v>
      </c>
    </row>
    <row r="1066" spans="1:7" ht="12.75">
      <c r="A1066" s="16" t="s">
        <v>109</v>
      </c>
      <c r="B1066" s="19" t="s">
        <v>321</v>
      </c>
      <c r="C1066" s="20" t="s">
        <v>73</v>
      </c>
      <c r="D1066" s="20" t="s">
        <v>65</v>
      </c>
      <c r="E1066" s="282" t="s">
        <v>303</v>
      </c>
      <c r="F1066" s="262" t="s">
        <v>110</v>
      </c>
      <c r="G1066" s="21">
        <f>G1067</f>
        <v>300</v>
      </c>
    </row>
    <row r="1067" spans="1:7" ht="12.75">
      <c r="A1067" s="16" t="s">
        <v>113</v>
      </c>
      <c r="B1067" s="19" t="s">
        <v>321</v>
      </c>
      <c r="C1067" s="20" t="s">
        <v>73</v>
      </c>
      <c r="D1067" s="20" t="s">
        <v>65</v>
      </c>
      <c r="E1067" s="282" t="s">
        <v>303</v>
      </c>
      <c r="F1067" s="262" t="s">
        <v>114</v>
      </c>
      <c r="G1067" s="21">
        <f>'МП пр.8'!G642</f>
        <v>300</v>
      </c>
    </row>
    <row r="1068" spans="1:7" ht="12.75">
      <c r="A1068" s="30" t="str">
        <f>'МП пр.8'!A643</f>
        <v>Оздоровительная, спортивно- массовая работа с населением, проведение мероприятий</v>
      </c>
      <c r="B1068" s="19" t="s">
        <v>321</v>
      </c>
      <c r="C1068" s="20" t="s">
        <v>73</v>
      </c>
      <c r="D1068" s="20" t="s">
        <v>65</v>
      </c>
      <c r="E1068" s="282" t="str">
        <f>'МП пр.8'!B643</f>
        <v>7Ф 0 01 93100 </v>
      </c>
      <c r="F1068" s="262"/>
      <c r="G1068" s="21">
        <f>G1069</f>
        <v>580</v>
      </c>
    </row>
    <row r="1069" spans="1:7" ht="25.5">
      <c r="A1069" s="16" t="s">
        <v>103</v>
      </c>
      <c r="B1069" s="19" t="s">
        <v>321</v>
      </c>
      <c r="C1069" s="20" t="s">
        <v>73</v>
      </c>
      <c r="D1069" s="20" t="s">
        <v>65</v>
      </c>
      <c r="E1069" s="282" t="s">
        <v>302</v>
      </c>
      <c r="F1069" s="262" t="s">
        <v>104</v>
      </c>
      <c r="G1069" s="21">
        <f>G1070</f>
        <v>580</v>
      </c>
    </row>
    <row r="1070" spans="1:7" ht="12.75">
      <c r="A1070" s="16" t="s">
        <v>109</v>
      </c>
      <c r="B1070" s="19" t="s">
        <v>321</v>
      </c>
      <c r="C1070" s="20" t="s">
        <v>73</v>
      </c>
      <c r="D1070" s="20" t="s">
        <v>65</v>
      </c>
      <c r="E1070" s="282" t="s">
        <v>302</v>
      </c>
      <c r="F1070" s="262" t="s">
        <v>110</v>
      </c>
      <c r="G1070" s="21">
        <f>G1071</f>
        <v>580</v>
      </c>
    </row>
    <row r="1071" spans="1:7" ht="12.75">
      <c r="A1071" s="16" t="s">
        <v>113</v>
      </c>
      <c r="B1071" s="19" t="s">
        <v>321</v>
      </c>
      <c r="C1071" s="20" t="s">
        <v>73</v>
      </c>
      <c r="D1071" s="20" t="s">
        <v>65</v>
      </c>
      <c r="E1071" s="282" t="s">
        <v>302</v>
      </c>
      <c r="F1071" s="262" t="s">
        <v>114</v>
      </c>
      <c r="G1071" s="21">
        <f>'МП пр.8'!G649</f>
        <v>580</v>
      </c>
    </row>
    <row r="1072" spans="1:7" ht="12.75">
      <c r="A1072" s="30" t="str">
        <f>'МП пр.8'!A650</f>
        <v>Устройство спортивных сооружений</v>
      </c>
      <c r="B1072" s="19" t="s">
        <v>321</v>
      </c>
      <c r="C1072" s="20" t="s">
        <v>73</v>
      </c>
      <c r="D1072" s="20" t="s">
        <v>65</v>
      </c>
      <c r="E1072" s="282" t="str">
        <f>'МП пр.8'!B650</f>
        <v>7Ф 0 01 93200 </v>
      </c>
      <c r="F1072" s="262"/>
      <c r="G1072" s="21">
        <f>G1073</f>
        <v>270</v>
      </c>
    </row>
    <row r="1073" spans="1:7" ht="25.5">
      <c r="A1073" s="16" t="s">
        <v>103</v>
      </c>
      <c r="B1073" s="19" t="s">
        <v>321</v>
      </c>
      <c r="C1073" s="20" t="s">
        <v>73</v>
      </c>
      <c r="D1073" s="20" t="s">
        <v>65</v>
      </c>
      <c r="E1073" s="282" t="s">
        <v>304</v>
      </c>
      <c r="F1073" s="262" t="s">
        <v>104</v>
      </c>
      <c r="G1073" s="21">
        <f>G1074</f>
        <v>270</v>
      </c>
    </row>
    <row r="1074" spans="1:7" ht="12.75">
      <c r="A1074" s="16" t="s">
        <v>109</v>
      </c>
      <c r="B1074" s="19" t="s">
        <v>321</v>
      </c>
      <c r="C1074" s="20" t="s">
        <v>73</v>
      </c>
      <c r="D1074" s="20" t="s">
        <v>65</v>
      </c>
      <c r="E1074" s="282" t="s">
        <v>304</v>
      </c>
      <c r="F1074" s="262" t="s">
        <v>110</v>
      </c>
      <c r="G1074" s="21">
        <f>G1075</f>
        <v>270</v>
      </c>
    </row>
    <row r="1075" spans="1:7" ht="12.75">
      <c r="A1075" s="16" t="s">
        <v>113</v>
      </c>
      <c r="B1075" s="19" t="s">
        <v>321</v>
      </c>
      <c r="C1075" s="20" t="s">
        <v>73</v>
      </c>
      <c r="D1075" s="20" t="s">
        <v>65</v>
      </c>
      <c r="E1075" s="282" t="s">
        <v>304</v>
      </c>
      <c r="F1075" s="262" t="s">
        <v>114</v>
      </c>
      <c r="G1075" s="21">
        <f>'МП пр.8'!G656</f>
        <v>270</v>
      </c>
    </row>
    <row r="1076" spans="1:7" ht="25.5">
      <c r="A1076" s="16" t="s">
        <v>725</v>
      </c>
      <c r="B1076" s="19" t="s">
        <v>321</v>
      </c>
      <c r="C1076" s="20" t="s">
        <v>73</v>
      </c>
      <c r="D1076" s="20" t="s">
        <v>65</v>
      </c>
      <c r="E1076" s="262" t="s">
        <v>726</v>
      </c>
      <c r="F1076" s="262"/>
      <c r="G1076" s="21">
        <f>G1077+G1081+G1085</f>
        <v>22881.899999999998</v>
      </c>
    </row>
    <row r="1077" spans="1:7" ht="12.75">
      <c r="A1077" s="31" t="s">
        <v>217</v>
      </c>
      <c r="B1077" s="19" t="s">
        <v>321</v>
      </c>
      <c r="C1077" s="38" t="s">
        <v>73</v>
      </c>
      <c r="D1077" s="38" t="s">
        <v>65</v>
      </c>
      <c r="E1077" s="262" t="s">
        <v>727</v>
      </c>
      <c r="F1077" s="262"/>
      <c r="G1077" s="21">
        <f>G1078</f>
        <v>22256.8</v>
      </c>
    </row>
    <row r="1078" spans="1:7" ht="25.5">
      <c r="A1078" s="31" t="s">
        <v>103</v>
      </c>
      <c r="B1078" s="19" t="s">
        <v>321</v>
      </c>
      <c r="C1078" s="20" t="s">
        <v>73</v>
      </c>
      <c r="D1078" s="20" t="s">
        <v>65</v>
      </c>
      <c r="E1078" s="262" t="s">
        <v>727</v>
      </c>
      <c r="F1078" s="262" t="s">
        <v>104</v>
      </c>
      <c r="G1078" s="21">
        <f>G1079</f>
        <v>22256.8</v>
      </c>
    </row>
    <row r="1079" spans="1:7" ht="12.75">
      <c r="A1079" s="31" t="s">
        <v>109</v>
      </c>
      <c r="B1079" s="19" t="s">
        <v>321</v>
      </c>
      <c r="C1079" s="20" t="s">
        <v>73</v>
      </c>
      <c r="D1079" s="20" t="s">
        <v>65</v>
      </c>
      <c r="E1079" s="262" t="s">
        <v>727</v>
      </c>
      <c r="F1079" s="262" t="s">
        <v>110</v>
      </c>
      <c r="G1079" s="21">
        <f>G1080</f>
        <v>22256.8</v>
      </c>
    </row>
    <row r="1080" spans="1:7" ht="38.25">
      <c r="A1080" s="16" t="s">
        <v>111</v>
      </c>
      <c r="B1080" s="19" t="s">
        <v>321</v>
      </c>
      <c r="C1080" s="20" t="s">
        <v>73</v>
      </c>
      <c r="D1080" s="20" t="s">
        <v>65</v>
      </c>
      <c r="E1080" s="262" t="s">
        <v>727</v>
      </c>
      <c r="F1080" s="262" t="s">
        <v>112</v>
      </c>
      <c r="G1080" s="21">
        <v>22256.8</v>
      </c>
    </row>
    <row r="1081" spans="1:7" ht="51">
      <c r="A1081" s="16" t="s">
        <v>240</v>
      </c>
      <c r="B1081" s="19" t="s">
        <v>321</v>
      </c>
      <c r="C1081" s="20" t="s">
        <v>73</v>
      </c>
      <c r="D1081" s="20" t="s">
        <v>65</v>
      </c>
      <c r="E1081" s="262" t="s">
        <v>728</v>
      </c>
      <c r="F1081" s="262"/>
      <c r="G1081" s="21">
        <f>G1082</f>
        <v>600</v>
      </c>
    </row>
    <row r="1082" spans="1:7" ht="25.5">
      <c r="A1082" s="31" t="s">
        <v>103</v>
      </c>
      <c r="B1082" s="19" t="s">
        <v>321</v>
      </c>
      <c r="C1082" s="20" t="s">
        <v>73</v>
      </c>
      <c r="D1082" s="20" t="s">
        <v>65</v>
      </c>
      <c r="E1082" s="262" t="s">
        <v>728</v>
      </c>
      <c r="F1082" s="262" t="s">
        <v>104</v>
      </c>
      <c r="G1082" s="21">
        <f>G1083</f>
        <v>600</v>
      </c>
    </row>
    <row r="1083" spans="1:7" ht="12.75">
      <c r="A1083" s="31" t="s">
        <v>109</v>
      </c>
      <c r="B1083" s="19" t="s">
        <v>321</v>
      </c>
      <c r="C1083" s="20" t="s">
        <v>73</v>
      </c>
      <c r="D1083" s="20" t="s">
        <v>65</v>
      </c>
      <c r="E1083" s="262" t="s">
        <v>728</v>
      </c>
      <c r="F1083" s="262" t="s">
        <v>110</v>
      </c>
      <c r="G1083" s="21">
        <f>G1084</f>
        <v>600</v>
      </c>
    </row>
    <row r="1084" spans="1:7" ht="12.75">
      <c r="A1084" s="16" t="s">
        <v>113</v>
      </c>
      <c r="B1084" s="19" t="s">
        <v>321</v>
      </c>
      <c r="C1084" s="20" t="s">
        <v>73</v>
      </c>
      <c r="D1084" s="20" t="s">
        <v>65</v>
      </c>
      <c r="E1084" s="262" t="s">
        <v>728</v>
      </c>
      <c r="F1084" s="262" t="s">
        <v>114</v>
      </c>
      <c r="G1084" s="21">
        <v>600</v>
      </c>
    </row>
    <row r="1085" spans="1:7" ht="12.75">
      <c r="A1085" s="16" t="s">
        <v>207</v>
      </c>
      <c r="B1085" s="19" t="s">
        <v>321</v>
      </c>
      <c r="C1085" s="20" t="s">
        <v>73</v>
      </c>
      <c r="D1085" s="20" t="s">
        <v>65</v>
      </c>
      <c r="E1085" s="262" t="s">
        <v>729</v>
      </c>
      <c r="F1085" s="262"/>
      <c r="G1085" s="21">
        <f>G1086</f>
        <v>25.1</v>
      </c>
    </row>
    <row r="1086" spans="1:7" ht="25.5">
      <c r="A1086" s="31" t="s">
        <v>103</v>
      </c>
      <c r="B1086" s="19" t="s">
        <v>321</v>
      </c>
      <c r="C1086" s="20" t="s">
        <v>73</v>
      </c>
      <c r="D1086" s="20" t="s">
        <v>65</v>
      </c>
      <c r="E1086" s="262" t="s">
        <v>729</v>
      </c>
      <c r="F1086" s="262" t="s">
        <v>104</v>
      </c>
      <c r="G1086" s="21">
        <f>G1087</f>
        <v>25.1</v>
      </c>
    </row>
    <row r="1087" spans="1:7" ht="12.75">
      <c r="A1087" s="31" t="s">
        <v>109</v>
      </c>
      <c r="B1087" s="19" t="s">
        <v>321</v>
      </c>
      <c r="C1087" s="20" t="s">
        <v>73</v>
      </c>
      <c r="D1087" s="20" t="s">
        <v>65</v>
      </c>
      <c r="E1087" s="262" t="s">
        <v>729</v>
      </c>
      <c r="F1087" s="262" t="s">
        <v>110</v>
      </c>
      <c r="G1087" s="21">
        <f>G1088</f>
        <v>25.1</v>
      </c>
    </row>
    <row r="1088" spans="1:7" ht="12.75">
      <c r="A1088" s="16" t="s">
        <v>113</v>
      </c>
      <c r="B1088" s="19" t="s">
        <v>321</v>
      </c>
      <c r="C1088" s="20" t="s">
        <v>73</v>
      </c>
      <c r="D1088" s="20" t="s">
        <v>65</v>
      </c>
      <c r="E1088" s="262" t="s">
        <v>729</v>
      </c>
      <c r="F1088" s="262" t="s">
        <v>114</v>
      </c>
      <c r="G1088" s="21">
        <v>25.1</v>
      </c>
    </row>
    <row r="1089" spans="1:7" ht="12.75">
      <c r="A1089" s="16" t="s">
        <v>29</v>
      </c>
      <c r="B1089" s="19" t="s">
        <v>321</v>
      </c>
      <c r="C1089" s="20" t="s">
        <v>73</v>
      </c>
      <c r="D1089" s="20" t="s">
        <v>65</v>
      </c>
      <c r="E1089" s="262" t="s">
        <v>730</v>
      </c>
      <c r="F1089" s="262"/>
      <c r="G1089" s="21">
        <f>G1090</f>
        <v>100</v>
      </c>
    </row>
    <row r="1090" spans="1:7" ht="12.75">
      <c r="A1090" s="5" t="s">
        <v>731</v>
      </c>
      <c r="B1090" s="19" t="s">
        <v>321</v>
      </c>
      <c r="C1090" s="38" t="s">
        <v>73</v>
      </c>
      <c r="D1090" s="20" t="s">
        <v>65</v>
      </c>
      <c r="E1090" s="274" t="s">
        <v>732</v>
      </c>
      <c r="F1090" s="262"/>
      <c r="G1090" s="21">
        <f>G1091</f>
        <v>100</v>
      </c>
    </row>
    <row r="1091" spans="1:7" ht="25.5">
      <c r="A1091" s="31" t="s">
        <v>103</v>
      </c>
      <c r="B1091" s="19" t="s">
        <v>321</v>
      </c>
      <c r="C1091" s="38" t="s">
        <v>73</v>
      </c>
      <c r="D1091" s="20" t="s">
        <v>65</v>
      </c>
      <c r="E1091" s="274" t="s">
        <v>732</v>
      </c>
      <c r="F1091" s="262" t="s">
        <v>104</v>
      </c>
      <c r="G1091" s="21">
        <f>G1092</f>
        <v>100</v>
      </c>
    </row>
    <row r="1092" spans="1:7" ht="12.75">
      <c r="A1092" s="31" t="s">
        <v>109</v>
      </c>
      <c r="B1092" s="19" t="s">
        <v>321</v>
      </c>
      <c r="C1092" s="38" t="s">
        <v>73</v>
      </c>
      <c r="D1092" s="20" t="s">
        <v>65</v>
      </c>
      <c r="E1092" s="274" t="s">
        <v>732</v>
      </c>
      <c r="F1092" s="262" t="s">
        <v>110</v>
      </c>
      <c r="G1092" s="21">
        <f>G1093</f>
        <v>100</v>
      </c>
    </row>
    <row r="1093" spans="1:7" ht="12.75">
      <c r="A1093" s="16" t="s">
        <v>113</v>
      </c>
      <c r="B1093" s="19" t="s">
        <v>321</v>
      </c>
      <c r="C1093" s="38" t="s">
        <v>73</v>
      </c>
      <c r="D1093" s="20" t="s">
        <v>65</v>
      </c>
      <c r="E1093" s="274" t="s">
        <v>732</v>
      </c>
      <c r="F1093" s="262" t="s">
        <v>114</v>
      </c>
      <c r="G1093" s="21">
        <v>100</v>
      </c>
    </row>
    <row r="1094" spans="1:7" ht="25.5">
      <c r="A1094" s="238" t="s">
        <v>393</v>
      </c>
      <c r="B1094" s="239" t="s">
        <v>322</v>
      </c>
      <c r="C1094" s="221"/>
      <c r="D1094" s="221"/>
      <c r="E1094" s="293"/>
      <c r="F1094" s="293"/>
      <c r="G1094" s="223">
        <f>G1095+G1139+G1243</f>
        <v>39535.4</v>
      </c>
    </row>
    <row r="1095" spans="1:7" ht="12.75">
      <c r="A1095" s="15" t="s">
        <v>5</v>
      </c>
      <c r="B1095" s="42" t="s">
        <v>322</v>
      </c>
      <c r="C1095" s="41" t="s">
        <v>67</v>
      </c>
      <c r="D1095" s="41" t="s">
        <v>35</v>
      </c>
      <c r="E1095" s="266"/>
      <c r="F1095" s="266"/>
      <c r="G1095" s="36">
        <f>G1116+G1096</f>
        <v>7068.5</v>
      </c>
    </row>
    <row r="1096" spans="1:7" ht="12.75">
      <c r="A1096" s="15" t="s">
        <v>394</v>
      </c>
      <c r="B1096" s="42" t="s">
        <v>322</v>
      </c>
      <c r="C1096" s="41" t="s">
        <v>67</v>
      </c>
      <c r="D1096" s="41" t="s">
        <v>75</v>
      </c>
      <c r="E1096" s="266"/>
      <c r="F1096" s="266"/>
      <c r="G1096" s="36">
        <f>G1098+G1108</f>
        <v>853.5</v>
      </c>
    </row>
    <row r="1097" spans="1:7" ht="12.75">
      <c r="A1097" s="16" t="s">
        <v>657</v>
      </c>
      <c r="B1097" s="20" t="s">
        <v>322</v>
      </c>
      <c r="C1097" s="20" t="s">
        <v>67</v>
      </c>
      <c r="D1097" s="20" t="s">
        <v>75</v>
      </c>
      <c r="E1097" s="282" t="s">
        <v>733</v>
      </c>
      <c r="F1097" s="262"/>
      <c r="G1097" s="21">
        <f>G1098</f>
        <v>853</v>
      </c>
    </row>
    <row r="1098" spans="1:7" ht="25.5">
      <c r="A1098" s="234" t="str">
        <f>'МП пр.8'!A9</f>
        <v>Муниципальная программа "Развитие водохозяйственного комплекса Сусуманского городского округа на 2018- 2019 годы"</v>
      </c>
      <c r="B1098" s="230" t="s">
        <v>322</v>
      </c>
      <c r="C1098" s="230" t="s">
        <v>67</v>
      </c>
      <c r="D1098" s="230" t="s">
        <v>75</v>
      </c>
      <c r="E1098" s="280" t="str">
        <f>'МП пр.8'!B9</f>
        <v>7А 0 00 00000 </v>
      </c>
      <c r="F1098" s="261"/>
      <c r="G1098" s="232">
        <f>G1099</f>
        <v>853</v>
      </c>
    </row>
    <row r="1099" spans="1:7" ht="25.5">
      <c r="A1099" s="16" t="str">
        <f>'МП пр.8'!A10</f>
        <v>Основное мероприятие "Разработка технической документации гидротехнических сооружений"</v>
      </c>
      <c r="B1099" s="20" t="s">
        <v>322</v>
      </c>
      <c r="C1099" s="20" t="s">
        <v>67</v>
      </c>
      <c r="D1099" s="20" t="s">
        <v>75</v>
      </c>
      <c r="E1099" s="282" t="str">
        <f>'МП пр.8'!B10</f>
        <v>7А 0 01 00000 </v>
      </c>
      <c r="F1099" s="262"/>
      <c r="G1099" s="21">
        <f>G1100+G1104</f>
        <v>853</v>
      </c>
    </row>
    <row r="1100" spans="1:7" ht="12.75">
      <c r="A1100" s="224" t="str">
        <f>'МП пр.8'!A11</f>
        <v>Разработка декларации безопасности (включая государственную экспертизу)</v>
      </c>
      <c r="B1100" s="225" t="s">
        <v>322</v>
      </c>
      <c r="C1100" s="225" t="s">
        <v>67</v>
      </c>
      <c r="D1100" s="225" t="s">
        <v>75</v>
      </c>
      <c r="E1100" s="285" t="str">
        <f>'МП пр.8'!B11</f>
        <v>7А 0 01 73340</v>
      </c>
      <c r="F1100" s="267"/>
      <c r="G1100" s="226">
        <f>G1101</f>
        <v>800</v>
      </c>
    </row>
    <row r="1101" spans="1:7" ht="25.5">
      <c r="A1101" s="224" t="s">
        <v>417</v>
      </c>
      <c r="B1101" s="225" t="s">
        <v>322</v>
      </c>
      <c r="C1101" s="225" t="s">
        <v>67</v>
      </c>
      <c r="D1101" s="225" t="s">
        <v>75</v>
      </c>
      <c r="E1101" s="285" t="s">
        <v>542</v>
      </c>
      <c r="F1101" s="267" t="s">
        <v>102</v>
      </c>
      <c r="G1101" s="226">
        <f>G1102</f>
        <v>800</v>
      </c>
    </row>
    <row r="1102" spans="1:7" ht="25.5">
      <c r="A1102" s="224" t="s">
        <v>97</v>
      </c>
      <c r="B1102" s="225" t="s">
        <v>322</v>
      </c>
      <c r="C1102" s="225" t="s">
        <v>67</v>
      </c>
      <c r="D1102" s="225" t="s">
        <v>75</v>
      </c>
      <c r="E1102" s="285" t="s">
        <v>542</v>
      </c>
      <c r="F1102" s="267" t="s">
        <v>98</v>
      </c>
      <c r="G1102" s="226">
        <f>G1103</f>
        <v>800</v>
      </c>
    </row>
    <row r="1103" spans="1:7" ht="12.75">
      <c r="A1103" s="224" t="s">
        <v>794</v>
      </c>
      <c r="B1103" s="225" t="s">
        <v>322</v>
      </c>
      <c r="C1103" s="225" t="s">
        <v>67</v>
      </c>
      <c r="D1103" s="225" t="s">
        <v>75</v>
      </c>
      <c r="E1103" s="285" t="s">
        <v>542</v>
      </c>
      <c r="F1103" s="267" t="s">
        <v>99</v>
      </c>
      <c r="G1103" s="226">
        <f>'МП пр.8'!G17</f>
        <v>800</v>
      </c>
    </row>
    <row r="1104" spans="1:7" ht="25.5">
      <c r="A1104" s="16" t="str">
        <f>'МП пр.8'!A18</f>
        <v>Разработка декларации безопасности (включая государственную экспертизу) за счет средств местного бюджета</v>
      </c>
      <c r="B1104" s="20" t="s">
        <v>322</v>
      </c>
      <c r="C1104" s="20" t="s">
        <v>67</v>
      </c>
      <c r="D1104" s="20" t="s">
        <v>75</v>
      </c>
      <c r="E1104" s="282" t="str">
        <f>'МП пр.8'!B18</f>
        <v>7А 0 01 S3340</v>
      </c>
      <c r="F1104" s="262"/>
      <c r="G1104" s="21">
        <f>G1105</f>
        <v>53</v>
      </c>
    </row>
    <row r="1105" spans="1:7" ht="25.5">
      <c r="A1105" s="16" t="s">
        <v>417</v>
      </c>
      <c r="B1105" s="20" t="s">
        <v>322</v>
      </c>
      <c r="C1105" s="20" t="s">
        <v>67</v>
      </c>
      <c r="D1105" s="20" t="s">
        <v>75</v>
      </c>
      <c r="E1105" s="282" t="s">
        <v>544</v>
      </c>
      <c r="F1105" s="262" t="s">
        <v>102</v>
      </c>
      <c r="G1105" s="21">
        <f>G1106</f>
        <v>53</v>
      </c>
    </row>
    <row r="1106" spans="1:7" ht="25.5">
      <c r="A1106" s="16" t="s">
        <v>97</v>
      </c>
      <c r="B1106" s="20" t="s">
        <v>322</v>
      </c>
      <c r="C1106" s="20" t="s">
        <v>67</v>
      </c>
      <c r="D1106" s="20" t="s">
        <v>75</v>
      </c>
      <c r="E1106" s="282" t="s">
        <v>544</v>
      </c>
      <c r="F1106" s="262" t="s">
        <v>98</v>
      </c>
      <c r="G1106" s="21">
        <f>G1107</f>
        <v>53</v>
      </c>
    </row>
    <row r="1107" spans="1:7" ht="12.75">
      <c r="A1107" s="16" t="s">
        <v>794</v>
      </c>
      <c r="B1107" s="20" t="s">
        <v>322</v>
      </c>
      <c r="C1107" s="20" t="s">
        <v>67</v>
      </c>
      <c r="D1107" s="20" t="s">
        <v>75</v>
      </c>
      <c r="E1107" s="282" t="s">
        <v>544</v>
      </c>
      <c r="F1107" s="262" t="s">
        <v>99</v>
      </c>
      <c r="G1107" s="21">
        <f>'МП пр.8'!G24</f>
        <v>53</v>
      </c>
    </row>
    <row r="1108" spans="1:7" ht="12.75">
      <c r="A1108" s="16" t="s">
        <v>734</v>
      </c>
      <c r="B1108" s="20" t="s">
        <v>322</v>
      </c>
      <c r="C1108" s="20" t="s">
        <v>67</v>
      </c>
      <c r="D1108" s="20" t="s">
        <v>75</v>
      </c>
      <c r="E1108" s="262" t="s">
        <v>735</v>
      </c>
      <c r="F1108" s="262"/>
      <c r="G1108" s="21">
        <f>G1109</f>
        <v>0.5</v>
      </c>
    </row>
    <row r="1109" spans="1:7" ht="12.75">
      <c r="A1109" s="31" t="s">
        <v>736</v>
      </c>
      <c r="B1109" s="68" t="s">
        <v>322</v>
      </c>
      <c r="C1109" s="68" t="s">
        <v>67</v>
      </c>
      <c r="D1109" s="68" t="s">
        <v>75</v>
      </c>
      <c r="E1109" s="274" t="s">
        <v>737</v>
      </c>
      <c r="F1109" s="274"/>
      <c r="G1109" s="67">
        <f>G1110+G1113</f>
        <v>0.5</v>
      </c>
    </row>
    <row r="1110" spans="1:7" ht="25.5">
      <c r="A1110" s="31" t="s">
        <v>417</v>
      </c>
      <c r="B1110" s="68" t="s">
        <v>322</v>
      </c>
      <c r="C1110" s="68" t="s">
        <v>67</v>
      </c>
      <c r="D1110" s="68" t="s">
        <v>75</v>
      </c>
      <c r="E1110" s="274" t="s">
        <v>737</v>
      </c>
      <c r="F1110" s="274" t="s">
        <v>102</v>
      </c>
      <c r="G1110" s="67">
        <f>G1111</f>
        <v>0.1</v>
      </c>
    </row>
    <row r="1111" spans="1:7" ht="25.5">
      <c r="A1111" s="31" t="s">
        <v>97</v>
      </c>
      <c r="B1111" s="68" t="s">
        <v>322</v>
      </c>
      <c r="C1111" s="68" t="s">
        <v>67</v>
      </c>
      <c r="D1111" s="68" t="s">
        <v>75</v>
      </c>
      <c r="E1111" s="274" t="s">
        <v>737</v>
      </c>
      <c r="F1111" s="274" t="s">
        <v>98</v>
      </c>
      <c r="G1111" s="67">
        <f>G1112</f>
        <v>0.1</v>
      </c>
    </row>
    <row r="1112" spans="1:7" ht="12.75">
      <c r="A1112" s="31" t="s">
        <v>794</v>
      </c>
      <c r="B1112" s="68" t="s">
        <v>322</v>
      </c>
      <c r="C1112" s="68" t="s">
        <v>67</v>
      </c>
      <c r="D1112" s="68" t="s">
        <v>75</v>
      </c>
      <c r="E1112" s="274" t="s">
        <v>737</v>
      </c>
      <c r="F1112" s="274" t="s">
        <v>99</v>
      </c>
      <c r="G1112" s="67">
        <v>0.1</v>
      </c>
    </row>
    <row r="1113" spans="1:7" ht="12.75">
      <c r="A1113" s="16" t="s">
        <v>126</v>
      </c>
      <c r="B1113" s="20" t="s">
        <v>322</v>
      </c>
      <c r="C1113" s="20" t="s">
        <v>67</v>
      </c>
      <c r="D1113" s="20" t="s">
        <v>75</v>
      </c>
      <c r="E1113" s="20" t="s">
        <v>737</v>
      </c>
      <c r="F1113" s="20" t="s">
        <v>127</v>
      </c>
      <c r="G1113" s="67">
        <f>G1115</f>
        <v>0.4</v>
      </c>
    </row>
    <row r="1114" spans="1:7" ht="12.75">
      <c r="A1114" s="16" t="s">
        <v>129</v>
      </c>
      <c r="B1114" s="20" t="s">
        <v>322</v>
      </c>
      <c r="C1114" s="20" t="s">
        <v>67</v>
      </c>
      <c r="D1114" s="20" t="s">
        <v>75</v>
      </c>
      <c r="E1114" s="20" t="s">
        <v>737</v>
      </c>
      <c r="F1114" s="20" t="s">
        <v>130</v>
      </c>
      <c r="G1114" s="67">
        <f>G1115</f>
        <v>0.4</v>
      </c>
    </row>
    <row r="1115" spans="1:7" ht="12.75">
      <c r="A1115" s="16" t="s">
        <v>160</v>
      </c>
      <c r="B1115" s="20" t="s">
        <v>322</v>
      </c>
      <c r="C1115" s="20" t="s">
        <v>67</v>
      </c>
      <c r="D1115" s="20" t="s">
        <v>75</v>
      </c>
      <c r="E1115" s="20" t="s">
        <v>737</v>
      </c>
      <c r="F1115" s="20" t="s">
        <v>161</v>
      </c>
      <c r="G1115" s="67">
        <v>0.4</v>
      </c>
    </row>
    <row r="1116" spans="1:7" ht="12.75">
      <c r="A1116" s="70" t="s">
        <v>81</v>
      </c>
      <c r="B1116" s="71" t="s">
        <v>322</v>
      </c>
      <c r="C1116" s="71" t="s">
        <v>67</v>
      </c>
      <c r="D1116" s="71" t="s">
        <v>74</v>
      </c>
      <c r="E1116" s="275"/>
      <c r="F1116" s="275"/>
      <c r="G1116" s="72">
        <f>G1118+G1128+G1134</f>
        <v>6215</v>
      </c>
    </row>
    <row r="1117" spans="1:7" ht="12.75">
      <c r="A1117" s="16" t="s">
        <v>657</v>
      </c>
      <c r="B1117" s="19" t="s">
        <v>322</v>
      </c>
      <c r="C1117" s="20" t="s">
        <v>67</v>
      </c>
      <c r="D1117" s="20" t="s">
        <v>74</v>
      </c>
      <c r="E1117" s="282" t="s">
        <v>733</v>
      </c>
      <c r="F1117" s="274"/>
      <c r="G1117" s="67">
        <f>G1118+G1128</f>
        <v>4816.6</v>
      </c>
    </row>
    <row r="1118" spans="1:7" ht="25.5">
      <c r="A1118" s="246" t="str">
        <f>'МП пр.8'!A740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1118" s="235" t="s">
        <v>322</v>
      </c>
      <c r="C1118" s="230" t="s">
        <v>67</v>
      </c>
      <c r="D1118" s="230" t="s">
        <v>74</v>
      </c>
      <c r="E1118" s="280" t="str">
        <f>'МП пр.8'!B740</f>
        <v>7D 0 00 00000</v>
      </c>
      <c r="F1118" s="261"/>
      <c r="G1118" s="232">
        <f>G1119</f>
        <v>500</v>
      </c>
    </row>
    <row r="1119" spans="1:7" ht="12.75">
      <c r="A1119" s="30" t="str">
        <f>'МП пр.8'!A741</f>
        <v>Основное мероприятие "Обеспечение реализации программы"</v>
      </c>
      <c r="B1119" s="19" t="s">
        <v>322</v>
      </c>
      <c r="C1119" s="20" t="s">
        <v>67</v>
      </c>
      <c r="D1119" s="20" t="s">
        <v>74</v>
      </c>
      <c r="E1119" s="282" t="str">
        <f>'МП пр.8'!B741</f>
        <v>7D 0 01 00000</v>
      </c>
      <c r="F1119" s="262"/>
      <c r="G1119" s="21">
        <f>G1120+G1124</f>
        <v>500</v>
      </c>
    </row>
    <row r="1120" spans="1:7" ht="25.5">
      <c r="A1120" s="16" t="str">
        <f>'МП пр.8'!A742</f>
        <v>Разработка комплексных схем организации дорожного движения на территории Сусуманского городского округа </v>
      </c>
      <c r="B1120" s="19" t="s">
        <v>322</v>
      </c>
      <c r="C1120" s="20" t="s">
        <v>67</v>
      </c>
      <c r="D1120" s="20" t="s">
        <v>74</v>
      </c>
      <c r="E1120" s="282" t="str">
        <f>'МП пр.8'!B742</f>
        <v>7D 0 01 95410</v>
      </c>
      <c r="F1120" s="262"/>
      <c r="G1120" s="21">
        <f>G1121</f>
        <v>176.3</v>
      </c>
    </row>
    <row r="1121" spans="1:7" ht="25.5">
      <c r="A1121" s="16" t="s">
        <v>417</v>
      </c>
      <c r="B1121" s="19" t="s">
        <v>322</v>
      </c>
      <c r="C1121" s="20" t="s">
        <v>67</v>
      </c>
      <c r="D1121" s="20" t="s">
        <v>74</v>
      </c>
      <c r="E1121" s="282" t="s">
        <v>402</v>
      </c>
      <c r="F1121" s="262" t="s">
        <v>102</v>
      </c>
      <c r="G1121" s="21">
        <f>G1122</f>
        <v>176.3</v>
      </c>
    </row>
    <row r="1122" spans="1:7" ht="25.5">
      <c r="A1122" s="16" t="s">
        <v>97</v>
      </c>
      <c r="B1122" s="19" t="s">
        <v>322</v>
      </c>
      <c r="C1122" s="20" t="s">
        <v>67</v>
      </c>
      <c r="D1122" s="20" t="s">
        <v>74</v>
      </c>
      <c r="E1122" s="282" t="s">
        <v>402</v>
      </c>
      <c r="F1122" s="262" t="s">
        <v>98</v>
      </c>
      <c r="G1122" s="21">
        <f>G1123</f>
        <v>176.3</v>
      </c>
    </row>
    <row r="1123" spans="1:7" ht="12.75">
      <c r="A1123" s="16" t="s">
        <v>794</v>
      </c>
      <c r="B1123" s="19" t="s">
        <v>322</v>
      </c>
      <c r="C1123" s="20" t="s">
        <v>67</v>
      </c>
      <c r="D1123" s="20" t="s">
        <v>74</v>
      </c>
      <c r="E1123" s="282" t="s">
        <v>402</v>
      </c>
      <c r="F1123" s="262" t="s">
        <v>99</v>
      </c>
      <c r="G1123" s="21">
        <f>'МП пр.8'!G748</f>
        <v>176.3</v>
      </c>
    </row>
    <row r="1124" spans="1:7" ht="12.75">
      <c r="A1124" s="16" t="str">
        <f>'МП пр.8'!A749</f>
        <v>Приобретение пешеходных ограждений</v>
      </c>
      <c r="B1124" s="19" t="s">
        <v>322</v>
      </c>
      <c r="C1124" s="20" t="s">
        <v>67</v>
      </c>
      <c r="D1124" s="20" t="s">
        <v>74</v>
      </c>
      <c r="E1124" s="282" t="str">
        <f>'МП пр.8'!B749</f>
        <v>7D 0 01 95420</v>
      </c>
      <c r="F1124" s="262"/>
      <c r="G1124" s="21">
        <f>G1125</f>
        <v>323.7</v>
      </c>
    </row>
    <row r="1125" spans="1:7" ht="25.5">
      <c r="A1125" s="16" t="s">
        <v>417</v>
      </c>
      <c r="B1125" s="19" t="s">
        <v>322</v>
      </c>
      <c r="C1125" s="20" t="s">
        <v>67</v>
      </c>
      <c r="D1125" s="20" t="s">
        <v>74</v>
      </c>
      <c r="E1125" s="282" t="s">
        <v>599</v>
      </c>
      <c r="F1125" s="262" t="s">
        <v>102</v>
      </c>
      <c r="G1125" s="21">
        <f>G1126</f>
        <v>323.7</v>
      </c>
    </row>
    <row r="1126" spans="1:7" ht="25.5">
      <c r="A1126" s="16" t="s">
        <v>97</v>
      </c>
      <c r="B1126" s="19" t="s">
        <v>322</v>
      </c>
      <c r="C1126" s="20" t="s">
        <v>67</v>
      </c>
      <c r="D1126" s="20" t="s">
        <v>74</v>
      </c>
      <c r="E1126" s="282" t="s">
        <v>599</v>
      </c>
      <c r="F1126" s="262" t="s">
        <v>98</v>
      </c>
      <c r="G1126" s="21">
        <f>G1127</f>
        <v>323.7</v>
      </c>
    </row>
    <row r="1127" spans="1:7" ht="12.75">
      <c r="A1127" s="16" t="s">
        <v>794</v>
      </c>
      <c r="B1127" s="19" t="s">
        <v>322</v>
      </c>
      <c r="C1127" s="20" t="s">
        <v>67</v>
      </c>
      <c r="D1127" s="20" t="s">
        <v>74</v>
      </c>
      <c r="E1127" s="282" t="s">
        <v>599</v>
      </c>
      <c r="F1127" s="262" t="s">
        <v>99</v>
      </c>
      <c r="G1127" s="21">
        <f>'МП пр.8'!G755</f>
        <v>323.7</v>
      </c>
    </row>
    <row r="1128" spans="1:7" ht="25.5">
      <c r="A1128" s="229" t="str">
        <f>'МП пр.8'!A842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1128" s="235" t="s">
        <v>322</v>
      </c>
      <c r="C1128" s="230" t="s">
        <v>67</v>
      </c>
      <c r="D1128" s="230" t="s">
        <v>74</v>
      </c>
      <c r="E1128" s="280" t="str">
        <f>'МП пр.8'!B842</f>
        <v>7S 0 00 00000 </v>
      </c>
      <c r="F1128" s="261"/>
      <c r="G1128" s="232">
        <f>G1129</f>
        <v>4316.6</v>
      </c>
    </row>
    <row r="1129" spans="1:7" ht="12.75">
      <c r="A1129" s="30" t="str">
        <f>'МП пр.8'!A843</f>
        <v>Основное мероприятие "Обеспечение реализации программы"</v>
      </c>
      <c r="B1129" s="19" t="s">
        <v>322</v>
      </c>
      <c r="C1129" s="20" t="s">
        <v>67</v>
      </c>
      <c r="D1129" s="20" t="s">
        <v>74</v>
      </c>
      <c r="E1129" s="282" t="s">
        <v>396</v>
      </c>
      <c r="F1129" s="262"/>
      <c r="G1129" s="21">
        <f>G1130</f>
        <v>4316.6</v>
      </c>
    </row>
    <row r="1130" spans="1:7" ht="25.5">
      <c r="A1130" s="30" t="str">
        <f>'МП пр.8'!A844</f>
        <v>Содержание автомобильных дорог общего пользования местного значения Сусуманского городского округа</v>
      </c>
      <c r="B1130" s="19" t="s">
        <v>322</v>
      </c>
      <c r="C1130" s="20" t="s">
        <v>67</v>
      </c>
      <c r="D1130" s="20" t="s">
        <v>74</v>
      </c>
      <c r="E1130" s="282" t="str">
        <f>'МП пр.8'!B844</f>
        <v>7S 0 01 95310 </v>
      </c>
      <c r="F1130" s="262"/>
      <c r="G1130" s="21">
        <f>G1131</f>
        <v>4316.6</v>
      </c>
    </row>
    <row r="1131" spans="1:7" ht="25.5">
      <c r="A1131" s="16" t="s">
        <v>417</v>
      </c>
      <c r="B1131" s="19" t="s">
        <v>322</v>
      </c>
      <c r="C1131" s="20" t="s">
        <v>67</v>
      </c>
      <c r="D1131" s="20" t="s">
        <v>74</v>
      </c>
      <c r="E1131" s="282" t="s">
        <v>398</v>
      </c>
      <c r="F1131" s="262" t="s">
        <v>102</v>
      </c>
      <c r="G1131" s="21">
        <f>G1132</f>
        <v>4316.6</v>
      </c>
    </row>
    <row r="1132" spans="1:7" ht="25.5">
      <c r="A1132" s="16" t="s">
        <v>97</v>
      </c>
      <c r="B1132" s="19" t="s">
        <v>322</v>
      </c>
      <c r="C1132" s="20" t="s">
        <v>67</v>
      </c>
      <c r="D1132" s="20" t="s">
        <v>74</v>
      </c>
      <c r="E1132" s="282" t="s">
        <v>398</v>
      </c>
      <c r="F1132" s="262" t="s">
        <v>98</v>
      </c>
      <c r="G1132" s="21">
        <f>G1133</f>
        <v>4316.6</v>
      </c>
    </row>
    <row r="1133" spans="1:7" ht="12.75">
      <c r="A1133" s="16" t="s">
        <v>795</v>
      </c>
      <c r="B1133" s="19" t="s">
        <v>322</v>
      </c>
      <c r="C1133" s="20" t="s">
        <v>67</v>
      </c>
      <c r="D1133" s="20" t="s">
        <v>74</v>
      </c>
      <c r="E1133" s="282" t="s">
        <v>398</v>
      </c>
      <c r="F1133" s="262" t="s">
        <v>99</v>
      </c>
      <c r="G1133" s="21">
        <f>'МП пр.8'!G850</f>
        <v>4316.6</v>
      </c>
    </row>
    <row r="1134" spans="1:7" ht="12.75">
      <c r="A1134" s="16" t="s">
        <v>312</v>
      </c>
      <c r="B1134" s="19" t="s">
        <v>322</v>
      </c>
      <c r="C1134" s="19" t="s">
        <v>67</v>
      </c>
      <c r="D1134" s="19" t="s">
        <v>74</v>
      </c>
      <c r="E1134" s="262" t="s">
        <v>738</v>
      </c>
      <c r="F1134" s="266"/>
      <c r="G1134" s="21">
        <f>G1135</f>
        <v>1398.4</v>
      </c>
    </row>
    <row r="1135" spans="1:7" ht="12.75">
      <c r="A1135" s="16" t="s">
        <v>739</v>
      </c>
      <c r="B1135" s="19" t="s">
        <v>322</v>
      </c>
      <c r="C1135" s="19" t="s">
        <v>67</v>
      </c>
      <c r="D1135" s="19" t="s">
        <v>74</v>
      </c>
      <c r="E1135" s="262" t="s">
        <v>740</v>
      </c>
      <c r="F1135" s="266"/>
      <c r="G1135" s="21">
        <f>G1136</f>
        <v>1398.4</v>
      </c>
    </row>
    <row r="1136" spans="1:7" ht="25.5">
      <c r="A1136" s="16" t="s">
        <v>417</v>
      </c>
      <c r="B1136" s="69" t="s">
        <v>322</v>
      </c>
      <c r="C1136" s="69" t="s">
        <v>67</v>
      </c>
      <c r="D1136" s="69" t="s">
        <v>74</v>
      </c>
      <c r="E1136" s="274" t="s">
        <v>740</v>
      </c>
      <c r="F1136" s="274" t="s">
        <v>102</v>
      </c>
      <c r="G1136" s="67">
        <f>G1137</f>
        <v>1398.4</v>
      </c>
    </row>
    <row r="1137" spans="1:7" ht="25.5">
      <c r="A1137" s="16" t="s">
        <v>97</v>
      </c>
      <c r="B1137" s="69" t="s">
        <v>322</v>
      </c>
      <c r="C1137" s="69" t="s">
        <v>67</v>
      </c>
      <c r="D1137" s="69" t="s">
        <v>74</v>
      </c>
      <c r="E1137" s="274" t="s">
        <v>740</v>
      </c>
      <c r="F1137" s="274" t="s">
        <v>98</v>
      </c>
      <c r="G1137" s="67">
        <f>G1138</f>
        <v>1398.4</v>
      </c>
    </row>
    <row r="1138" spans="1:7" ht="12.75">
      <c r="A1138" s="16" t="s">
        <v>795</v>
      </c>
      <c r="B1138" s="69" t="s">
        <v>322</v>
      </c>
      <c r="C1138" s="69" t="s">
        <v>67</v>
      </c>
      <c r="D1138" s="69" t="s">
        <v>74</v>
      </c>
      <c r="E1138" s="274" t="s">
        <v>740</v>
      </c>
      <c r="F1138" s="274" t="s">
        <v>99</v>
      </c>
      <c r="G1138" s="67">
        <v>1398.4</v>
      </c>
    </row>
    <row r="1139" spans="1:7" ht="12.75">
      <c r="A1139" s="14" t="s">
        <v>435</v>
      </c>
      <c r="B1139" s="42" t="s">
        <v>322</v>
      </c>
      <c r="C1139" s="41" t="s">
        <v>71</v>
      </c>
      <c r="D1139" s="41" t="s">
        <v>35</v>
      </c>
      <c r="E1139" s="262"/>
      <c r="F1139" s="262"/>
      <c r="G1139" s="36">
        <f>G1140+G1160+G1193</f>
        <v>31250.9</v>
      </c>
    </row>
    <row r="1140" spans="1:7" ht="12.75">
      <c r="A1140" s="9" t="s">
        <v>148</v>
      </c>
      <c r="B1140" s="42" t="s">
        <v>322</v>
      </c>
      <c r="C1140" s="41" t="s">
        <v>71</v>
      </c>
      <c r="D1140" s="41" t="s">
        <v>65</v>
      </c>
      <c r="E1140" s="266"/>
      <c r="F1140" s="266"/>
      <c r="G1140" s="36">
        <f>G1148+G1142</f>
        <v>12131.8</v>
      </c>
    </row>
    <row r="1141" spans="1:7" ht="12.75">
      <c r="A1141" s="16" t="s">
        <v>657</v>
      </c>
      <c r="B1141" s="19" t="s">
        <v>322</v>
      </c>
      <c r="C1141" s="19" t="s">
        <v>71</v>
      </c>
      <c r="D1141" s="19" t="s">
        <v>65</v>
      </c>
      <c r="E1141" s="282" t="s">
        <v>658</v>
      </c>
      <c r="F1141" s="262"/>
      <c r="G1141" s="21">
        <f aca="true" t="shared" si="7" ref="G1141:G1146">G1142</f>
        <v>1000</v>
      </c>
    </row>
    <row r="1142" spans="1:7" ht="38.25">
      <c r="A1142" s="229" t="str">
        <f>'МП пр.8'!A81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1142" s="235" t="s">
        <v>322</v>
      </c>
      <c r="C1142" s="235" t="s">
        <v>71</v>
      </c>
      <c r="D1142" s="235" t="s">
        <v>65</v>
      </c>
      <c r="E1142" s="280" t="str">
        <f>'МП пр.8'!B81</f>
        <v>7Г 0 00 00000 </v>
      </c>
      <c r="F1142" s="261"/>
      <c r="G1142" s="232">
        <f t="shared" si="7"/>
        <v>1000</v>
      </c>
    </row>
    <row r="1143" spans="1:7" ht="25.5">
      <c r="A1143" s="30" t="str">
        <f>'МП пр.8'!A82</f>
        <v>Основное мероприятие "Оптимизация системы расселения в Сусуманском городском округе"</v>
      </c>
      <c r="B1143" s="19" t="s">
        <v>322</v>
      </c>
      <c r="C1143" s="19" t="s">
        <v>71</v>
      </c>
      <c r="D1143" s="19" t="s">
        <v>65</v>
      </c>
      <c r="E1143" s="282" t="str">
        <f>'МП пр.8'!B82</f>
        <v>7Г 0 01 00000 </v>
      </c>
      <c r="F1143" s="262"/>
      <c r="G1143" s="21">
        <f t="shared" si="7"/>
        <v>1000</v>
      </c>
    </row>
    <row r="1144" spans="1:7" ht="12.75">
      <c r="A1144" s="16" t="str">
        <f>'МП пр.8'!A83</f>
        <v>Оптимизация жилищного фонда в виде расселения </v>
      </c>
      <c r="B1144" s="19" t="s">
        <v>322</v>
      </c>
      <c r="C1144" s="19" t="s">
        <v>71</v>
      </c>
      <c r="D1144" s="19" t="s">
        <v>65</v>
      </c>
      <c r="E1144" s="282" t="str">
        <f>'МП пр.8'!B83</f>
        <v>7Г 0 01 96610 </v>
      </c>
      <c r="F1144" s="262"/>
      <c r="G1144" s="73">
        <f t="shared" si="7"/>
        <v>1000</v>
      </c>
    </row>
    <row r="1145" spans="1:7" ht="25.5">
      <c r="A1145" s="16" t="s">
        <v>417</v>
      </c>
      <c r="B1145" s="19" t="s">
        <v>322</v>
      </c>
      <c r="C1145" s="19" t="s">
        <v>71</v>
      </c>
      <c r="D1145" s="19" t="s">
        <v>65</v>
      </c>
      <c r="E1145" s="282" t="s">
        <v>403</v>
      </c>
      <c r="F1145" s="262" t="s">
        <v>102</v>
      </c>
      <c r="G1145" s="73">
        <f t="shared" si="7"/>
        <v>1000</v>
      </c>
    </row>
    <row r="1146" spans="1:7" ht="25.5">
      <c r="A1146" s="16" t="s">
        <v>97</v>
      </c>
      <c r="B1146" s="19" t="s">
        <v>322</v>
      </c>
      <c r="C1146" s="19" t="s">
        <v>71</v>
      </c>
      <c r="D1146" s="19" t="s">
        <v>65</v>
      </c>
      <c r="E1146" s="282" t="s">
        <v>403</v>
      </c>
      <c r="F1146" s="262" t="s">
        <v>98</v>
      </c>
      <c r="G1146" s="73">
        <f t="shared" si="7"/>
        <v>1000</v>
      </c>
    </row>
    <row r="1147" spans="1:7" ht="12.75">
      <c r="A1147" s="16" t="s">
        <v>794</v>
      </c>
      <c r="B1147" s="19" t="s">
        <v>322</v>
      </c>
      <c r="C1147" s="19" t="s">
        <v>71</v>
      </c>
      <c r="D1147" s="19" t="s">
        <v>65</v>
      </c>
      <c r="E1147" s="282" t="s">
        <v>403</v>
      </c>
      <c r="F1147" s="262" t="s">
        <v>99</v>
      </c>
      <c r="G1147" s="73">
        <f>'МП пр.8'!G89</f>
        <v>1000</v>
      </c>
    </row>
    <row r="1148" spans="1:7" ht="12.75">
      <c r="A1148" s="33" t="s">
        <v>200</v>
      </c>
      <c r="B1148" s="19" t="s">
        <v>322</v>
      </c>
      <c r="C1148" s="19" t="s">
        <v>71</v>
      </c>
      <c r="D1148" s="19" t="s">
        <v>65</v>
      </c>
      <c r="E1148" s="262" t="s">
        <v>663</v>
      </c>
      <c r="F1148" s="262"/>
      <c r="G1148" s="21">
        <f>G1149+G1153</f>
        <v>11131.8</v>
      </c>
    </row>
    <row r="1149" spans="1:7" ht="12.75">
      <c r="A1149" s="16" t="s">
        <v>237</v>
      </c>
      <c r="B1149" s="19" t="s">
        <v>322</v>
      </c>
      <c r="C1149" s="40" t="s">
        <v>71</v>
      </c>
      <c r="D1149" s="40" t="s">
        <v>65</v>
      </c>
      <c r="E1149" s="262" t="s">
        <v>664</v>
      </c>
      <c r="F1149" s="262"/>
      <c r="G1149" s="21">
        <f>G1150</f>
        <v>5415.7</v>
      </c>
    </row>
    <row r="1150" spans="1:7" ht="25.5">
      <c r="A1150" s="16" t="s">
        <v>417</v>
      </c>
      <c r="B1150" s="19" t="s">
        <v>322</v>
      </c>
      <c r="C1150" s="40" t="s">
        <v>71</v>
      </c>
      <c r="D1150" s="40" t="s">
        <v>65</v>
      </c>
      <c r="E1150" s="262" t="s">
        <v>664</v>
      </c>
      <c r="F1150" s="262" t="s">
        <v>102</v>
      </c>
      <c r="G1150" s="21">
        <f>G1151</f>
        <v>5415.7</v>
      </c>
    </row>
    <row r="1151" spans="1:7" ht="25.5">
      <c r="A1151" s="16" t="s">
        <v>97</v>
      </c>
      <c r="B1151" s="19" t="s">
        <v>322</v>
      </c>
      <c r="C1151" s="40" t="s">
        <v>71</v>
      </c>
      <c r="D1151" s="40" t="s">
        <v>65</v>
      </c>
      <c r="E1151" s="262" t="s">
        <v>664</v>
      </c>
      <c r="F1151" s="262" t="s">
        <v>98</v>
      </c>
      <c r="G1151" s="21">
        <f>G1152</f>
        <v>5415.7</v>
      </c>
    </row>
    <row r="1152" spans="1:7" ht="12.75">
      <c r="A1152" s="16" t="s">
        <v>794</v>
      </c>
      <c r="B1152" s="19" t="s">
        <v>322</v>
      </c>
      <c r="C1152" s="40" t="s">
        <v>71</v>
      </c>
      <c r="D1152" s="40" t="s">
        <v>65</v>
      </c>
      <c r="E1152" s="262" t="s">
        <v>664</v>
      </c>
      <c r="F1152" s="262" t="s">
        <v>99</v>
      </c>
      <c r="G1152" s="21">
        <v>5415.7</v>
      </c>
    </row>
    <row r="1153" spans="1:7" ht="12.75">
      <c r="A1153" s="16" t="s">
        <v>241</v>
      </c>
      <c r="B1153" s="19" t="s">
        <v>322</v>
      </c>
      <c r="C1153" s="40" t="s">
        <v>71</v>
      </c>
      <c r="D1153" s="40" t="s">
        <v>65</v>
      </c>
      <c r="E1153" s="262" t="s">
        <v>741</v>
      </c>
      <c r="F1153" s="262"/>
      <c r="G1153" s="21">
        <f>G1154+G1157</f>
        <v>5716.1</v>
      </c>
    </row>
    <row r="1154" spans="1:7" ht="25.5">
      <c r="A1154" s="16" t="s">
        <v>417</v>
      </c>
      <c r="B1154" s="19" t="s">
        <v>322</v>
      </c>
      <c r="C1154" s="40" t="s">
        <v>71</v>
      </c>
      <c r="D1154" s="40" t="s">
        <v>65</v>
      </c>
      <c r="E1154" s="262" t="s">
        <v>741</v>
      </c>
      <c r="F1154" s="262" t="s">
        <v>102</v>
      </c>
      <c r="G1154" s="21">
        <f>G1155</f>
        <v>1678</v>
      </c>
    </row>
    <row r="1155" spans="1:7" ht="25.5">
      <c r="A1155" s="16" t="s">
        <v>97</v>
      </c>
      <c r="B1155" s="19" t="s">
        <v>322</v>
      </c>
      <c r="C1155" s="40" t="s">
        <v>71</v>
      </c>
      <c r="D1155" s="40" t="s">
        <v>65</v>
      </c>
      <c r="E1155" s="262" t="s">
        <v>741</v>
      </c>
      <c r="F1155" s="262" t="s">
        <v>98</v>
      </c>
      <c r="G1155" s="21">
        <f>G1156</f>
        <v>1678</v>
      </c>
    </row>
    <row r="1156" spans="1:7" ht="12.75">
      <c r="A1156" s="16" t="s">
        <v>794</v>
      </c>
      <c r="B1156" s="19" t="s">
        <v>322</v>
      </c>
      <c r="C1156" s="40" t="s">
        <v>71</v>
      </c>
      <c r="D1156" s="40" t="s">
        <v>65</v>
      </c>
      <c r="E1156" s="262" t="s">
        <v>741</v>
      </c>
      <c r="F1156" s="262" t="s">
        <v>99</v>
      </c>
      <c r="G1156" s="21">
        <v>1678</v>
      </c>
    </row>
    <row r="1157" spans="1:7" ht="12.75">
      <c r="A1157" s="16" t="s">
        <v>126</v>
      </c>
      <c r="B1157" s="19" t="s">
        <v>322</v>
      </c>
      <c r="C1157" s="40" t="s">
        <v>71</v>
      </c>
      <c r="D1157" s="40" t="s">
        <v>65</v>
      </c>
      <c r="E1157" s="262" t="s">
        <v>741</v>
      </c>
      <c r="F1157" s="262" t="s">
        <v>127</v>
      </c>
      <c r="G1157" s="21">
        <f>G1158</f>
        <v>4038.1</v>
      </c>
    </row>
    <row r="1158" spans="1:7" ht="12.75">
      <c r="A1158" s="16" t="s">
        <v>129</v>
      </c>
      <c r="B1158" s="19" t="s">
        <v>322</v>
      </c>
      <c r="C1158" s="40" t="s">
        <v>71</v>
      </c>
      <c r="D1158" s="40" t="s">
        <v>65</v>
      </c>
      <c r="E1158" s="262" t="s">
        <v>741</v>
      </c>
      <c r="F1158" s="262" t="s">
        <v>130</v>
      </c>
      <c r="G1158" s="21">
        <f>G1159</f>
        <v>4038.1</v>
      </c>
    </row>
    <row r="1159" spans="1:7" ht="12.75">
      <c r="A1159" s="16" t="s">
        <v>131</v>
      </c>
      <c r="B1159" s="19" t="s">
        <v>322</v>
      </c>
      <c r="C1159" s="40" t="s">
        <v>71</v>
      </c>
      <c r="D1159" s="40" t="s">
        <v>65</v>
      </c>
      <c r="E1159" s="262" t="s">
        <v>741</v>
      </c>
      <c r="F1159" s="262" t="s">
        <v>132</v>
      </c>
      <c r="G1159" s="21">
        <v>4038.1</v>
      </c>
    </row>
    <row r="1160" spans="1:7" ht="12.75">
      <c r="A1160" s="15" t="s">
        <v>202</v>
      </c>
      <c r="B1160" s="42" t="s">
        <v>322</v>
      </c>
      <c r="C1160" s="41" t="s">
        <v>71</v>
      </c>
      <c r="D1160" s="41" t="s">
        <v>66</v>
      </c>
      <c r="E1160" s="287"/>
      <c r="F1160" s="266"/>
      <c r="G1160" s="36">
        <f>G1162+G1184+G1172+G1178</f>
        <v>8628.5</v>
      </c>
    </row>
    <row r="1161" spans="1:7" s="66" customFormat="1" ht="12.75">
      <c r="A1161" s="16" t="s">
        <v>657</v>
      </c>
      <c r="B1161" s="19" t="s">
        <v>322</v>
      </c>
      <c r="C1161" s="19" t="s">
        <v>71</v>
      </c>
      <c r="D1161" s="19" t="s">
        <v>66</v>
      </c>
      <c r="E1161" s="282" t="s">
        <v>733</v>
      </c>
      <c r="F1161" s="262"/>
      <c r="G1161" s="21">
        <f>G1162+G1172</f>
        <v>3000</v>
      </c>
    </row>
    <row r="1162" spans="1:7" ht="30" customHeight="1">
      <c r="A1162" s="234" t="str">
        <f>'МП пр.8'!A724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1162" s="235" t="s">
        <v>322</v>
      </c>
      <c r="C1162" s="235" t="s">
        <v>71</v>
      </c>
      <c r="D1162" s="235" t="s">
        <v>66</v>
      </c>
      <c r="E1162" s="280" t="str">
        <f>'МП пр.8'!B724</f>
        <v>7Я 0 00 00000</v>
      </c>
      <c r="F1162" s="261"/>
      <c r="G1162" s="232">
        <f>G1163</f>
        <v>2700</v>
      </c>
    </row>
    <row r="1163" spans="1:7" ht="25.5">
      <c r="A1163" s="33" t="str">
        <f>'МП пр.8'!A725</f>
        <v>Основное мероприятие "Организация бесперебойной работы в сфере предоставления услуг жилищно- коммунального хозяйства в отопительный период"</v>
      </c>
      <c r="B1163" s="19" t="s">
        <v>322</v>
      </c>
      <c r="C1163" s="19" t="s">
        <v>71</v>
      </c>
      <c r="D1163" s="19" t="s">
        <v>66</v>
      </c>
      <c r="E1163" s="282" t="str">
        <f>'МП пр.8'!B725</f>
        <v>7Я 0 01 00000</v>
      </c>
      <c r="F1163" s="262"/>
      <c r="G1163" s="21">
        <f>G1164+G1168</f>
        <v>2700</v>
      </c>
    </row>
    <row r="1164" spans="1:7" ht="25.5">
      <c r="A1164" s="16" t="str">
        <f>'МП пр.8'!A726</f>
        <v>Организация бесперебойной работы в сфере предоставления услуг жилищно- коммунального хозяйства в отопительный период</v>
      </c>
      <c r="B1164" s="19" t="s">
        <v>322</v>
      </c>
      <c r="C1164" s="19" t="s">
        <v>71</v>
      </c>
      <c r="D1164" s="19" t="s">
        <v>66</v>
      </c>
      <c r="E1164" s="282" t="str">
        <f>'МП пр.8'!B726</f>
        <v>7Я 0 01 98700</v>
      </c>
      <c r="F1164" s="262"/>
      <c r="G1164" s="21">
        <f>G1165</f>
        <v>1700</v>
      </c>
    </row>
    <row r="1165" spans="1:7" ht="12.75">
      <c r="A1165" s="16" t="s">
        <v>126</v>
      </c>
      <c r="B1165" s="19" t="s">
        <v>322</v>
      </c>
      <c r="C1165" s="19" t="s">
        <v>71</v>
      </c>
      <c r="D1165" s="19" t="s">
        <v>66</v>
      </c>
      <c r="E1165" s="282" t="s">
        <v>306</v>
      </c>
      <c r="F1165" s="262" t="s">
        <v>127</v>
      </c>
      <c r="G1165" s="21">
        <f>G1166</f>
        <v>1700</v>
      </c>
    </row>
    <row r="1166" spans="1:7" ht="25.5">
      <c r="A1166" s="16" t="s">
        <v>162</v>
      </c>
      <c r="B1166" s="19" t="s">
        <v>322</v>
      </c>
      <c r="C1166" s="19" t="s">
        <v>71</v>
      </c>
      <c r="D1166" s="19" t="s">
        <v>66</v>
      </c>
      <c r="E1166" s="282" t="s">
        <v>306</v>
      </c>
      <c r="F1166" s="262" t="s">
        <v>128</v>
      </c>
      <c r="G1166" s="21">
        <f>G1167</f>
        <v>1700</v>
      </c>
    </row>
    <row r="1167" spans="1:7" ht="27" customHeight="1">
      <c r="A1167" s="16" t="s">
        <v>416</v>
      </c>
      <c r="B1167" s="19" t="s">
        <v>322</v>
      </c>
      <c r="C1167" s="19" t="s">
        <v>71</v>
      </c>
      <c r="D1167" s="19" t="s">
        <v>66</v>
      </c>
      <c r="E1167" s="282" t="s">
        <v>306</v>
      </c>
      <c r="F1167" s="262" t="s">
        <v>415</v>
      </c>
      <c r="G1167" s="21">
        <f>'МП пр.8'!G732</f>
        <v>1700</v>
      </c>
    </row>
    <row r="1168" spans="1:7" ht="27" customHeight="1">
      <c r="A1168" s="16" t="str">
        <f>'МП пр.8'!A733</f>
        <v>Частичное возмещение недополученных доходов по оказанию жилищно- коммунальных услуг населению</v>
      </c>
      <c r="B1168" s="19" t="s">
        <v>322</v>
      </c>
      <c r="C1168" s="19" t="s">
        <v>71</v>
      </c>
      <c r="D1168" s="19" t="s">
        <v>66</v>
      </c>
      <c r="E1168" s="282" t="str">
        <f>'МП пр.8'!B733</f>
        <v>7Я 0 01 98710</v>
      </c>
      <c r="F1168" s="262"/>
      <c r="G1168" s="21">
        <f>G1169</f>
        <v>1000</v>
      </c>
    </row>
    <row r="1169" spans="1:7" ht="12.75">
      <c r="A1169" s="16" t="s">
        <v>126</v>
      </c>
      <c r="B1169" s="243" t="s">
        <v>322</v>
      </c>
      <c r="C1169" s="243" t="s">
        <v>71</v>
      </c>
      <c r="D1169" s="243" t="s">
        <v>66</v>
      </c>
      <c r="E1169" s="286" t="s">
        <v>405</v>
      </c>
      <c r="F1169" s="262" t="s">
        <v>127</v>
      </c>
      <c r="G1169" s="244">
        <f>G1170</f>
        <v>1000</v>
      </c>
    </row>
    <row r="1170" spans="1:7" ht="25.5">
      <c r="A1170" s="16" t="s">
        <v>162</v>
      </c>
      <c r="B1170" s="243" t="s">
        <v>322</v>
      </c>
      <c r="C1170" s="243" t="s">
        <v>71</v>
      </c>
      <c r="D1170" s="243" t="s">
        <v>66</v>
      </c>
      <c r="E1170" s="286" t="s">
        <v>405</v>
      </c>
      <c r="F1170" s="262" t="s">
        <v>128</v>
      </c>
      <c r="G1170" s="244">
        <f>G1171</f>
        <v>1000</v>
      </c>
    </row>
    <row r="1171" spans="1:7" ht="30" customHeight="1">
      <c r="A1171" s="16" t="s">
        <v>416</v>
      </c>
      <c r="B1171" s="19" t="s">
        <v>322</v>
      </c>
      <c r="C1171" s="19" t="s">
        <v>71</v>
      </c>
      <c r="D1171" s="19" t="s">
        <v>66</v>
      </c>
      <c r="E1171" s="282" t="s">
        <v>405</v>
      </c>
      <c r="F1171" s="262" t="s">
        <v>415</v>
      </c>
      <c r="G1171" s="21">
        <f>'МП пр.8'!G739</f>
        <v>1000</v>
      </c>
    </row>
    <row r="1172" spans="1:7" ht="25.5">
      <c r="A1172" s="234" t="str">
        <f>'МП пр.8'!A810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1172" s="235" t="s">
        <v>742</v>
      </c>
      <c r="C1172" s="235" t="s">
        <v>71</v>
      </c>
      <c r="D1172" s="235" t="s">
        <v>66</v>
      </c>
      <c r="E1172" s="280" t="str">
        <f>'МП пр.8'!B810</f>
        <v>7N 0 00 00000</v>
      </c>
      <c r="F1172" s="261"/>
      <c r="G1172" s="247">
        <f>G1173</f>
        <v>300</v>
      </c>
    </row>
    <row r="1173" spans="1:7" ht="25.5">
      <c r="A1173" s="16" t="str">
        <f>'МП пр.8'!A811</f>
        <v>Основное мероприятие "Проведение реконструкции, ремонта или замены оборудования на объектах коммунальной инфраструктуры"</v>
      </c>
      <c r="B1173" s="19" t="s">
        <v>742</v>
      </c>
      <c r="C1173" s="19" t="s">
        <v>71</v>
      </c>
      <c r="D1173" s="19" t="s">
        <v>66</v>
      </c>
      <c r="E1173" s="282" t="str">
        <f>'МП пр.8'!B811</f>
        <v>7N 0 01 00000</v>
      </c>
      <c r="F1173" s="262"/>
      <c r="G1173" s="314">
        <f>G1174</f>
        <v>300</v>
      </c>
    </row>
    <row r="1174" spans="1:7" ht="25.5">
      <c r="A1174" s="16" t="str">
        <f>'МП пр.8'!A812</f>
        <v>Подготовка коммунальной инфраструктуры населенных пунктов к отопительным периодам за счет средств местного бюджета</v>
      </c>
      <c r="B1174" s="19" t="s">
        <v>742</v>
      </c>
      <c r="C1174" s="19" t="s">
        <v>71</v>
      </c>
      <c r="D1174" s="19" t="s">
        <v>66</v>
      </c>
      <c r="E1174" s="282" t="str">
        <f>'МП пр.8'!B812</f>
        <v>7N 0 01  S2110</v>
      </c>
      <c r="F1174" s="262"/>
      <c r="G1174" s="314">
        <f>G1175</f>
        <v>300</v>
      </c>
    </row>
    <row r="1175" spans="1:7" ht="25.5">
      <c r="A1175" s="16" t="s">
        <v>417</v>
      </c>
      <c r="B1175" s="19" t="s">
        <v>742</v>
      </c>
      <c r="C1175" s="19" t="s">
        <v>71</v>
      </c>
      <c r="D1175" s="19" t="s">
        <v>66</v>
      </c>
      <c r="E1175" s="282" t="s">
        <v>637</v>
      </c>
      <c r="F1175" s="262" t="s">
        <v>102</v>
      </c>
      <c r="G1175" s="314">
        <f>G1176</f>
        <v>300</v>
      </c>
    </row>
    <row r="1176" spans="1:7" ht="25.5">
      <c r="A1176" s="16" t="s">
        <v>97</v>
      </c>
      <c r="B1176" s="19" t="s">
        <v>742</v>
      </c>
      <c r="C1176" s="19" t="s">
        <v>71</v>
      </c>
      <c r="D1176" s="19" t="s">
        <v>66</v>
      </c>
      <c r="E1176" s="282" t="s">
        <v>637</v>
      </c>
      <c r="F1176" s="262" t="s">
        <v>98</v>
      </c>
      <c r="G1176" s="21">
        <f>G1177</f>
        <v>300</v>
      </c>
    </row>
    <row r="1177" spans="1:7" ht="12.75">
      <c r="A1177" s="16" t="s">
        <v>795</v>
      </c>
      <c r="B1177" s="19" t="s">
        <v>742</v>
      </c>
      <c r="C1177" s="19" t="s">
        <v>71</v>
      </c>
      <c r="D1177" s="19" t="s">
        <v>66</v>
      </c>
      <c r="E1177" s="282" t="s">
        <v>637</v>
      </c>
      <c r="F1177" s="262" t="s">
        <v>99</v>
      </c>
      <c r="G1177" s="21">
        <f>'МП пр.8'!G818</f>
        <v>300</v>
      </c>
    </row>
    <row r="1178" spans="1:7" ht="25.5">
      <c r="A1178" s="234" t="s">
        <v>806</v>
      </c>
      <c r="B1178" s="235" t="s">
        <v>742</v>
      </c>
      <c r="C1178" s="235" t="s">
        <v>71</v>
      </c>
      <c r="D1178" s="235" t="s">
        <v>66</v>
      </c>
      <c r="E1178" s="312" t="s">
        <v>807</v>
      </c>
      <c r="F1178" s="230"/>
      <c r="G1178" s="232">
        <f>G1179</f>
        <v>8.3</v>
      </c>
    </row>
    <row r="1179" spans="1:7" ht="21" customHeight="1">
      <c r="A1179" s="33" t="s">
        <v>808</v>
      </c>
      <c r="B1179" s="19" t="s">
        <v>742</v>
      </c>
      <c r="C1179" s="19" t="s">
        <v>71</v>
      </c>
      <c r="D1179" s="19" t="s">
        <v>66</v>
      </c>
      <c r="E1179" s="48" t="s">
        <v>809</v>
      </c>
      <c r="F1179" s="20"/>
      <c r="G1179" s="21">
        <f>G1180</f>
        <v>8.3</v>
      </c>
    </row>
    <row r="1180" spans="1:7" ht="25.5">
      <c r="A1180" s="156" t="s">
        <v>810</v>
      </c>
      <c r="B1180" s="19" t="s">
        <v>742</v>
      </c>
      <c r="C1180" s="19" t="s">
        <v>71</v>
      </c>
      <c r="D1180" s="19" t="s">
        <v>66</v>
      </c>
      <c r="E1180" s="48" t="s">
        <v>811</v>
      </c>
      <c r="F1180" s="20"/>
      <c r="G1180" s="21">
        <f>G1181</f>
        <v>8.3</v>
      </c>
    </row>
    <row r="1181" spans="1:7" ht="25.5">
      <c r="A1181" s="16" t="s">
        <v>417</v>
      </c>
      <c r="B1181" s="19" t="s">
        <v>742</v>
      </c>
      <c r="C1181" s="19" t="s">
        <v>71</v>
      </c>
      <c r="D1181" s="19" t="s">
        <v>66</v>
      </c>
      <c r="E1181" s="48" t="s">
        <v>811</v>
      </c>
      <c r="F1181" s="20" t="s">
        <v>102</v>
      </c>
      <c r="G1181" s="21">
        <f>G1182</f>
        <v>8.3</v>
      </c>
    </row>
    <row r="1182" spans="1:7" ht="25.5">
      <c r="A1182" s="16" t="s">
        <v>97</v>
      </c>
      <c r="B1182" s="19" t="s">
        <v>742</v>
      </c>
      <c r="C1182" s="19" t="s">
        <v>71</v>
      </c>
      <c r="D1182" s="19" t="s">
        <v>66</v>
      </c>
      <c r="E1182" s="48" t="s">
        <v>811</v>
      </c>
      <c r="F1182" s="20" t="s">
        <v>98</v>
      </c>
      <c r="G1182" s="21">
        <f>G1183</f>
        <v>8.3</v>
      </c>
    </row>
    <row r="1183" spans="1:7" ht="12.75">
      <c r="A1183" s="16" t="s">
        <v>794</v>
      </c>
      <c r="B1183" s="19" t="s">
        <v>742</v>
      </c>
      <c r="C1183" s="19" t="s">
        <v>71</v>
      </c>
      <c r="D1183" s="19" t="s">
        <v>66</v>
      </c>
      <c r="E1183" s="48" t="s">
        <v>811</v>
      </c>
      <c r="F1183" s="20" t="s">
        <v>99</v>
      </c>
      <c r="G1183" s="21">
        <f>'МП пр.8'!G859</f>
        <v>8.3</v>
      </c>
    </row>
    <row r="1184" spans="1:7" ht="12.75">
      <c r="A1184" s="16" t="s">
        <v>203</v>
      </c>
      <c r="B1184" s="19" t="s">
        <v>322</v>
      </c>
      <c r="C1184" s="19" t="s">
        <v>71</v>
      </c>
      <c r="D1184" s="19" t="s">
        <v>66</v>
      </c>
      <c r="E1184" s="262" t="s">
        <v>743</v>
      </c>
      <c r="F1184" s="262"/>
      <c r="G1184" s="21">
        <f>G1185+G1189</f>
        <v>5620.2</v>
      </c>
    </row>
    <row r="1185" spans="1:7" ht="25.5">
      <c r="A1185" s="16" t="s">
        <v>759</v>
      </c>
      <c r="B1185" s="19" t="s">
        <v>322</v>
      </c>
      <c r="C1185" s="40" t="s">
        <v>71</v>
      </c>
      <c r="D1185" s="40" t="s">
        <v>66</v>
      </c>
      <c r="E1185" s="262" t="s">
        <v>744</v>
      </c>
      <c r="F1185" s="262"/>
      <c r="G1185" s="21">
        <f>G1186</f>
        <v>2620.2</v>
      </c>
    </row>
    <row r="1186" spans="1:7" ht="12.75">
      <c r="A1186" s="16" t="s">
        <v>126</v>
      </c>
      <c r="B1186" s="19" t="s">
        <v>322</v>
      </c>
      <c r="C1186" s="40" t="s">
        <v>71</v>
      </c>
      <c r="D1186" s="40" t="s">
        <v>66</v>
      </c>
      <c r="E1186" s="262" t="s">
        <v>744</v>
      </c>
      <c r="F1186" s="262" t="s">
        <v>127</v>
      </c>
      <c r="G1186" s="21">
        <f>G1187</f>
        <v>2620.2</v>
      </c>
    </row>
    <row r="1187" spans="1:7" ht="25.5">
      <c r="A1187" s="16" t="s">
        <v>162</v>
      </c>
      <c r="B1187" s="19" t="s">
        <v>322</v>
      </c>
      <c r="C1187" s="40" t="s">
        <v>71</v>
      </c>
      <c r="D1187" s="40" t="s">
        <v>66</v>
      </c>
      <c r="E1187" s="262" t="s">
        <v>744</v>
      </c>
      <c r="F1187" s="262" t="s">
        <v>128</v>
      </c>
      <c r="G1187" s="21">
        <f>G1188</f>
        <v>2620.2</v>
      </c>
    </row>
    <row r="1188" spans="1:7" ht="31.5" customHeight="1">
      <c r="A1188" s="16" t="s">
        <v>416</v>
      </c>
      <c r="B1188" s="19" t="s">
        <v>322</v>
      </c>
      <c r="C1188" s="40" t="s">
        <v>71</v>
      </c>
      <c r="D1188" s="40" t="s">
        <v>66</v>
      </c>
      <c r="E1188" s="262" t="s">
        <v>744</v>
      </c>
      <c r="F1188" s="262" t="s">
        <v>415</v>
      </c>
      <c r="G1188" s="21">
        <v>2620.2</v>
      </c>
    </row>
    <row r="1189" spans="1:7" ht="12.75">
      <c r="A1189" s="16" t="s">
        <v>242</v>
      </c>
      <c r="B1189" s="19" t="s">
        <v>322</v>
      </c>
      <c r="C1189" s="40" t="s">
        <v>71</v>
      </c>
      <c r="D1189" s="40" t="s">
        <v>66</v>
      </c>
      <c r="E1189" s="262" t="s">
        <v>745</v>
      </c>
      <c r="F1189" s="262"/>
      <c r="G1189" s="21">
        <f>G1190</f>
        <v>3000</v>
      </c>
    </row>
    <row r="1190" spans="1:7" ht="25.5">
      <c r="A1190" s="16" t="s">
        <v>417</v>
      </c>
      <c r="B1190" s="19" t="s">
        <v>322</v>
      </c>
      <c r="C1190" s="40" t="s">
        <v>71</v>
      </c>
      <c r="D1190" s="40" t="s">
        <v>66</v>
      </c>
      <c r="E1190" s="262" t="s">
        <v>745</v>
      </c>
      <c r="F1190" s="262" t="s">
        <v>102</v>
      </c>
      <c r="G1190" s="21">
        <f>G1191</f>
        <v>3000</v>
      </c>
    </row>
    <row r="1191" spans="1:7" ht="25.5">
      <c r="A1191" s="16" t="s">
        <v>97</v>
      </c>
      <c r="B1191" s="19" t="s">
        <v>322</v>
      </c>
      <c r="C1191" s="40" t="s">
        <v>71</v>
      </c>
      <c r="D1191" s="40" t="s">
        <v>66</v>
      </c>
      <c r="E1191" s="262" t="s">
        <v>745</v>
      </c>
      <c r="F1191" s="262" t="s">
        <v>98</v>
      </c>
      <c r="G1191" s="21">
        <f>G1192</f>
        <v>3000</v>
      </c>
    </row>
    <row r="1192" spans="1:7" ht="12.75">
      <c r="A1192" s="16" t="s">
        <v>794</v>
      </c>
      <c r="B1192" s="19" t="s">
        <v>322</v>
      </c>
      <c r="C1192" s="40" t="s">
        <v>71</v>
      </c>
      <c r="D1192" s="40" t="s">
        <v>66</v>
      </c>
      <c r="E1192" s="262" t="s">
        <v>745</v>
      </c>
      <c r="F1192" s="262" t="s">
        <v>99</v>
      </c>
      <c r="G1192" s="21">
        <v>3000</v>
      </c>
    </row>
    <row r="1193" spans="1:7" ht="12.75">
      <c r="A1193" s="15" t="s">
        <v>204</v>
      </c>
      <c r="B1193" s="42" t="s">
        <v>322</v>
      </c>
      <c r="C1193" s="41" t="s">
        <v>71</v>
      </c>
      <c r="D1193" s="41" t="s">
        <v>69</v>
      </c>
      <c r="E1193" s="266"/>
      <c r="F1193" s="266"/>
      <c r="G1193" s="36">
        <f>G1195+G1205+G1219+G1228+G1237</f>
        <v>10490.6</v>
      </c>
    </row>
    <row r="1194" spans="1:7" s="32" customFormat="1" ht="12.75">
      <c r="A1194" s="16" t="s">
        <v>657</v>
      </c>
      <c r="B1194" s="19" t="s">
        <v>322</v>
      </c>
      <c r="C1194" s="19" t="s">
        <v>71</v>
      </c>
      <c r="D1194" s="19" t="s">
        <v>69</v>
      </c>
      <c r="E1194" s="282" t="s">
        <v>733</v>
      </c>
      <c r="F1194" s="262"/>
      <c r="G1194" s="21">
        <f>G1195+G1205</f>
        <v>6567.2</v>
      </c>
    </row>
    <row r="1195" spans="1:7" s="32" customFormat="1" ht="30" customHeight="1">
      <c r="A1195" s="234" t="str">
        <f>'МП пр.8'!A184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1195" s="235" t="s">
        <v>322</v>
      </c>
      <c r="C1195" s="235" t="s">
        <v>71</v>
      </c>
      <c r="D1195" s="235" t="s">
        <v>69</v>
      </c>
      <c r="E1195" s="280" t="str">
        <f>'МП пр.8'!B184</f>
        <v>7К 0 00 00000 </v>
      </c>
      <c r="F1195" s="261"/>
      <c r="G1195" s="232">
        <f>G1196</f>
        <v>2273.5</v>
      </c>
    </row>
    <row r="1196" spans="1:7" ht="25.5">
      <c r="A1196" s="33" t="str">
        <f>'МП пр.8'!A185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196" s="19" t="s">
        <v>322</v>
      </c>
      <c r="C1196" s="19" t="s">
        <v>71</v>
      </c>
      <c r="D1196" s="19" t="s">
        <v>69</v>
      </c>
      <c r="E1196" s="282" t="str">
        <f>'МП пр.8'!B185</f>
        <v>7К 0 01 00000 </v>
      </c>
      <c r="F1196" s="262"/>
      <c r="G1196" s="21">
        <f>G1201+G1197</f>
        <v>2273.5</v>
      </c>
    </row>
    <row r="1197" spans="1:7" s="80" customFormat="1" ht="29.25" customHeight="1">
      <c r="A1197" s="295" t="str">
        <f>'МП пр.8'!A186</f>
        <v>Формирование современной городской среды при реализации проектов благоустройства территорий муниципальных образований  </v>
      </c>
      <c r="B1197" s="242" t="s">
        <v>322</v>
      </c>
      <c r="C1197" s="242" t="s">
        <v>71</v>
      </c>
      <c r="D1197" s="242" t="s">
        <v>69</v>
      </c>
      <c r="E1197" s="285" t="str">
        <f>'МП пр.8'!B186</f>
        <v>7К 0 01 R5550</v>
      </c>
      <c r="F1197" s="267"/>
      <c r="G1197" s="226">
        <f>G1198</f>
        <v>2218.5</v>
      </c>
    </row>
    <row r="1198" spans="1:7" s="80" customFormat="1" ht="25.5">
      <c r="A1198" s="224" t="s">
        <v>417</v>
      </c>
      <c r="B1198" s="242" t="s">
        <v>322</v>
      </c>
      <c r="C1198" s="242" t="s">
        <v>71</v>
      </c>
      <c r="D1198" s="242" t="s">
        <v>69</v>
      </c>
      <c r="E1198" s="285" t="str">
        <f>'МП пр.8'!B187</f>
        <v>7К 0 01 R5550</v>
      </c>
      <c r="F1198" s="267" t="str">
        <f>'МП пр.8'!E189</f>
        <v>200</v>
      </c>
      <c r="G1198" s="226">
        <f>G1199</f>
        <v>2218.5</v>
      </c>
    </row>
    <row r="1199" spans="1:7" s="80" customFormat="1" ht="25.5">
      <c r="A1199" s="224" t="s">
        <v>97</v>
      </c>
      <c r="B1199" s="242" t="s">
        <v>322</v>
      </c>
      <c r="C1199" s="242" t="s">
        <v>71</v>
      </c>
      <c r="D1199" s="242" t="s">
        <v>69</v>
      </c>
      <c r="E1199" s="285" t="str">
        <f>'МП пр.8'!B188</f>
        <v>7К 0 01 R5550</v>
      </c>
      <c r="F1199" s="267" t="str">
        <f>'МП пр.8'!E190</f>
        <v>240</v>
      </c>
      <c r="G1199" s="226">
        <f>G1200</f>
        <v>2218.5</v>
      </c>
    </row>
    <row r="1200" spans="1:7" s="80" customFormat="1" ht="12.75">
      <c r="A1200" s="224" t="s">
        <v>795</v>
      </c>
      <c r="B1200" s="242" t="s">
        <v>322</v>
      </c>
      <c r="C1200" s="242" t="s">
        <v>71</v>
      </c>
      <c r="D1200" s="242" t="s">
        <v>69</v>
      </c>
      <c r="E1200" s="285" t="str">
        <f>'МП пр.8'!B189</f>
        <v>7К 0 01 R5550</v>
      </c>
      <c r="F1200" s="267" t="str">
        <f>'МП пр.8'!E191</f>
        <v>244</v>
      </c>
      <c r="G1200" s="226">
        <f>'МП пр.8'!G192</f>
        <v>2218.5</v>
      </c>
    </row>
    <row r="1201" spans="1:7" ht="38.25">
      <c r="A1201" s="16" t="str">
        <f>'МП пр.8'!A193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1201" s="19" t="s">
        <v>322</v>
      </c>
      <c r="C1201" s="19" t="s">
        <v>71</v>
      </c>
      <c r="D1201" s="19" t="s">
        <v>69</v>
      </c>
      <c r="E1201" s="282" t="str">
        <f>'МП пр.8'!B193</f>
        <v>7К 0 01 L5550</v>
      </c>
      <c r="F1201" s="262"/>
      <c r="G1201" s="21">
        <f>G1202</f>
        <v>55</v>
      </c>
    </row>
    <row r="1202" spans="1:7" ht="18" customHeight="1">
      <c r="A1202" s="16" t="s">
        <v>417</v>
      </c>
      <c r="B1202" s="19" t="s">
        <v>322</v>
      </c>
      <c r="C1202" s="19" t="s">
        <v>71</v>
      </c>
      <c r="D1202" s="19" t="s">
        <v>69</v>
      </c>
      <c r="E1202" s="282" t="s">
        <v>749</v>
      </c>
      <c r="F1202" s="262" t="s">
        <v>102</v>
      </c>
      <c r="G1202" s="21">
        <f>G1203</f>
        <v>55</v>
      </c>
    </row>
    <row r="1203" spans="1:7" ht="25.5">
      <c r="A1203" s="16" t="s">
        <v>97</v>
      </c>
      <c r="B1203" s="19" t="s">
        <v>322</v>
      </c>
      <c r="C1203" s="19" t="s">
        <v>71</v>
      </c>
      <c r="D1203" s="19" t="s">
        <v>69</v>
      </c>
      <c r="E1203" s="282" t="s">
        <v>749</v>
      </c>
      <c r="F1203" s="262" t="s">
        <v>98</v>
      </c>
      <c r="G1203" s="21">
        <f>G1204</f>
        <v>55</v>
      </c>
    </row>
    <row r="1204" spans="1:7" ht="12.75">
      <c r="A1204" s="16" t="s">
        <v>794</v>
      </c>
      <c r="B1204" s="19" t="s">
        <v>322</v>
      </c>
      <c r="C1204" s="19" t="s">
        <v>71</v>
      </c>
      <c r="D1204" s="19" t="s">
        <v>69</v>
      </c>
      <c r="E1204" s="282" t="s">
        <v>749</v>
      </c>
      <c r="F1204" s="262" t="s">
        <v>99</v>
      </c>
      <c r="G1204" s="21">
        <f>'МП пр.8'!G198</f>
        <v>55</v>
      </c>
    </row>
    <row r="1205" spans="1:7" ht="25.5">
      <c r="A1205" s="234" t="str">
        <f>'МП пр.8'!A869</f>
        <v>Муниципальная программа "Благоустройство Сусуманского городского округа на 2018- 2020 годы"</v>
      </c>
      <c r="B1205" s="235" t="s">
        <v>322</v>
      </c>
      <c r="C1205" s="235" t="s">
        <v>71</v>
      </c>
      <c r="D1205" s="235" t="s">
        <v>69</v>
      </c>
      <c r="E1205" s="280" t="str">
        <f>'МП пр.8'!B869</f>
        <v>7Z 0 00 00000</v>
      </c>
      <c r="F1205" s="261"/>
      <c r="G1205" s="232">
        <f>G1206</f>
        <v>4293.7</v>
      </c>
    </row>
    <row r="1206" spans="1:7" ht="12.75">
      <c r="A1206" s="33" t="str">
        <f>'МП пр.8'!A870</f>
        <v>Основное мероприятие "Обеспечение реализации программы"</v>
      </c>
      <c r="B1206" s="19" t="s">
        <v>322</v>
      </c>
      <c r="C1206" s="19" t="s">
        <v>71</v>
      </c>
      <c r="D1206" s="19" t="s">
        <v>69</v>
      </c>
      <c r="E1206" s="282" t="str">
        <f>'МП пр.8'!B870</f>
        <v>7Z 0 01 00000</v>
      </c>
      <c r="F1206" s="262"/>
      <c r="G1206" s="21">
        <f>G1215+G1207+G1211</f>
        <v>4293.7</v>
      </c>
    </row>
    <row r="1207" spans="1:7" s="80" customFormat="1" ht="12.75">
      <c r="A1207" s="295" t="str">
        <f>'МП пр.8'!A871</f>
        <v>Мероприятия по благоустройству территории Сусуманского городского округа</v>
      </c>
      <c r="B1207" s="242" t="s">
        <v>322</v>
      </c>
      <c r="C1207" s="242" t="s">
        <v>71</v>
      </c>
      <c r="D1207" s="242" t="s">
        <v>69</v>
      </c>
      <c r="E1207" s="285" t="str">
        <f>'МП пр.8'!B871</f>
        <v>7Z 0 01 62010</v>
      </c>
      <c r="F1207" s="267"/>
      <c r="G1207" s="226">
        <f>G1208</f>
        <v>2851.7</v>
      </c>
    </row>
    <row r="1208" spans="1:7" s="80" customFormat="1" ht="25.5">
      <c r="A1208" s="224" t="s">
        <v>417</v>
      </c>
      <c r="B1208" s="242" t="s">
        <v>322</v>
      </c>
      <c r="C1208" s="242" t="s">
        <v>71</v>
      </c>
      <c r="D1208" s="242" t="s">
        <v>69</v>
      </c>
      <c r="E1208" s="285" t="str">
        <f>'МП пр.8'!B872</f>
        <v>7Z 0 01 62010</v>
      </c>
      <c r="F1208" s="267" t="s">
        <v>102</v>
      </c>
      <c r="G1208" s="226">
        <f>G1209</f>
        <v>2851.7</v>
      </c>
    </row>
    <row r="1209" spans="1:7" s="80" customFormat="1" ht="25.5">
      <c r="A1209" s="224" t="s">
        <v>97</v>
      </c>
      <c r="B1209" s="242" t="s">
        <v>322</v>
      </c>
      <c r="C1209" s="242" t="s">
        <v>71</v>
      </c>
      <c r="D1209" s="242" t="s">
        <v>69</v>
      </c>
      <c r="E1209" s="285" t="str">
        <f>'МП пр.8'!B873</f>
        <v>7Z 0 01 62010</v>
      </c>
      <c r="F1209" s="267" t="s">
        <v>98</v>
      </c>
      <c r="G1209" s="226">
        <f>G1210</f>
        <v>2851.7</v>
      </c>
    </row>
    <row r="1210" spans="1:7" s="80" customFormat="1" ht="12.75">
      <c r="A1210" s="224" t="s">
        <v>794</v>
      </c>
      <c r="B1210" s="242" t="s">
        <v>322</v>
      </c>
      <c r="C1210" s="242" t="s">
        <v>71</v>
      </c>
      <c r="D1210" s="242" t="s">
        <v>69</v>
      </c>
      <c r="E1210" s="285" t="str">
        <f>'МП пр.8'!B874</f>
        <v>7Z 0 01 62010</v>
      </c>
      <c r="F1210" s="267" t="s">
        <v>99</v>
      </c>
      <c r="G1210" s="226">
        <f>'МП пр.8'!G877</f>
        <v>2851.7</v>
      </c>
    </row>
    <row r="1211" spans="1:7" ht="29.25" customHeight="1">
      <c r="A1211" s="33" t="str">
        <f>'МП пр.8'!A878</f>
        <v>Мероприятия по благоустройству территории Сусуманского городского округа за счет средств местного бюджета</v>
      </c>
      <c r="B1211" s="19" t="s">
        <v>322</v>
      </c>
      <c r="C1211" s="19" t="s">
        <v>71</v>
      </c>
      <c r="D1211" s="19" t="s">
        <v>69</v>
      </c>
      <c r="E1211" s="282" t="str">
        <f>'МП пр.8'!B878</f>
        <v>7Z 0 01 S2010</v>
      </c>
      <c r="F1211" s="262"/>
      <c r="G1211" s="21">
        <f>G1212</f>
        <v>142</v>
      </c>
    </row>
    <row r="1212" spans="1:7" ht="25.5">
      <c r="A1212" s="16" t="s">
        <v>417</v>
      </c>
      <c r="B1212" s="19" t="s">
        <v>322</v>
      </c>
      <c r="C1212" s="19" t="s">
        <v>71</v>
      </c>
      <c r="D1212" s="19" t="s">
        <v>69</v>
      </c>
      <c r="E1212" s="282" t="str">
        <f>'МП пр.8'!B879</f>
        <v>7Z 0 01 S2010</v>
      </c>
      <c r="F1212" s="262" t="s">
        <v>102</v>
      </c>
      <c r="G1212" s="21">
        <f>G1213</f>
        <v>142</v>
      </c>
    </row>
    <row r="1213" spans="1:7" ht="25.5">
      <c r="A1213" s="16" t="s">
        <v>97</v>
      </c>
      <c r="B1213" s="19" t="s">
        <v>322</v>
      </c>
      <c r="C1213" s="19" t="s">
        <v>71</v>
      </c>
      <c r="D1213" s="19" t="s">
        <v>69</v>
      </c>
      <c r="E1213" s="282" t="str">
        <f>'МП пр.8'!B880</f>
        <v>7Z 0 01 S2010</v>
      </c>
      <c r="F1213" s="262" t="s">
        <v>98</v>
      </c>
      <c r="G1213" s="21">
        <f>G1214</f>
        <v>142</v>
      </c>
    </row>
    <row r="1214" spans="1:7" ht="12.75">
      <c r="A1214" s="16" t="s">
        <v>794</v>
      </c>
      <c r="B1214" s="19" t="s">
        <v>322</v>
      </c>
      <c r="C1214" s="19" t="s">
        <v>71</v>
      </c>
      <c r="D1214" s="19" t="s">
        <v>69</v>
      </c>
      <c r="E1214" s="282" t="str">
        <f>'МП пр.8'!B881</f>
        <v>7Z 0 01 S2010</v>
      </c>
      <c r="F1214" s="262" t="s">
        <v>99</v>
      </c>
      <c r="G1214" s="21">
        <f>'МП пр.8'!G884</f>
        <v>142</v>
      </c>
    </row>
    <row r="1215" spans="1:7" ht="12.75">
      <c r="A1215" s="16" t="str">
        <f>'МП пр.8'!A885</f>
        <v>Ремонт и обслуживание линий электропередач уличного освещения </v>
      </c>
      <c r="B1215" s="19" t="s">
        <v>322</v>
      </c>
      <c r="C1215" s="19" t="s">
        <v>71</v>
      </c>
      <c r="D1215" s="19" t="s">
        <v>69</v>
      </c>
      <c r="E1215" s="282" t="str">
        <f>'МП пр.8'!B885</f>
        <v>7Z 0 01 98310</v>
      </c>
      <c r="F1215" s="272"/>
      <c r="G1215" s="21">
        <f>G1217</f>
        <v>1300</v>
      </c>
    </row>
    <row r="1216" spans="1:7" ht="25.5">
      <c r="A1216" s="16" t="s">
        <v>417</v>
      </c>
      <c r="B1216" s="19" t="s">
        <v>322</v>
      </c>
      <c r="C1216" s="19" t="s">
        <v>71</v>
      </c>
      <c r="D1216" s="19" t="s">
        <v>69</v>
      </c>
      <c r="E1216" s="282" t="s">
        <v>411</v>
      </c>
      <c r="F1216" s="262" t="s">
        <v>102</v>
      </c>
      <c r="G1216" s="21">
        <f>G1217</f>
        <v>1300</v>
      </c>
    </row>
    <row r="1217" spans="1:7" ht="25.5">
      <c r="A1217" s="16" t="s">
        <v>97</v>
      </c>
      <c r="B1217" s="19" t="s">
        <v>322</v>
      </c>
      <c r="C1217" s="19" t="s">
        <v>71</v>
      </c>
      <c r="D1217" s="19" t="s">
        <v>69</v>
      </c>
      <c r="E1217" s="282" t="s">
        <v>411</v>
      </c>
      <c r="F1217" s="262" t="s">
        <v>98</v>
      </c>
      <c r="G1217" s="21">
        <f>G1218</f>
        <v>1300</v>
      </c>
    </row>
    <row r="1218" spans="1:7" ht="12.75">
      <c r="A1218" s="16" t="s">
        <v>794</v>
      </c>
      <c r="B1218" s="19" t="s">
        <v>322</v>
      </c>
      <c r="C1218" s="19" t="s">
        <v>71</v>
      </c>
      <c r="D1218" s="19" t="s">
        <v>69</v>
      </c>
      <c r="E1218" s="282" t="s">
        <v>411</v>
      </c>
      <c r="F1218" s="262" t="s">
        <v>99</v>
      </c>
      <c r="G1218" s="21">
        <f>'МП пр.8'!G891</f>
        <v>1300</v>
      </c>
    </row>
    <row r="1219" spans="1:7" ht="12.75">
      <c r="A1219" s="33" t="s">
        <v>750</v>
      </c>
      <c r="B1219" s="19" t="s">
        <v>322</v>
      </c>
      <c r="C1219" s="19" t="s">
        <v>71</v>
      </c>
      <c r="D1219" s="19" t="s">
        <v>69</v>
      </c>
      <c r="E1219" s="262" t="s">
        <v>751</v>
      </c>
      <c r="F1219" s="262"/>
      <c r="G1219" s="244">
        <f>G1220+G1224</f>
        <v>1847.4</v>
      </c>
    </row>
    <row r="1220" spans="1:7" ht="12.75">
      <c r="A1220" s="16" t="s">
        <v>760</v>
      </c>
      <c r="B1220" s="19" t="s">
        <v>322</v>
      </c>
      <c r="C1220" s="19" t="s">
        <v>71</v>
      </c>
      <c r="D1220" s="19" t="s">
        <v>69</v>
      </c>
      <c r="E1220" s="262" t="s">
        <v>761</v>
      </c>
      <c r="F1220" s="262"/>
      <c r="G1220" s="21">
        <f>G1221</f>
        <v>1697.4</v>
      </c>
    </row>
    <row r="1221" spans="1:7" ht="25.5">
      <c r="A1221" s="16" t="s">
        <v>417</v>
      </c>
      <c r="B1221" s="19" t="s">
        <v>322</v>
      </c>
      <c r="C1221" s="19" t="s">
        <v>71</v>
      </c>
      <c r="D1221" s="19" t="s">
        <v>69</v>
      </c>
      <c r="E1221" s="262" t="s">
        <v>761</v>
      </c>
      <c r="F1221" s="262" t="s">
        <v>102</v>
      </c>
      <c r="G1221" s="21">
        <f>G1222</f>
        <v>1697.4</v>
      </c>
    </row>
    <row r="1222" spans="1:7" ht="25.5">
      <c r="A1222" s="16" t="s">
        <v>97</v>
      </c>
      <c r="B1222" s="19" t="s">
        <v>322</v>
      </c>
      <c r="C1222" s="19" t="s">
        <v>71</v>
      </c>
      <c r="D1222" s="19" t="s">
        <v>69</v>
      </c>
      <c r="E1222" s="262" t="s">
        <v>761</v>
      </c>
      <c r="F1222" s="262" t="s">
        <v>98</v>
      </c>
      <c r="G1222" s="21">
        <f>G1223</f>
        <v>1697.4</v>
      </c>
    </row>
    <row r="1223" spans="1:7" ht="12.75">
      <c r="A1223" s="16" t="s">
        <v>794</v>
      </c>
      <c r="B1223" s="19" t="s">
        <v>322</v>
      </c>
      <c r="C1223" s="19" t="s">
        <v>71</v>
      </c>
      <c r="D1223" s="19" t="s">
        <v>69</v>
      </c>
      <c r="E1223" s="262" t="s">
        <v>761</v>
      </c>
      <c r="F1223" s="262" t="s">
        <v>99</v>
      </c>
      <c r="G1223" s="21">
        <v>1697.4</v>
      </c>
    </row>
    <row r="1224" spans="1:7" ht="12.75">
      <c r="A1224" s="16" t="s">
        <v>785</v>
      </c>
      <c r="B1224" s="19" t="s">
        <v>322</v>
      </c>
      <c r="C1224" s="19" t="s">
        <v>71</v>
      </c>
      <c r="D1224" s="19" t="s">
        <v>69</v>
      </c>
      <c r="E1224" s="262" t="s">
        <v>784</v>
      </c>
      <c r="F1224" s="262"/>
      <c r="G1224" s="21">
        <f>G1225</f>
        <v>150</v>
      </c>
    </row>
    <row r="1225" spans="1:7" ht="25.5">
      <c r="A1225" s="16" t="s">
        <v>417</v>
      </c>
      <c r="B1225" s="19" t="s">
        <v>322</v>
      </c>
      <c r="C1225" s="19" t="s">
        <v>71</v>
      </c>
      <c r="D1225" s="19" t="s">
        <v>69</v>
      </c>
      <c r="E1225" s="262" t="s">
        <v>784</v>
      </c>
      <c r="F1225" s="262" t="s">
        <v>102</v>
      </c>
      <c r="G1225" s="21">
        <f>G1226</f>
        <v>150</v>
      </c>
    </row>
    <row r="1226" spans="1:7" ht="25.5">
      <c r="A1226" s="16" t="s">
        <v>97</v>
      </c>
      <c r="B1226" s="19" t="s">
        <v>322</v>
      </c>
      <c r="C1226" s="19" t="s">
        <v>71</v>
      </c>
      <c r="D1226" s="19" t="s">
        <v>69</v>
      </c>
      <c r="E1226" s="262" t="s">
        <v>784</v>
      </c>
      <c r="F1226" s="262" t="s">
        <v>98</v>
      </c>
      <c r="G1226" s="21">
        <f>G1227</f>
        <v>150</v>
      </c>
    </row>
    <row r="1227" spans="1:7" ht="12.75">
      <c r="A1227" s="16" t="s">
        <v>794</v>
      </c>
      <c r="B1227" s="19" t="s">
        <v>322</v>
      </c>
      <c r="C1227" s="19" t="s">
        <v>71</v>
      </c>
      <c r="D1227" s="19" t="s">
        <v>69</v>
      </c>
      <c r="E1227" s="262" t="s">
        <v>784</v>
      </c>
      <c r="F1227" s="262" t="s">
        <v>99</v>
      </c>
      <c r="G1227" s="21">
        <v>150</v>
      </c>
    </row>
    <row r="1228" spans="1:7" ht="12.75">
      <c r="A1228" s="249" t="s">
        <v>752</v>
      </c>
      <c r="B1228" s="19" t="s">
        <v>322</v>
      </c>
      <c r="C1228" s="19" t="s">
        <v>71</v>
      </c>
      <c r="D1228" s="19" t="s">
        <v>69</v>
      </c>
      <c r="E1228" s="262" t="s">
        <v>753</v>
      </c>
      <c r="F1228" s="262"/>
      <c r="G1228" s="21">
        <f>G1229+G1233</f>
        <v>1100</v>
      </c>
    </row>
    <row r="1229" spans="1:7" ht="12.75">
      <c r="A1229" s="33" t="s">
        <v>239</v>
      </c>
      <c r="B1229" s="19" t="s">
        <v>322</v>
      </c>
      <c r="C1229" s="40" t="s">
        <v>71</v>
      </c>
      <c r="D1229" s="40" t="s">
        <v>69</v>
      </c>
      <c r="E1229" s="262" t="s">
        <v>754</v>
      </c>
      <c r="F1229" s="262"/>
      <c r="G1229" s="244">
        <f>G1230</f>
        <v>596</v>
      </c>
    </row>
    <row r="1230" spans="1:7" ht="25.5">
      <c r="A1230" s="16" t="s">
        <v>417</v>
      </c>
      <c r="B1230" s="19" t="s">
        <v>322</v>
      </c>
      <c r="C1230" s="19" t="s">
        <v>71</v>
      </c>
      <c r="D1230" s="19" t="s">
        <v>69</v>
      </c>
      <c r="E1230" s="262" t="s">
        <v>754</v>
      </c>
      <c r="F1230" s="262" t="s">
        <v>102</v>
      </c>
      <c r="G1230" s="21">
        <f>G1231</f>
        <v>596</v>
      </c>
    </row>
    <row r="1231" spans="1:7" ht="25.5">
      <c r="A1231" s="16" t="s">
        <v>97</v>
      </c>
      <c r="B1231" s="19" t="s">
        <v>322</v>
      </c>
      <c r="C1231" s="19" t="s">
        <v>71</v>
      </c>
      <c r="D1231" s="19" t="s">
        <v>69</v>
      </c>
      <c r="E1231" s="262" t="s">
        <v>754</v>
      </c>
      <c r="F1231" s="262" t="s">
        <v>98</v>
      </c>
      <c r="G1231" s="21">
        <f>G1232</f>
        <v>596</v>
      </c>
    </row>
    <row r="1232" spans="1:7" ht="12.75">
      <c r="A1232" s="16" t="s">
        <v>795</v>
      </c>
      <c r="B1232" s="19" t="s">
        <v>322</v>
      </c>
      <c r="C1232" s="19" t="s">
        <v>71</v>
      </c>
      <c r="D1232" s="19" t="s">
        <v>69</v>
      </c>
      <c r="E1232" s="262" t="s">
        <v>754</v>
      </c>
      <c r="F1232" s="262" t="s">
        <v>99</v>
      </c>
      <c r="G1232" s="21">
        <v>596</v>
      </c>
    </row>
    <row r="1233" spans="1:7" ht="25.5">
      <c r="A1233" s="16" t="s">
        <v>519</v>
      </c>
      <c r="B1233" s="19" t="s">
        <v>322</v>
      </c>
      <c r="C1233" s="19" t="s">
        <v>71</v>
      </c>
      <c r="D1233" s="19" t="s">
        <v>69</v>
      </c>
      <c r="E1233" s="262" t="s">
        <v>755</v>
      </c>
      <c r="F1233" s="262"/>
      <c r="G1233" s="21">
        <f>G1234</f>
        <v>504</v>
      </c>
    </row>
    <row r="1234" spans="1:7" ht="12.75">
      <c r="A1234" s="16" t="s">
        <v>126</v>
      </c>
      <c r="B1234" s="19" t="s">
        <v>322</v>
      </c>
      <c r="C1234" s="19" t="s">
        <v>71</v>
      </c>
      <c r="D1234" s="19" t="s">
        <v>69</v>
      </c>
      <c r="E1234" s="262" t="s">
        <v>755</v>
      </c>
      <c r="F1234" s="262" t="s">
        <v>127</v>
      </c>
      <c r="G1234" s="21">
        <f>G1235</f>
        <v>504</v>
      </c>
    </row>
    <row r="1235" spans="1:7" ht="25.5">
      <c r="A1235" s="16" t="s">
        <v>162</v>
      </c>
      <c r="B1235" s="19" t="s">
        <v>322</v>
      </c>
      <c r="C1235" s="19" t="s">
        <v>71</v>
      </c>
      <c r="D1235" s="19" t="s">
        <v>69</v>
      </c>
      <c r="E1235" s="262" t="s">
        <v>755</v>
      </c>
      <c r="F1235" s="262" t="s">
        <v>128</v>
      </c>
      <c r="G1235" s="21">
        <f>G1236</f>
        <v>504</v>
      </c>
    </row>
    <row r="1236" spans="1:7" ht="28.5" customHeight="1">
      <c r="A1236" s="16" t="s">
        <v>416</v>
      </c>
      <c r="B1236" s="19" t="s">
        <v>322</v>
      </c>
      <c r="C1236" s="19" t="s">
        <v>71</v>
      </c>
      <c r="D1236" s="19" t="s">
        <v>69</v>
      </c>
      <c r="E1236" s="262" t="s">
        <v>755</v>
      </c>
      <c r="F1236" s="262" t="s">
        <v>415</v>
      </c>
      <c r="G1236" s="21">
        <v>504</v>
      </c>
    </row>
    <row r="1237" spans="1:7" ht="47.25" customHeight="1">
      <c r="A1237" s="302" t="s">
        <v>762</v>
      </c>
      <c r="B1237" s="242" t="s">
        <v>322</v>
      </c>
      <c r="C1237" s="242" t="s">
        <v>71</v>
      </c>
      <c r="D1237" s="242" t="s">
        <v>69</v>
      </c>
      <c r="E1237" s="225" t="s">
        <v>642</v>
      </c>
      <c r="F1237" s="225"/>
      <c r="G1237" s="267" t="str">
        <f>G1238</f>
        <v>976,0</v>
      </c>
    </row>
    <row r="1238" spans="1:7" ht="28.5" customHeight="1">
      <c r="A1238" s="224" t="s">
        <v>769</v>
      </c>
      <c r="B1238" s="242" t="s">
        <v>322</v>
      </c>
      <c r="C1238" s="242" t="s">
        <v>71</v>
      </c>
      <c r="D1238" s="242" t="s">
        <v>69</v>
      </c>
      <c r="E1238" s="225" t="s">
        <v>770</v>
      </c>
      <c r="F1238" s="225"/>
      <c r="G1238" s="267" t="str">
        <f>G1239</f>
        <v>976,0</v>
      </c>
    </row>
    <row r="1239" spans="1:7" ht="28.5" customHeight="1">
      <c r="A1239" s="224" t="s">
        <v>771</v>
      </c>
      <c r="B1239" s="242" t="s">
        <v>322</v>
      </c>
      <c r="C1239" s="242" t="s">
        <v>71</v>
      </c>
      <c r="D1239" s="242" t="s">
        <v>69</v>
      </c>
      <c r="E1239" s="225" t="s">
        <v>773</v>
      </c>
      <c r="F1239" s="225"/>
      <c r="G1239" s="267" t="str">
        <f>G1240</f>
        <v>976,0</v>
      </c>
    </row>
    <row r="1240" spans="1:7" ht="18.75" customHeight="1">
      <c r="A1240" s="224" t="s">
        <v>417</v>
      </c>
      <c r="B1240" s="242" t="s">
        <v>322</v>
      </c>
      <c r="C1240" s="242" t="s">
        <v>71</v>
      </c>
      <c r="D1240" s="242" t="s">
        <v>69</v>
      </c>
      <c r="E1240" s="225" t="s">
        <v>773</v>
      </c>
      <c r="F1240" s="225" t="s">
        <v>102</v>
      </c>
      <c r="G1240" s="267" t="str">
        <f>G1241</f>
        <v>976,0</v>
      </c>
    </row>
    <row r="1241" spans="1:7" ht="28.5" customHeight="1">
      <c r="A1241" s="224" t="s">
        <v>97</v>
      </c>
      <c r="B1241" s="242" t="s">
        <v>322</v>
      </c>
      <c r="C1241" s="242" t="s">
        <v>71</v>
      </c>
      <c r="D1241" s="242" t="s">
        <v>69</v>
      </c>
      <c r="E1241" s="225" t="s">
        <v>773</v>
      </c>
      <c r="F1241" s="225" t="s">
        <v>98</v>
      </c>
      <c r="G1241" s="267" t="str">
        <f>G1242</f>
        <v>976,0</v>
      </c>
    </row>
    <row r="1242" spans="1:7" ht="18.75" customHeight="1">
      <c r="A1242" s="224" t="s">
        <v>794</v>
      </c>
      <c r="B1242" s="242" t="s">
        <v>322</v>
      </c>
      <c r="C1242" s="242" t="s">
        <v>71</v>
      </c>
      <c r="D1242" s="242" t="s">
        <v>69</v>
      </c>
      <c r="E1242" s="225" t="s">
        <v>773</v>
      </c>
      <c r="F1242" s="225" t="s">
        <v>99</v>
      </c>
      <c r="G1242" s="225" t="s">
        <v>772</v>
      </c>
    </row>
    <row r="1243" spans="1:7" ht="12.75">
      <c r="A1243" s="15" t="s">
        <v>446</v>
      </c>
      <c r="B1243" s="42" t="s">
        <v>322</v>
      </c>
      <c r="C1243" s="42" t="s">
        <v>75</v>
      </c>
      <c r="D1243" s="42" t="s">
        <v>35</v>
      </c>
      <c r="E1243" s="266"/>
      <c r="F1243" s="266"/>
      <c r="G1243" s="36">
        <f>G1244</f>
        <v>1216</v>
      </c>
    </row>
    <row r="1244" spans="1:7" ht="12.75">
      <c r="A1244" s="15" t="s">
        <v>351</v>
      </c>
      <c r="B1244" s="42" t="s">
        <v>322</v>
      </c>
      <c r="C1244" s="42" t="s">
        <v>75</v>
      </c>
      <c r="D1244" s="42" t="s">
        <v>71</v>
      </c>
      <c r="E1244" s="266"/>
      <c r="F1244" s="266"/>
      <c r="G1244" s="36">
        <f>G1256+G1246</f>
        <v>1216</v>
      </c>
    </row>
    <row r="1245" spans="1:7" s="32" customFormat="1" ht="12.75">
      <c r="A1245" s="16" t="s">
        <v>657</v>
      </c>
      <c r="B1245" s="69" t="s">
        <v>322</v>
      </c>
      <c r="C1245" s="69" t="s">
        <v>75</v>
      </c>
      <c r="D1245" s="69" t="s">
        <v>71</v>
      </c>
      <c r="E1245" s="290" t="s">
        <v>733</v>
      </c>
      <c r="F1245" s="266"/>
      <c r="G1245" s="36">
        <f>G1246+G1256</f>
        <v>1216</v>
      </c>
    </row>
    <row r="1246" spans="1:7" s="32" customFormat="1" ht="36.75" customHeight="1">
      <c r="A1246" s="234" t="str">
        <f>'МП пр.8'!A756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1246" s="235" t="s">
        <v>322</v>
      </c>
      <c r="C1246" s="235" t="s">
        <v>75</v>
      </c>
      <c r="D1246" s="235" t="s">
        <v>71</v>
      </c>
      <c r="E1246" s="280" t="str">
        <f>'МП пр.8'!B756</f>
        <v>7F 0 00 00000</v>
      </c>
      <c r="F1246" s="261"/>
      <c r="G1246" s="250">
        <f>G1247</f>
        <v>1200</v>
      </c>
    </row>
    <row r="1247" spans="1:7" ht="38.25">
      <c r="A1247" s="251" t="str">
        <f>'МП пр.8'!A757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1247" s="69" t="s">
        <v>322</v>
      </c>
      <c r="C1247" s="69" t="s">
        <v>75</v>
      </c>
      <c r="D1247" s="69" t="s">
        <v>71</v>
      </c>
      <c r="E1247" s="290" t="str">
        <f>'МП пр.8'!B757</f>
        <v>7F 0 01 00000</v>
      </c>
      <c r="F1247" s="274"/>
      <c r="G1247" s="67">
        <f>G1248+G1252</f>
        <v>1200</v>
      </c>
    </row>
    <row r="1248" spans="1:7" ht="25.5">
      <c r="A1248" s="31" t="str">
        <f>'МП пр.8'!A758</f>
        <v> 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1248" s="69" t="s">
        <v>322</v>
      </c>
      <c r="C1248" s="69" t="s">
        <v>75</v>
      </c>
      <c r="D1248" s="69" t="s">
        <v>71</v>
      </c>
      <c r="E1248" s="290" t="str">
        <f>'МП пр.8'!B758</f>
        <v>7F 0 01 73710</v>
      </c>
      <c r="F1248" s="274"/>
      <c r="G1248" s="72">
        <f>G1249</f>
        <v>1140</v>
      </c>
    </row>
    <row r="1249" spans="1:7" s="32" customFormat="1" ht="25.5">
      <c r="A1249" s="252" t="s">
        <v>417</v>
      </c>
      <c r="B1249" s="253" t="s">
        <v>322</v>
      </c>
      <c r="C1249" s="253" t="s">
        <v>75</v>
      </c>
      <c r="D1249" s="253" t="s">
        <v>71</v>
      </c>
      <c r="E1249" s="291" t="s">
        <v>354</v>
      </c>
      <c r="F1249" s="277" t="s">
        <v>102</v>
      </c>
      <c r="G1249" s="254">
        <f>G1250</f>
        <v>1140</v>
      </c>
    </row>
    <row r="1250" spans="1:7" s="32" customFormat="1" ht="24" customHeight="1">
      <c r="A1250" s="252" t="s">
        <v>97</v>
      </c>
      <c r="B1250" s="253" t="s">
        <v>322</v>
      </c>
      <c r="C1250" s="253" t="s">
        <v>75</v>
      </c>
      <c r="D1250" s="253" t="s">
        <v>71</v>
      </c>
      <c r="E1250" s="291" t="s">
        <v>354</v>
      </c>
      <c r="F1250" s="277" t="s">
        <v>98</v>
      </c>
      <c r="G1250" s="254">
        <f>G1251</f>
        <v>1140</v>
      </c>
    </row>
    <row r="1251" spans="1:7" s="32" customFormat="1" ht="15" customHeight="1">
      <c r="A1251" s="252" t="s">
        <v>794</v>
      </c>
      <c r="B1251" s="253" t="s">
        <v>322</v>
      </c>
      <c r="C1251" s="253" t="s">
        <v>75</v>
      </c>
      <c r="D1251" s="253" t="s">
        <v>71</v>
      </c>
      <c r="E1251" s="291" t="s">
        <v>354</v>
      </c>
      <c r="F1251" s="277" t="s">
        <v>99</v>
      </c>
      <c r="G1251" s="254">
        <f>'МП пр.8'!G764</f>
        <v>1140</v>
      </c>
    </row>
    <row r="1252" spans="1:7" ht="38.25" customHeight="1">
      <c r="A1252" s="31" t="str">
        <f>'МП пр.8'!A765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1252" s="69" t="s">
        <v>322</v>
      </c>
      <c r="C1252" s="69" t="s">
        <v>75</v>
      </c>
      <c r="D1252" s="69" t="s">
        <v>71</v>
      </c>
      <c r="E1252" s="290" t="str">
        <f>'МП пр.8'!B765</f>
        <v>7F 0 01 S3710</v>
      </c>
      <c r="F1252" s="274"/>
      <c r="G1252" s="72">
        <f>G1253</f>
        <v>60</v>
      </c>
    </row>
    <row r="1253" spans="1:7" s="32" customFormat="1" ht="15" customHeight="1">
      <c r="A1253" s="31" t="s">
        <v>417</v>
      </c>
      <c r="B1253" s="69" t="s">
        <v>322</v>
      </c>
      <c r="C1253" s="69" t="s">
        <v>75</v>
      </c>
      <c r="D1253" s="69" t="s">
        <v>71</v>
      </c>
      <c r="E1253" s="290" t="s">
        <v>355</v>
      </c>
      <c r="F1253" s="274" t="s">
        <v>102</v>
      </c>
      <c r="G1253" s="67">
        <f>G1254</f>
        <v>60</v>
      </c>
    </row>
    <row r="1254" spans="1:7" s="32" customFormat="1" ht="24" customHeight="1">
      <c r="A1254" s="31" t="s">
        <v>97</v>
      </c>
      <c r="B1254" s="69" t="s">
        <v>322</v>
      </c>
      <c r="C1254" s="69" t="s">
        <v>75</v>
      </c>
      <c r="D1254" s="69" t="s">
        <v>71</v>
      </c>
      <c r="E1254" s="290" t="s">
        <v>355</v>
      </c>
      <c r="F1254" s="274" t="s">
        <v>98</v>
      </c>
      <c r="G1254" s="67">
        <f>G1255</f>
        <v>60</v>
      </c>
    </row>
    <row r="1255" spans="1:7" s="32" customFormat="1" ht="15" customHeight="1">
      <c r="A1255" s="31" t="s">
        <v>794</v>
      </c>
      <c r="B1255" s="69" t="s">
        <v>322</v>
      </c>
      <c r="C1255" s="69" t="s">
        <v>75</v>
      </c>
      <c r="D1255" s="69" t="s">
        <v>71</v>
      </c>
      <c r="E1255" s="290" t="s">
        <v>355</v>
      </c>
      <c r="F1255" s="274" t="s">
        <v>99</v>
      </c>
      <c r="G1255" s="67">
        <f>'МП пр.8'!G771</f>
        <v>60</v>
      </c>
    </row>
    <row r="1256" spans="1:7" s="32" customFormat="1" ht="24" customHeight="1">
      <c r="A1256" s="234" t="str">
        <f>'МП пр.8'!A860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1256" s="235" t="s">
        <v>322</v>
      </c>
      <c r="C1256" s="235" t="s">
        <v>75</v>
      </c>
      <c r="D1256" s="235" t="s">
        <v>71</v>
      </c>
      <c r="E1256" s="261" t="str">
        <f>'МП пр.8'!B860</f>
        <v>7W 0 00 00000</v>
      </c>
      <c r="F1256" s="261"/>
      <c r="G1256" s="232">
        <f>G1257</f>
        <v>16</v>
      </c>
    </row>
    <row r="1257" spans="1:7" s="32" customFormat="1" ht="29.25" customHeight="1">
      <c r="A1257" s="33" t="str">
        <f>'МП пр.8'!A861</f>
        <v>Основное мероприятие "Снос ветхого, заброшенного жилья на территории Сусуманского городского округа"</v>
      </c>
      <c r="B1257" s="19" t="s">
        <v>322</v>
      </c>
      <c r="C1257" s="19" t="s">
        <v>75</v>
      </c>
      <c r="D1257" s="19" t="s">
        <v>71</v>
      </c>
      <c r="E1257" s="262" t="str">
        <f>'МП пр.8'!B861</f>
        <v>7W 0 01 00000</v>
      </c>
      <c r="F1257" s="262"/>
      <c r="G1257" s="21">
        <f>G1258</f>
        <v>16</v>
      </c>
    </row>
    <row r="1258" spans="1:7" ht="40.5" customHeight="1">
      <c r="A1258" s="33" t="str">
        <f>'МП пр.8'!A862</f>
        <v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v>
      </c>
      <c r="B1258" s="19" t="s">
        <v>322</v>
      </c>
      <c r="C1258" s="19" t="s">
        <v>75</v>
      </c>
      <c r="D1258" s="19" t="s">
        <v>71</v>
      </c>
      <c r="E1258" s="262" t="str">
        <f>'МП пр.8'!B862</f>
        <v>7W 0 01 S3520</v>
      </c>
      <c r="F1258" s="262"/>
      <c r="G1258" s="21">
        <f>G1259</f>
        <v>16</v>
      </c>
    </row>
    <row r="1259" spans="1:7" s="32" customFormat="1" ht="18.75" customHeight="1">
      <c r="A1259" s="16" t="s">
        <v>417</v>
      </c>
      <c r="B1259" s="19" t="s">
        <v>322</v>
      </c>
      <c r="C1259" s="19" t="s">
        <v>75</v>
      </c>
      <c r="D1259" s="19" t="s">
        <v>71</v>
      </c>
      <c r="E1259" s="262" t="s">
        <v>452</v>
      </c>
      <c r="F1259" s="262" t="s">
        <v>102</v>
      </c>
      <c r="G1259" s="21">
        <f>G1260</f>
        <v>16</v>
      </c>
    </row>
    <row r="1260" spans="1:7" s="32" customFormat="1" ht="27.75" customHeight="1">
      <c r="A1260" s="16" t="s">
        <v>97</v>
      </c>
      <c r="B1260" s="19" t="s">
        <v>322</v>
      </c>
      <c r="C1260" s="19" t="s">
        <v>75</v>
      </c>
      <c r="D1260" s="19" t="s">
        <v>71</v>
      </c>
      <c r="E1260" s="262" t="s">
        <v>452</v>
      </c>
      <c r="F1260" s="262" t="s">
        <v>98</v>
      </c>
      <c r="G1260" s="21">
        <f>G1261</f>
        <v>16</v>
      </c>
    </row>
    <row r="1261" spans="1:7" ht="12.75">
      <c r="A1261" s="16" t="s">
        <v>794</v>
      </c>
      <c r="B1261" s="19" t="s">
        <v>322</v>
      </c>
      <c r="C1261" s="19" t="s">
        <v>75</v>
      </c>
      <c r="D1261" s="19" t="s">
        <v>71</v>
      </c>
      <c r="E1261" s="262" t="s">
        <v>452</v>
      </c>
      <c r="F1261" s="262" t="s">
        <v>99</v>
      </c>
      <c r="G1261" s="21">
        <f>'МП пр.8'!G868</f>
        <v>16</v>
      </c>
    </row>
    <row r="1262" spans="1:7" ht="12.75">
      <c r="A1262" s="34" t="s">
        <v>76</v>
      </c>
      <c r="B1262" s="255"/>
      <c r="C1262" s="255"/>
      <c r="D1262" s="255"/>
      <c r="E1262" s="283"/>
      <c r="F1262" s="283"/>
      <c r="G1262" s="256">
        <f>G9+G244+G282+G342+G408+G777+G1094</f>
        <v>652565.0000000001</v>
      </c>
    </row>
    <row r="1264" ht="12.75">
      <c r="G1264" s="258"/>
    </row>
  </sheetData>
  <sheetProtection/>
  <mergeCells count="5">
    <mergeCell ref="A1:G1"/>
    <mergeCell ref="A2:G2"/>
    <mergeCell ref="A4:G4"/>
    <mergeCell ref="A5:G5"/>
    <mergeCell ref="A3:G3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3"/>
  <sheetViews>
    <sheetView zoomScalePageLayoutView="0" workbookViewId="0" topLeftCell="A103">
      <selection activeCell="F538" sqref="F538"/>
    </sheetView>
  </sheetViews>
  <sheetFormatPr defaultColWidth="9.00390625" defaultRowHeight="12.75"/>
  <cols>
    <col min="1" max="1" width="49.875" style="0" customWidth="1"/>
    <col min="2" max="2" width="13.625" style="0" customWidth="1"/>
    <col min="3" max="4" width="3.375" style="0" customWidth="1"/>
    <col min="5" max="5" width="3.625" style="0" customWidth="1"/>
    <col min="6" max="6" width="4.00390625" style="0" customWidth="1"/>
    <col min="7" max="7" width="9.375" style="0" customWidth="1"/>
  </cols>
  <sheetData>
    <row r="1" spans="1:9" s="5" customFormat="1" ht="12.75">
      <c r="A1" s="329" t="s">
        <v>516</v>
      </c>
      <c r="B1" s="330"/>
      <c r="C1" s="330"/>
      <c r="D1" s="330"/>
      <c r="E1" s="330"/>
      <c r="F1" s="330"/>
      <c r="G1" s="330"/>
      <c r="H1" s="158"/>
      <c r="I1" s="158"/>
    </row>
    <row r="2" spans="1:9" s="5" customFormat="1" ht="12.75" customHeight="1">
      <c r="A2" s="329" t="str">
        <f>'пр.5 по разд'!A2:D2</f>
        <v>к  решению Собрания представителей Сусуманского городского округа</v>
      </c>
      <c r="B2" s="329"/>
      <c r="C2" s="329"/>
      <c r="D2" s="329"/>
      <c r="E2" s="329"/>
      <c r="F2" s="329"/>
      <c r="G2" s="329"/>
      <c r="H2" s="157"/>
      <c r="I2" s="157"/>
    </row>
    <row r="3" spans="1:9" s="5" customFormat="1" ht="12.75" customHeight="1">
      <c r="A3" s="329" t="str">
        <f>'пр.7 вед.стр.'!A3:G3</f>
        <v>"О бюджете муниципального образования "Сусуманский городской округ" на 2018 год"</v>
      </c>
      <c r="B3" s="330"/>
      <c r="C3" s="330"/>
      <c r="D3" s="330"/>
      <c r="E3" s="330"/>
      <c r="F3" s="330"/>
      <c r="G3" s="330"/>
      <c r="H3" s="157"/>
      <c r="I3" s="157"/>
    </row>
    <row r="4" spans="1:9" s="5" customFormat="1" ht="12.75">
      <c r="A4" s="331" t="str">
        <f>'пр.7 вед.стр.'!A4:G4</f>
        <v>от     .12.2017 г. № </v>
      </c>
      <c r="B4" s="330"/>
      <c r="C4" s="330"/>
      <c r="D4" s="330"/>
      <c r="E4" s="330"/>
      <c r="F4" s="330"/>
      <c r="G4" s="330"/>
      <c r="H4" s="158"/>
      <c r="I4" s="158"/>
    </row>
    <row r="5" spans="1:7" s="5" customFormat="1" ht="19.5" customHeight="1">
      <c r="A5" s="327" t="s">
        <v>521</v>
      </c>
      <c r="B5" s="327"/>
      <c r="C5" s="328"/>
      <c r="D5" s="328"/>
      <c r="E5" s="328"/>
      <c r="F5" s="328"/>
      <c r="G5" s="328"/>
    </row>
    <row r="6" spans="1:7" s="5" customFormat="1" ht="12.75">
      <c r="A6" s="154"/>
      <c r="B6" s="155"/>
      <c r="C6" s="155"/>
      <c r="D6" s="155"/>
      <c r="E6" s="155"/>
      <c r="F6" s="155"/>
      <c r="G6" s="154"/>
    </row>
    <row r="7" spans="1:7" s="5" customFormat="1" ht="54" customHeight="1">
      <c r="A7" s="133" t="s">
        <v>31</v>
      </c>
      <c r="B7" s="134" t="s">
        <v>46</v>
      </c>
      <c r="C7" s="134" t="s">
        <v>45</v>
      </c>
      <c r="D7" s="134" t="s">
        <v>44</v>
      </c>
      <c r="E7" s="133" t="s">
        <v>47</v>
      </c>
      <c r="F7" s="133" t="s">
        <v>0</v>
      </c>
      <c r="G7" s="134" t="str">
        <f>'пр.7 вед.стр.'!G7</f>
        <v>Сумма</v>
      </c>
    </row>
    <row r="8" spans="1:7" s="5" customFormat="1" ht="12.75">
      <c r="A8" s="135">
        <v>1</v>
      </c>
      <c r="B8" s="134">
        <v>2</v>
      </c>
      <c r="C8" s="134">
        <v>3</v>
      </c>
      <c r="D8" s="134">
        <v>4</v>
      </c>
      <c r="E8" s="133">
        <v>5</v>
      </c>
      <c r="F8" s="133">
        <v>6</v>
      </c>
      <c r="G8" s="133">
        <v>7</v>
      </c>
    </row>
    <row r="9" spans="1:8" s="11" customFormat="1" ht="32.25">
      <c r="A9" s="148" t="s">
        <v>783</v>
      </c>
      <c r="B9" s="134" t="s">
        <v>538</v>
      </c>
      <c r="C9" s="134"/>
      <c r="D9" s="134"/>
      <c r="E9" s="133"/>
      <c r="F9" s="133"/>
      <c r="G9" s="183">
        <f>G10</f>
        <v>853</v>
      </c>
      <c r="H9" s="11">
        <v>1</v>
      </c>
    </row>
    <row r="10" spans="1:7" s="5" customFormat="1" ht="21.75">
      <c r="A10" s="148" t="s">
        <v>539</v>
      </c>
      <c r="B10" s="134" t="s">
        <v>540</v>
      </c>
      <c r="C10" s="134"/>
      <c r="D10" s="134"/>
      <c r="E10" s="133"/>
      <c r="F10" s="133"/>
      <c r="G10" s="183">
        <f>G11+G18</f>
        <v>853</v>
      </c>
    </row>
    <row r="11" spans="1:7" s="81" customFormat="1" ht="21.75">
      <c r="A11" s="188" t="s">
        <v>541</v>
      </c>
      <c r="B11" s="189" t="s">
        <v>542</v>
      </c>
      <c r="C11" s="189"/>
      <c r="D11" s="189"/>
      <c r="E11" s="190"/>
      <c r="F11" s="190"/>
      <c r="G11" s="191">
        <f aca="true" t="shared" si="0" ref="G11:G16">G12</f>
        <v>800</v>
      </c>
    </row>
    <row r="12" spans="1:7" s="79" customFormat="1" ht="12.75">
      <c r="A12" s="187" t="s">
        <v>5</v>
      </c>
      <c r="B12" s="189" t="s">
        <v>542</v>
      </c>
      <c r="C12" s="192" t="s">
        <v>67</v>
      </c>
      <c r="D12" s="192" t="s">
        <v>35</v>
      </c>
      <c r="E12" s="190"/>
      <c r="F12" s="190"/>
      <c r="G12" s="191">
        <f t="shared" si="0"/>
        <v>800</v>
      </c>
    </row>
    <row r="13" spans="1:7" s="81" customFormat="1" ht="12.75">
      <c r="A13" s="193" t="s">
        <v>394</v>
      </c>
      <c r="B13" s="194" t="s">
        <v>542</v>
      </c>
      <c r="C13" s="195" t="s">
        <v>67</v>
      </c>
      <c r="D13" s="195" t="s">
        <v>75</v>
      </c>
      <c r="E13" s="196"/>
      <c r="F13" s="196"/>
      <c r="G13" s="197">
        <f t="shared" si="0"/>
        <v>800</v>
      </c>
    </row>
    <row r="14" spans="1:7" s="81" customFormat="1" ht="22.5">
      <c r="A14" s="193" t="s">
        <v>417</v>
      </c>
      <c r="B14" s="194" t="s">
        <v>542</v>
      </c>
      <c r="C14" s="195" t="s">
        <v>67</v>
      </c>
      <c r="D14" s="195" t="s">
        <v>75</v>
      </c>
      <c r="E14" s="196">
        <v>200</v>
      </c>
      <c r="F14" s="196"/>
      <c r="G14" s="197">
        <f t="shared" si="0"/>
        <v>800</v>
      </c>
    </row>
    <row r="15" spans="1:7" s="81" customFormat="1" ht="22.5">
      <c r="A15" s="193" t="s">
        <v>97</v>
      </c>
      <c r="B15" s="194" t="s">
        <v>542</v>
      </c>
      <c r="C15" s="195" t="s">
        <v>67</v>
      </c>
      <c r="D15" s="195" t="s">
        <v>75</v>
      </c>
      <c r="E15" s="196">
        <v>240</v>
      </c>
      <c r="F15" s="196"/>
      <c r="G15" s="197">
        <f t="shared" si="0"/>
        <v>800</v>
      </c>
    </row>
    <row r="16" spans="1:7" s="81" customFormat="1" ht="12.75">
      <c r="A16" s="193" t="s">
        <v>794</v>
      </c>
      <c r="B16" s="194" t="s">
        <v>542</v>
      </c>
      <c r="C16" s="195" t="s">
        <v>67</v>
      </c>
      <c r="D16" s="195" t="s">
        <v>75</v>
      </c>
      <c r="E16" s="196">
        <v>244</v>
      </c>
      <c r="F16" s="196"/>
      <c r="G16" s="197">
        <f t="shared" si="0"/>
        <v>800</v>
      </c>
    </row>
    <row r="17" spans="1:7" s="81" customFormat="1" ht="22.5">
      <c r="A17" s="193" t="s">
        <v>393</v>
      </c>
      <c r="B17" s="194" t="s">
        <v>542</v>
      </c>
      <c r="C17" s="195" t="s">
        <v>67</v>
      </c>
      <c r="D17" s="195" t="s">
        <v>75</v>
      </c>
      <c r="E17" s="196">
        <v>244</v>
      </c>
      <c r="F17" s="196">
        <v>727</v>
      </c>
      <c r="G17" s="197">
        <v>800</v>
      </c>
    </row>
    <row r="18" spans="1:7" s="77" customFormat="1" ht="32.25">
      <c r="A18" s="148" t="s">
        <v>543</v>
      </c>
      <c r="B18" s="134" t="s">
        <v>544</v>
      </c>
      <c r="C18" s="138"/>
      <c r="D18" s="138"/>
      <c r="E18" s="133"/>
      <c r="F18" s="133"/>
      <c r="G18" s="183">
        <f aca="true" t="shared" si="1" ref="G18:G23">G19</f>
        <v>53</v>
      </c>
    </row>
    <row r="19" spans="1:7" s="5" customFormat="1" ht="12.75">
      <c r="A19" s="136" t="s">
        <v>5</v>
      </c>
      <c r="B19" s="141" t="s">
        <v>544</v>
      </c>
      <c r="C19" s="138" t="s">
        <v>67</v>
      </c>
      <c r="D19" s="138" t="s">
        <v>35</v>
      </c>
      <c r="E19" s="133"/>
      <c r="F19" s="133"/>
      <c r="G19" s="182">
        <f t="shared" si="1"/>
        <v>53</v>
      </c>
    </row>
    <row r="20" spans="1:7" s="5" customFormat="1" ht="12.75">
      <c r="A20" s="144" t="s">
        <v>394</v>
      </c>
      <c r="B20" s="141" t="s">
        <v>544</v>
      </c>
      <c r="C20" s="142" t="s">
        <v>67</v>
      </c>
      <c r="D20" s="142" t="s">
        <v>75</v>
      </c>
      <c r="E20" s="139"/>
      <c r="F20" s="139"/>
      <c r="G20" s="182">
        <f t="shared" si="1"/>
        <v>53</v>
      </c>
    </row>
    <row r="21" spans="1:7" s="5" customFormat="1" ht="22.5">
      <c r="A21" s="144" t="s">
        <v>417</v>
      </c>
      <c r="B21" s="141" t="s">
        <v>544</v>
      </c>
      <c r="C21" s="142" t="s">
        <v>67</v>
      </c>
      <c r="D21" s="142" t="s">
        <v>75</v>
      </c>
      <c r="E21" s="139">
        <v>200</v>
      </c>
      <c r="F21" s="139"/>
      <c r="G21" s="182">
        <f t="shared" si="1"/>
        <v>53</v>
      </c>
    </row>
    <row r="22" spans="1:7" s="5" customFormat="1" ht="22.5">
      <c r="A22" s="144" t="s">
        <v>97</v>
      </c>
      <c r="B22" s="141" t="s">
        <v>544</v>
      </c>
      <c r="C22" s="142" t="s">
        <v>67</v>
      </c>
      <c r="D22" s="142" t="s">
        <v>75</v>
      </c>
      <c r="E22" s="139">
        <v>240</v>
      </c>
      <c r="F22" s="139"/>
      <c r="G22" s="182">
        <f t="shared" si="1"/>
        <v>53</v>
      </c>
    </row>
    <row r="23" spans="1:7" s="5" customFormat="1" ht="12.75">
      <c r="A23" s="144" t="s">
        <v>794</v>
      </c>
      <c r="B23" s="141" t="s">
        <v>544</v>
      </c>
      <c r="C23" s="142" t="s">
        <v>67</v>
      </c>
      <c r="D23" s="142" t="s">
        <v>75</v>
      </c>
      <c r="E23" s="139">
        <v>244</v>
      </c>
      <c r="F23" s="139"/>
      <c r="G23" s="182">
        <f t="shared" si="1"/>
        <v>53</v>
      </c>
    </row>
    <row r="24" spans="1:7" s="5" customFormat="1" ht="22.5">
      <c r="A24" s="144" t="s">
        <v>393</v>
      </c>
      <c r="B24" s="141" t="s">
        <v>544</v>
      </c>
      <c r="C24" s="142" t="s">
        <v>67</v>
      </c>
      <c r="D24" s="142" t="s">
        <v>75</v>
      </c>
      <c r="E24" s="139">
        <v>244</v>
      </c>
      <c r="F24" s="139">
        <v>727</v>
      </c>
      <c r="G24" s="182">
        <v>53</v>
      </c>
    </row>
    <row r="25" spans="1:8" s="77" customFormat="1" ht="32.25">
      <c r="A25" s="136" t="s">
        <v>545</v>
      </c>
      <c r="B25" s="134" t="s">
        <v>173</v>
      </c>
      <c r="C25" s="138"/>
      <c r="D25" s="138"/>
      <c r="E25" s="133"/>
      <c r="F25" s="133"/>
      <c r="G25" s="183">
        <f>G26</f>
        <v>1063</v>
      </c>
      <c r="H25" s="77">
        <v>2</v>
      </c>
    </row>
    <row r="26" spans="1:7" s="77" customFormat="1" ht="32.25">
      <c r="A26" s="136" t="s">
        <v>800</v>
      </c>
      <c r="B26" s="134" t="s">
        <v>546</v>
      </c>
      <c r="C26" s="138"/>
      <c r="D26" s="138"/>
      <c r="E26" s="133"/>
      <c r="F26" s="133"/>
      <c r="G26" s="183">
        <f>G27+G44+G56</f>
        <v>1063</v>
      </c>
    </row>
    <row r="27" spans="1:7" s="77" customFormat="1" ht="21.75">
      <c r="A27" s="136" t="s">
        <v>172</v>
      </c>
      <c r="B27" s="134" t="s">
        <v>547</v>
      </c>
      <c r="C27" s="138"/>
      <c r="D27" s="138"/>
      <c r="E27" s="133"/>
      <c r="F27" s="133"/>
      <c r="G27" s="183">
        <f>G28</f>
        <v>916.1999999999999</v>
      </c>
    </row>
    <row r="28" spans="1:7" s="77" customFormat="1" ht="12.75">
      <c r="A28" s="148" t="s">
        <v>8</v>
      </c>
      <c r="B28" s="134" t="s">
        <v>547</v>
      </c>
      <c r="C28" s="138" t="s">
        <v>68</v>
      </c>
      <c r="D28" s="138" t="s">
        <v>35</v>
      </c>
      <c r="E28" s="133"/>
      <c r="F28" s="133"/>
      <c r="G28" s="183">
        <f>G29+G34+G39</f>
        <v>916.1999999999999</v>
      </c>
    </row>
    <row r="29" spans="1:7" s="5" customFormat="1" ht="12.75">
      <c r="A29" s="144" t="s">
        <v>9</v>
      </c>
      <c r="B29" s="141" t="s">
        <v>547</v>
      </c>
      <c r="C29" s="142" t="s">
        <v>68</v>
      </c>
      <c r="D29" s="142" t="s">
        <v>65</v>
      </c>
      <c r="E29" s="139"/>
      <c r="F29" s="139"/>
      <c r="G29" s="182">
        <f>G30</f>
        <v>166.8</v>
      </c>
    </row>
    <row r="30" spans="1:7" s="5" customFormat="1" ht="22.5">
      <c r="A30" s="144" t="s">
        <v>103</v>
      </c>
      <c r="B30" s="141" t="s">
        <v>547</v>
      </c>
      <c r="C30" s="142" t="s">
        <v>68</v>
      </c>
      <c r="D30" s="142" t="s">
        <v>65</v>
      </c>
      <c r="E30" s="139">
        <v>600</v>
      </c>
      <c r="F30" s="139"/>
      <c r="G30" s="182">
        <f>G31</f>
        <v>166.8</v>
      </c>
    </row>
    <row r="31" spans="1:7" s="5" customFormat="1" ht="12.75">
      <c r="A31" s="144" t="s">
        <v>109</v>
      </c>
      <c r="B31" s="141" t="s">
        <v>547</v>
      </c>
      <c r="C31" s="142" t="s">
        <v>68</v>
      </c>
      <c r="D31" s="142" t="s">
        <v>65</v>
      </c>
      <c r="E31" s="139">
        <v>610</v>
      </c>
      <c r="F31" s="139"/>
      <c r="G31" s="182">
        <f>G32</f>
        <v>166.8</v>
      </c>
    </row>
    <row r="32" spans="1:7" s="5" customFormat="1" ht="12.75">
      <c r="A32" s="144" t="s">
        <v>113</v>
      </c>
      <c r="B32" s="141" t="s">
        <v>547</v>
      </c>
      <c r="C32" s="142" t="s">
        <v>68</v>
      </c>
      <c r="D32" s="142" t="s">
        <v>65</v>
      </c>
      <c r="E32" s="139">
        <v>612</v>
      </c>
      <c r="F32" s="139"/>
      <c r="G32" s="182">
        <f>G33</f>
        <v>166.8</v>
      </c>
    </row>
    <row r="33" spans="1:7" s="5" customFormat="1" ht="22.5">
      <c r="A33" s="140" t="s">
        <v>154</v>
      </c>
      <c r="B33" s="141" t="s">
        <v>547</v>
      </c>
      <c r="C33" s="142" t="s">
        <v>68</v>
      </c>
      <c r="D33" s="142" t="s">
        <v>65</v>
      </c>
      <c r="E33" s="139">
        <v>612</v>
      </c>
      <c r="F33" s="139">
        <v>725</v>
      </c>
      <c r="G33" s="182">
        <v>166.8</v>
      </c>
    </row>
    <row r="34" spans="1:7" s="5" customFormat="1" ht="12.75">
      <c r="A34" s="140" t="s">
        <v>10</v>
      </c>
      <c r="B34" s="141" t="s">
        <v>547</v>
      </c>
      <c r="C34" s="142" t="s">
        <v>68</v>
      </c>
      <c r="D34" s="142" t="s">
        <v>66</v>
      </c>
      <c r="E34" s="139"/>
      <c r="F34" s="139"/>
      <c r="G34" s="182">
        <f>G35</f>
        <v>608.8</v>
      </c>
    </row>
    <row r="35" spans="1:7" s="5" customFormat="1" ht="22.5">
      <c r="A35" s="144" t="s">
        <v>103</v>
      </c>
      <c r="B35" s="141" t="s">
        <v>547</v>
      </c>
      <c r="C35" s="142" t="s">
        <v>68</v>
      </c>
      <c r="D35" s="142" t="s">
        <v>66</v>
      </c>
      <c r="E35" s="139">
        <v>600</v>
      </c>
      <c r="F35" s="139"/>
      <c r="G35" s="182">
        <f>G36</f>
        <v>608.8</v>
      </c>
    </row>
    <row r="36" spans="1:7" s="5" customFormat="1" ht="12.75">
      <c r="A36" s="144" t="s">
        <v>109</v>
      </c>
      <c r="B36" s="141" t="s">
        <v>547</v>
      </c>
      <c r="C36" s="142" t="s">
        <v>68</v>
      </c>
      <c r="D36" s="142" t="s">
        <v>66</v>
      </c>
      <c r="E36" s="139">
        <v>610</v>
      </c>
      <c r="F36" s="139"/>
      <c r="G36" s="182">
        <f>G37</f>
        <v>608.8</v>
      </c>
    </row>
    <row r="37" spans="1:7" s="5" customFormat="1" ht="12.75">
      <c r="A37" s="144" t="s">
        <v>113</v>
      </c>
      <c r="B37" s="141" t="s">
        <v>547</v>
      </c>
      <c r="C37" s="142" t="s">
        <v>68</v>
      </c>
      <c r="D37" s="142" t="s">
        <v>66</v>
      </c>
      <c r="E37" s="139">
        <v>612</v>
      </c>
      <c r="F37" s="139"/>
      <c r="G37" s="182">
        <f>G38</f>
        <v>608.8</v>
      </c>
    </row>
    <row r="38" spans="1:7" s="5" customFormat="1" ht="22.5">
      <c r="A38" s="140" t="s">
        <v>154</v>
      </c>
      <c r="B38" s="141" t="s">
        <v>547</v>
      </c>
      <c r="C38" s="142" t="s">
        <v>68</v>
      </c>
      <c r="D38" s="142" t="s">
        <v>66</v>
      </c>
      <c r="E38" s="139">
        <v>612</v>
      </c>
      <c r="F38" s="139">
        <v>725</v>
      </c>
      <c r="G38" s="182">
        <v>608.8</v>
      </c>
    </row>
    <row r="39" spans="1:8" s="5" customFormat="1" ht="12.75">
      <c r="A39" s="144" t="s">
        <v>367</v>
      </c>
      <c r="B39" s="141" t="s">
        <v>547</v>
      </c>
      <c r="C39" s="142" t="s">
        <v>68</v>
      </c>
      <c r="D39" s="142" t="s">
        <v>69</v>
      </c>
      <c r="E39" s="139"/>
      <c r="F39" s="139"/>
      <c r="G39" s="313">
        <f>G40</f>
        <v>140.6</v>
      </c>
      <c r="H39" s="82" t="s">
        <v>812</v>
      </c>
    </row>
    <row r="40" spans="1:7" s="5" customFormat="1" ht="22.5">
      <c r="A40" s="144" t="s">
        <v>103</v>
      </c>
      <c r="B40" s="141" t="s">
        <v>547</v>
      </c>
      <c r="C40" s="142" t="s">
        <v>68</v>
      </c>
      <c r="D40" s="142" t="s">
        <v>69</v>
      </c>
      <c r="E40" s="139">
        <v>600</v>
      </c>
      <c r="F40" s="139"/>
      <c r="G40" s="182">
        <f>G41</f>
        <v>140.6</v>
      </c>
    </row>
    <row r="41" spans="1:7" s="5" customFormat="1" ht="12.75">
      <c r="A41" s="144" t="s">
        <v>109</v>
      </c>
      <c r="B41" s="141" t="s">
        <v>547</v>
      </c>
      <c r="C41" s="142" t="s">
        <v>68</v>
      </c>
      <c r="D41" s="142" t="s">
        <v>69</v>
      </c>
      <c r="E41" s="139">
        <v>610</v>
      </c>
      <c r="F41" s="139"/>
      <c r="G41" s="182">
        <f>G42</f>
        <v>140.6</v>
      </c>
    </row>
    <row r="42" spans="1:7" s="5" customFormat="1" ht="12.75">
      <c r="A42" s="144" t="s">
        <v>113</v>
      </c>
      <c r="B42" s="141" t="s">
        <v>547</v>
      </c>
      <c r="C42" s="142" t="s">
        <v>68</v>
      </c>
      <c r="D42" s="142" t="s">
        <v>69</v>
      </c>
      <c r="E42" s="139">
        <v>612</v>
      </c>
      <c r="F42" s="139"/>
      <c r="G42" s="182">
        <f>G43</f>
        <v>140.6</v>
      </c>
    </row>
    <row r="43" spans="1:7" s="5" customFormat="1" ht="22.5">
      <c r="A43" s="140" t="s">
        <v>154</v>
      </c>
      <c r="B43" s="141" t="s">
        <v>547</v>
      </c>
      <c r="C43" s="142" t="s">
        <v>68</v>
      </c>
      <c r="D43" s="142" t="s">
        <v>69</v>
      </c>
      <c r="E43" s="139">
        <v>612</v>
      </c>
      <c r="F43" s="139">
        <v>725</v>
      </c>
      <c r="G43" s="182">
        <v>140.6</v>
      </c>
    </row>
    <row r="44" spans="1:7" s="77" customFormat="1" ht="12.75">
      <c r="A44" s="148" t="s">
        <v>549</v>
      </c>
      <c r="B44" s="134" t="s">
        <v>550</v>
      </c>
      <c r="C44" s="138"/>
      <c r="D44" s="138"/>
      <c r="E44" s="133"/>
      <c r="F44" s="133"/>
      <c r="G44" s="183">
        <f aca="true" t="shared" si="2" ref="G44:G49">G45</f>
        <v>36.8</v>
      </c>
    </row>
    <row r="45" spans="1:7" s="77" customFormat="1" ht="12.75">
      <c r="A45" s="148" t="s">
        <v>8</v>
      </c>
      <c r="B45" s="134" t="s">
        <v>550</v>
      </c>
      <c r="C45" s="138" t="s">
        <v>68</v>
      </c>
      <c r="D45" s="138" t="s">
        <v>35</v>
      </c>
      <c r="E45" s="133"/>
      <c r="F45" s="133"/>
      <c r="G45" s="183">
        <f>G46+G55</f>
        <v>36.8</v>
      </c>
    </row>
    <row r="46" spans="1:7" s="5" customFormat="1" ht="12.75">
      <c r="A46" s="140" t="s">
        <v>10</v>
      </c>
      <c r="B46" s="141" t="s">
        <v>550</v>
      </c>
      <c r="C46" s="142" t="s">
        <v>68</v>
      </c>
      <c r="D46" s="142" t="s">
        <v>66</v>
      </c>
      <c r="E46" s="139"/>
      <c r="F46" s="139"/>
      <c r="G46" s="182">
        <f t="shared" si="2"/>
        <v>0</v>
      </c>
    </row>
    <row r="47" spans="1:7" s="5" customFormat="1" ht="22.5">
      <c r="A47" s="144" t="s">
        <v>103</v>
      </c>
      <c r="B47" s="141" t="s">
        <v>550</v>
      </c>
      <c r="C47" s="142" t="s">
        <v>68</v>
      </c>
      <c r="D47" s="142" t="s">
        <v>66</v>
      </c>
      <c r="E47" s="139">
        <v>600</v>
      </c>
      <c r="F47" s="139"/>
      <c r="G47" s="182">
        <f t="shared" si="2"/>
        <v>0</v>
      </c>
    </row>
    <row r="48" spans="1:7" s="5" customFormat="1" ht="12.75">
      <c r="A48" s="144" t="s">
        <v>109</v>
      </c>
      <c r="B48" s="141" t="s">
        <v>550</v>
      </c>
      <c r="C48" s="142" t="s">
        <v>68</v>
      </c>
      <c r="D48" s="142" t="s">
        <v>66</v>
      </c>
      <c r="E48" s="139">
        <v>610</v>
      </c>
      <c r="F48" s="139"/>
      <c r="G48" s="182">
        <f t="shared" si="2"/>
        <v>0</v>
      </c>
    </row>
    <row r="49" spans="1:7" s="5" customFormat="1" ht="12.75">
      <c r="A49" s="144" t="s">
        <v>113</v>
      </c>
      <c r="B49" s="141" t="s">
        <v>550</v>
      </c>
      <c r="C49" s="142" t="s">
        <v>68</v>
      </c>
      <c r="D49" s="142" t="s">
        <v>66</v>
      </c>
      <c r="E49" s="139">
        <v>612</v>
      </c>
      <c r="F49" s="139"/>
      <c r="G49" s="182">
        <f t="shared" si="2"/>
        <v>0</v>
      </c>
    </row>
    <row r="50" spans="1:7" s="5" customFormat="1" ht="22.5">
      <c r="A50" s="140" t="s">
        <v>154</v>
      </c>
      <c r="B50" s="141" t="s">
        <v>550</v>
      </c>
      <c r="C50" s="142" t="s">
        <v>68</v>
      </c>
      <c r="D50" s="142" t="s">
        <v>66</v>
      </c>
      <c r="E50" s="139">
        <v>612</v>
      </c>
      <c r="F50" s="139">
        <v>725</v>
      </c>
      <c r="G50" s="182">
        <v>0</v>
      </c>
    </row>
    <row r="51" spans="1:7" s="5" customFormat="1" ht="12.75">
      <c r="A51" s="144" t="s">
        <v>367</v>
      </c>
      <c r="B51" s="141" t="s">
        <v>550</v>
      </c>
      <c r="C51" s="142" t="s">
        <v>68</v>
      </c>
      <c r="D51" s="142" t="s">
        <v>69</v>
      </c>
      <c r="E51" s="139"/>
      <c r="F51" s="139"/>
      <c r="G51" s="182">
        <f>G52</f>
        <v>36.8</v>
      </c>
    </row>
    <row r="52" spans="1:7" s="5" customFormat="1" ht="22.5">
      <c r="A52" s="144" t="s">
        <v>103</v>
      </c>
      <c r="B52" s="141" t="s">
        <v>550</v>
      </c>
      <c r="C52" s="142" t="s">
        <v>68</v>
      </c>
      <c r="D52" s="142" t="s">
        <v>69</v>
      </c>
      <c r="E52" s="139">
        <v>600</v>
      </c>
      <c r="F52" s="139"/>
      <c r="G52" s="182">
        <f>G53</f>
        <v>36.8</v>
      </c>
    </row>
    <row r="53" spans="1:7" s="5" customFormat="1" ht="12.75">
      <c r="A53" s="144" t="s">
        <v>109</v>
      </c>
      <c r="B53" s="141" t="s">
        <v>550</v>
      </c>
      <c r="C53" s="142" t="s">
        <v>68</v>
      </c>
      <c r="D53" s="142" t="s">
        <v>69</v>
      </c>
      <c r="E53" s="139">
        <v>610</v>
      </c>
      <c r="F53" s="139"/>
      <c r="G53" s="182">
        <f>G54</f>
        <v>36.8</v>
      </c>
    </row>
    <row r="54" spans="1:7" s="5" customFormat="1" ht="12.75">
      <c r="A54" s="144" t="s">
        <v>113</v>
      </c>
      <c r="B54" s="141" t="s">
        <v>550</v>
      </c>
      <c r="C54" s="142" t="s">
        <v>68</v>
      </c>
      <c r="D54" s="142" t="s">
        <v>69</v>
      </c>
      <c r="E54" s="139">
        <v>612</v>
      </c>
      <c r="F54" s="139"/>
      <c r="G54" s="182">
        <f>G55</f>
        <v>36.8</v>
      </c>
    </row>
    <row r="55" spans="1:7" s="5" customFormat="1" ht="22.5">
      <c r="A55" s="140" t="s">
        <v>154</v>
      </c>
      <c r="B55" s="141" t="s">
        <v>550</v>
      </c>
      <c r="C55" s="142" t="s">
        <v>68</v>
      </c>
      <c r="D55" s="142" t="s">
        <v>69</v>
      </c>
      <c r="E55" s="139">
        <v>612</v>
      </c>
      <c r="F55" s="139">
        <v>725</v>
      </c>
      <c r="G55" s="182">
        <v>36.8</v>
      </c>
    </row>
    <row r="56" spans="1:7" s="77" customFormat="1" ht="12.75">
      <c r="A56" s="136" t="s">
        <v>362</v>
      </c>
      <c r="B56" s="134" t="s">
        <v>548</v>
      </c>
      <c r="C56" s="142" t="s">
        <v>68</v>
      </c>
      <c r="D56" s="142" t="s">
        <v>66</v>
      </c>
      <c r="E56" s="133"/>
      <c r="F56" s="133"/>
      <c r="G56" s="183">
        <f aca="true" t="shared" si="3" ref="G56:G61">G57</f>
        <v>110</v>
      </c>
    </row>
    <row r="57" spans="1:7" s="77" customFormat="1" ht="12.75">
      <c r="A57" s="148" t="s">
        <v>8</v>
      </c>
      <c r="B57" s="134" t="s">
        <v>548</v>
      </c>
      <c r="C57" s="138" t="s">
        <v>68</v>
      </c>
      <c r="D57" s="138" t="s">
        <v>35</v>
      </c>
      <c r="E57" s="133"/>
      <c r="F57" s="133"/>
      <c r="G57" s="183">
        <f>G58+G63</f>
        <v>110</v>
      </c>
    </row>
    <row r="58" spans="1:7" s="5" customFormat="1" ht="12.75">
      <c r="A58" s="140" t="s">
        <v>10</v>
      </c>
      <c r="B58" s="141" t="s">
        <v>548</v>
      </c>
      <c r="C58" s="142" t="s">
        <v>68</v>
      </c>
      <c r="D58" s="142" t="s">
        <v>66</v>
      </c>
      <c r="E58" s="139"/>
      <c r="F58" s="139"/>
      <c r="G58" s="182">
        <f t="shared" si="3"/>
        <v>44</v>
      </c>
    </row>
    <row r="59" spans="1:7" s="5" customFormat="1" ht="22.5">
      <c r="A59" s="144" t="s">
        <v>103</v>
      </c>
      <c r="B59" s="141" t="s">
        <v>548</v>
      </c>
      <c r="C59" s="142" t="s">
        <v>68</v>
      </c>
      <c r="D59" s="142" t="s">
        <v>66</v>
      </c>
      <c r="E59" s="139">
        <v>600</v>
      </c>
      <c r="F59" s="139"/>
      <c r="G59" s="182">
        <f t="shared" si="3"/>
        <v>44</v>
      </c>
    </row>
    <row r="60" spans="1:7" s="5" customFormat="1" ht="12.75">
      <c r="A60" s="144" t="s">
        <v>109</v>
      </c>
      <c r="B60" s="141" t="s">
        <v>548</v>
      </c>
      <c r="C60" s="142" t="s">
        <v>68</v>
      </c>
      <c r="D60" s="142" t="s">
        <v>66</v>
      </c>
      <c r="E60" s="139">
        <v>610</v>
      </c>
      <c r="F60" s="139"/>
      <c r="G60" s="182">
        <f t="shared" si="3"/>
        <v>44</v>
      </c>
    </row>
    <row r="61" spans="1:7" s="5" customFormat="1" ht="12.75">
      <c r="A61" s="144" t="s">
        <v>113</v>
      </c>
      <c r="B61" s="141" t="s">
        <v>548</v>
      </c>
      <c r="C61" s="142" t="s">
        <v>68</v>
      </c>
      <c r="D61" s="142" t="s">
        <v>66</v>
      </c>
      <c r="E61" s="139">
        <v>612</v>
      </c>
      <c r="F61" s="139"/>
      <c r="G61" s="182">
        <f t="shared" si="3"/>
        <v>44</v>
      </c>
    </row>
    <row r="62" spans="1:7" s="5" customFormat="1" ht="22.5">
      <c r="A62" s="140" t="s">
        <v>154</v>
      </c>
      <c r="B62" s="141" t="s">
        <v>548</v>
      </c>
      <c r="C62" s="142" t="s">
        <v>68</v>
      </c>
      <c r="D62" s="142" t="s">
        <v>66</v>
      </c>
      <c r="E62" s="139">
        <v>612</v>
      </c>
      <c r="F62" s="139">
        <v>725</v>
      </c>
      <c r="G62" s="182">
        <v>44</v>
      </c>
    </row>
    <row r="63" spans="1:7" s="5" customFormat="1" ht="12.75">
      <c r="A63" s="144" t="s">
        <v>367</v>
      </c>
      <c r="B63" s="141" t="s">
        <v>548</v>
      </c>
      <c r="C63" s="142" t="s">
        <v>68</v>
      </c>
      <c r="D63" s="142" t="s">
        <v>69</v>
      </c>
      <c r="E63" s="139"/>
      <c r="F63" s="139"/>
      <c r="G63" s="182">
        <f>G64</f>
        <v>66</v>
      </c>
    </row>
    <row r="64" spans="1:7" s="5" customFormat="1" ht="22.5">
      <c r="A64" s="144" t="s">
        <v>103</v>
      </c>
      <c r="B64" s="141" t="s">
        <v>548</v>
      </c>
      <c r="C64" s="142" t="s">
        <v>68</v>
      </c>
      <c r="D64" s="142" t="s">
        <v>69</v>
      </c>
      <c r="E64" s="139">
        <v>600</v>
      </c>
      <c r="F64" s="139"/>
      <c r="G64" s="182">
        <f>G65</f>
        <v>66</v>
      </c>
    </row>
    <row r="65" spans="1:7" s="5" customFormat="1" ht="12.75">
      <c r="A65" s="144" t="s">
        <v>109</v>
      </c>
      <c r="B65" s="141" t="s">
        <v>548</v>
      </c>
      <c r="C65" s="142" t="s">
        <v>68</v>
      </c>
      <c r="D65" s="142" t="s">
        <v>69</v>
      </c>
      <c r="E65" s="139">
        <v>610</v>
      </c>
      <c r="F65" s="139"/>
      <c r="G65" s="182">
        <f>G66</f>
        <v>66</v>
      </c>
    </row>
    <row r="66" spans="1:7" s="5" customFormat="1" ht="12.75">
      <c r="A66" s="144" t="s">
        <v>113</v>
      </c>
      <c r="B66" s="141" t="s">
        <v>548</v>
      </c>
      <c r="C66" s="142" t="s">
        <v>68</v>
      </c>
      <c r="D66" s="142" t="s">
        <v>69</v>
      </c>
      <c r="E66" s="139">
        <v>612</v>
      </c>
      <c r="F66" s="139"/>
      <c r="G66" s="182">
        <f>G67</f>
        <v>66</v>
      </c>
    </row>
    <row r="67" spans="1:7" s="5" customFormat="1" ht="22.5">
      <c r="A67" s="140" t="s">
        <v>154</v>
      </c>
      <c r="B67" s="141" t="s">
        <v>548</v>
      </c>
      <c r="C67" s="142" t="s">
        <v>68</v>
      </c>
      <c r="D67" s="142" t="s">
        <v>69</v>
      </c>
      <c r="E67" s="139">
        <v>612</v>
      </c>
      <c r="F67" s="139">
        <v>725</v>
      </c>
      <c r="G67" s="182">
        <v>66</v>
      </c>
    </row>
    <row r="68" spans="1:8" s="77" customFormat="1" ht="21.75">
      <c r="A68" s="136" t="s">
        <v>551</v>
      </c>
      <c r="B68" s="134" t="s">
        <v>184</v>
      </c>
      <c r="C68" s="138"/>
      <c r="D68" s="138"/>
      <c r="E68" s="133"/>
      <c r="F68" s="133"/>
      <c r="G68" s="183">
        <f>G69</f>
        <v>470.5</v>
      </c>
      <c r="H68" s="77">
        <v>3</v>
      </c>
    </row>
    <row r="69" spans="1:7" s="77" customFormat="1" ht="32.25">
      <c r="A69" s="136" t="s">
        <v>221</v>
      </c>
      <c r="B69" s="134" t="s">
        <v>285</v>
      </c>
      <c r="C69" s="138"/>
      <c r="D69" s="138"/>
      <c r="E69" s="133"/>
      <c r="F69" s="133"/>
      <c r="G69" s="183">
        <f>G70</f>
        <v>470.5</v>
      </c>
    </row>
    <row r="70" spans="1:7" s="77" customFormat="1" ht="12.75">
      <c r="A70" s="136" t="s">
        <v>183</v>
      </c>
      <c r="B70" s="134" t="s">
        <v>286</v>
      </c>
      <c r="C70" s="138"/>
      <c r="D70" s="138"/>
      <c r="E70" s="133"/>
      <c r="F70" s="133"/>
      <c r="G70" s="183">
        <f>G71</f>
        <v>470.5</v>
      </c>
    </row>
    <row r="71" spans="1:7" s="77" customFormat="1" ht="12.75">
      <c r="A71" s="148" t="s">
        <v>8</v>
      </c>
      <c r="B71" s="134" t="s">
        <v>286</v>
      </c>
      <c r="C71" s="138" t="s">
        <v>68</v>
      </c>
      <c r="D71" s="138" t="s">
        <v>35</v>
      </c>
      <c r="E71" s="133"/>
      <c r="F71" s="133"/>
      <c r="G71" s="183">
        <f>G72</f>
        <v>470.5</v>
      </c>
    </row>
    <row r="72" spans="1:7" s="5" customFormat="1" ht="12.75">
      <c r="A72" s="146" t="s">
        <v>419</v>
      </c>
      <c r="B72" s="141" t="s">
        <v>286</v>
      </c>
      <c r="C72" s="142" t="s">
        <v>68</v>
      </c>
      <c r="D72" s="142" t="s">
        <v>68</v>
      </c>
      <c r="E72" s="139"/>
      <c r="F72" s="139"/>
      <c r="G72" s="182">
        <f>G77+G73</f>
        <v>470.5</v>
      </c>
    </row>
    <row r="73" spans="1:7" s="5" customFormat="1" ht="22.5">
      <c r="A73" s="144" t="s">
        <v>417</v>
      </c>
      <c r="B73" s="141" t="s">
        <v>286</v>
      </c>
      <c r="C73" s="142" t="s">
        <v>68</v>
      </c>
      <c r="D73" s="142" t="s">
        <v>68</v>
      </c>
      <c r="E73" s="145" t="s">
        <v>102</v>
      </c>
      <c r="F73" s="139"/>
      <c r="G73" s="182">
        <f>G74</f>
        <v>384.8</v>
      </c>
    </row>
    <row r="74" spans="1:7" s="5" customFormat="1" ht="22.5">
      <c r="A74" s="144" t="s">
        <v>97</v>
      </c>
      <c r="B74" s="141" t="s">
        <v>286</v>
      </c>
      <c r="C74" s="142" t="s">
        <v>68</v>
      </c>
      <c r="D74" s="142" t="s">
        <v>68</v>
      </c>
      <c r="E74" s="145" t="s">
        <v>98</v>
      </c>
      <c r="F74" s="139"/>
      <c r="G74" s="182">
        <f>G75</f>
        <v>384.8</v>
      </c>
    </row>
    <row r="75" spans="1:7" s="5" customFormat="1" ht="12.75">
      <c r="A75" s="144" t="s">
        <v>794</v>
      </c>
      <c r="B75" s="141" t="s">
        <v>286</v>
      </c>
      <c r="C75" s="142" t="s">
        <v>68</v>
      </c>
      <c r="D75" s="142" t="s">
        <v>68</v>
      </c>
      <c r="E75" s="145" t="s">
        <v>99</v>
      </c>
      <c r="F75" s="139"/>
      <c r="G75" s="182">
        <f>G76</f>
        <v>384.8</v>
      </c>
    </row>
    <row r="76" spans="1:7" s="5" customFormat="1" ht="22.5">
      <c r="A76" s="140" t="s">
        <v>155</v>
      </c>
      <c r="B76" s="141" t="s">
        <v>286</v>
      </c>
      <c r="C76" s="142" t="s">
        <v>68</v>
      </c>
      <c r="D76" s="142" t="s">
        <v>68</v>
      </c>
      <c r="E76" s="145" t="s">
        <v>99</v>
      </c>
      <c r="F76" s="139">
        <v>726</v>
      </c>
      <c r="G76" s="182">
        <v>384.8</v>
      </c>
    </row>
    <row r="77" spans="1:7" s="5" customFormat="1" ht="22.5">
      <c r="A77" s="144" t="s">
        <v>103</v>
      </c>
      <c r="B77" s="141" t="s">
        <v>286</v>
      </c>
      <c r="C77" s="142" t="s">
        <v>68</v>
      </c>
      <c r="D77" s="142" t="s">
        <v>68</v>
      </c>
      <c r="E77" s="139">
        <v>600</v>
      </c>
      <c r="F77" s="139"/>
      <c r="G77" s="182">
        <f>G78</f>
        <v>85.7</v>
      </c>
    </row>
    <row r="78" spans="1:7" s="5" customFormat="1" ht="12.75">
      <c r="A78" s="144" t="s">
        <v>109</v>
      </c>
      <c r="B78" s="141" t="s">
        <v>286</v>
      </c>
      <c r="C78" s="142" t="s">
        <v>68</v>
      </c>
      <c r="D78" s="142" t="s">
        <v>68</v>
      </c>
      <c r="E78" s="139">
        <v>610</v>
      </c>
      <c r="F78" s="139"/>
      <c r="G78" s="182">
        <f>G79</f>
        <v>85.7</v>
      </c>
    </row>
    <row r="79" spans="1:7" s="5" customFormat="1" ht="12.75">
      <c r="A79" s="144" t="s">
        <v>113</v>
      </c>
      <c r="B79" s="141" t="s">
        <v>286</v>
      </c>
      <c r="C79" s="142" t="s">
        <v>68</v>
      </c>
      <c r="D79" s="142" t="s">
        <v>68</v>
      </c>
      <c r="E79" s="139">
        <v>612</v>
      </c>
      <c r="F79" s="139"/>
      <c r="G79" s="182">
        <f>G80</f>
        <v>85.7</v>
      </c>
    </row>
    <row r="80" spans="1:7" s="5" customFormat="1" ht="22.5">
      <c r="A80" s="140" t="s">
        <v>154</v>
      </c>
      <c r="B80" s="141" t="s">
        <v>286</v>
      </c>
      <c r="C80" s="142" t="s">
        <v>68</v>
      </c>
      <c r="D80" s="142" t="s">
        <v>68</v>
      </c>
      <c r="E80" s="139">
        <v>612</v>
      </c>
      <c r="F80" s="139">
        <v>725</v>
      </c>
      <c r="G80" s="182">
        <v>85.7</v>
      </c>
    </row>
    <row r="81" spans="1:8" s="77" customFormat="1" ht="42.75">
      <c r="A81" s="136" t="s">
        <v>552</v>
      </c>
      <c r="B81" s="134" t="s">
        <v>166</v>
      </c>
      <c r="C81" s="138"/>
      <c r="D81" s="138"/>
      <c r="E81" s="133"/>
      <c r="F81" s="133"/>
      <c r="G81" s="183">
        <f aca="true" t="shared" si="4" ref="G81:G88">G82</f>
        <v>1000</v>
      </c>
      <c r="H81" s="77">
        <v>4</v>
      </c>
    </row>
    <row r="82" spans="1:7" s="77" customFormat="1" ht="21.75">
      <c r="A82" s="136" t="s">
        <v>234</v>
      </c>
      <c r="B82" s="134" t="s">
        <v>271</v>
      </c>
      <c r="C82" s="138"/>
      <c r="D82" s="138"/>
      <c r="E82" s="133"/>
      <c r="F82" s="133"/>
      <c r="G82" s="183">
        <f t="shared" si="4"/>
        <v>1000</v>
      </c>
    </row>
    <row r="83" spans="1:7" s="77" customFormat="1" ht="12.75">
      <c r="A83" s="148" t="s">
        <v>414</v>
      </c>
      <c r="B83" s="134" t="s">
        <v>403</v>
      </c>
      <c r="C83" s="138"/>
      <c r="D83" s="138"/>
      <c r="E83" s="133"/>
      <c r="F83" s="133"/>
      <c r="G83" s="183">
        <f t="shared" si="4"/>
        <v>1000</v>
      </c>
    </row>
    <row r="84" spans="1:7" s="77" customFormat="1" ht="12.75">
      <c r="A84" s="149" t="s">
        <v>149</v>
      </c>
      <c r="B84" s="134" t="s">
        <v>403</v>
      </c>
      <c r="C84" s="138" t="s">
        <v>71</v>
      </c>
      <c r="D84" s="138" t="s">
        <v>35</v>
      </c>
      <c r="E84" s="133"/>
      <c r="F84" s="133"/>
      <c r="G84" s="183">
        <f t="shared" si="4"/>
        <v>1000</v>
      </c>
    </row>
    <row r="85" spans="1:7" s="5" customFormat="1" ht="12.75">
      <c r="A85" s="144" t="s">
        <v>148</v>
      </c>
      <c r="B85" s="141" t="s">
        <v>403</v>
      </c>
      <c r="C85" s="142" t="s">
        <v>71</v>
      </c>
      <c r="D85" s="142" t="s">
        <v>65</v>
      </c>
      <c r="E85" s="139"/>
      <c r="F85" s="139"/>
      <c r="G85" s="182">
        <f t="shared" si="4"/>
        <v>1000</v>
      </c>
    </row>
    <row r="86" spans="1:7" s="5" customFormat="1" ht="22.5">
      <c r="A86" s="144" t="s">
        <v>417</v>
      </c>
      <c r="B86" s="141" t="s">
        <v>403</v>
      </c>
      <c r="C86" s="142" t="s">
        <v>71</v>
      </c>
      <c r="D86" s="142" t="s">
        <v>65</v>
      </c>
      <c r="E86" s="145" t="s">
        <v>102</v>
      </c>
      <c r="F86" s="139"/>
      <c r="G86" s="182">
        <f t="shared" si="4"/>
        <v>1000</v>
      </c>
    </row>
    <row r="87" spans="1:7" s="5" customFormat="1" ht="22.5">
      <c r="A87" s="144" t="s">
        <v>97</v>
      </c>
      <c r="B87" s="141" t="s">
        <v>403</v>
      </c>
      <c r="C87" s="142" t="s">
        <v>71</v>
      </c>
      <c r="D87" s="142" t="s">
        <v>65</v>
      </c>
      <c r="E87" s="145" t="s">
        <v>98</v>
      </c>
      <c r="F87" s="139"/>
      <c r="G87" s="182">
        <f t="shared" si="4"/>
        <v>1000</v>
      </c>
    </row>
    <row r="88" spans="1:7" s="5" customFormat="1" ht="12.75">
      <c r="A88" s="144" t="s">
        <v>794</v>
      </c>
      <c r="B88" s="141" t="s">
        <v>403</v>
      </c>
      <c r="C88" s="142" t="s">
        <v>71</v>
      </c>
      <c r="D88" s="142" t="s">
        <v>65</v>
      </c>
      <c r="E88" s="145" t="s">
        <v>99</v>
      </c>
      <c r="F88" s="139"/>
      <c r="G88" s="182">
        <f t="shared" si="4"/>
        <v>1000</v>
      </c>
    </row>
    <row r="89" spans="1:7" s="5" customFormat="1" ht="22.5">
      <c r="A89" s="144" t="s">
        <v>393</v>
      </c>
      <c r="B89" s="141" t="s">
        <v>403</v>
      </c>
      <c r="C89" s="142" t="s">
        <v>71</v>
      </c>
      <c r="D89" s="142" t="s">
        <v>65</v>
      </c>
      <c r="E89" s="145" t="s">
        <v>99</v>
      </c>
      <c r="F89" s="139">
        <v>727</v>
      </c>
      <c r="G89" s="182">
        <v>1000</v>
      </c>
    </row>
    <row r="90" spans="1:8" s="5" customFormat="1" ht="21.75">
      <c r="A90" s="136" t="s">
        <v>553</v>
      </c>
      <c r="B90" s="134" t="s">
        <v>179</v>
      </c>
      <c r="C90" s="138"/>
      <c r="D90" s="138"/>
      <c r="E90" s="139"/>
      <c r="F90" s="139"/>
      <c r="G90" s="137">
        <f>G91</f>
        <v>462</v>
      </c>
      <c r="H90" s="5">
        <v>5</v>
      </c>
    </row>
    <row r="91" spans="1:7" s="5" customFormat="1" ht="21.75">
      <c r="A91" s="136" t="s">
        <v>220</v>
      </c>
      <c r="B91" s="134" t="s">
        <v>281</v>
      </c>
      <c r="C91" s="138"/>
      <c r="D91" s="138"/>
      <c r="E91" s="139"/>
      <c r="F91" s="139"/>
      <c r="G91" s="137">
        <f>G92+G108</f>
        <v>462</v>
      </c>
    </row>
    <row r="92" spans="1:7" s="5" customFormat="1" ht="12.75">
      <c r="A92" s="136" t="s">
        <v>180</v>
      </c>
      <c r="B92" s="134" t="s">
        <v>282</v>
      </c>
      <c r="C92" s="138"/>
      <c r="D92" s="138"/>
      <c r="E92" s="139"/>
      <c r="F92" s="139"/>
      <c r="G92" s="137">
        <f>G93</f>
        <v>395</v>
      </c>
    </row>
    <row r="93" spans="1:7" s="5" customFormat="1" ht="12.75">
      <c r="A93" s="136" t="s">
        <v>8</v>
      </c>
      <c r="B93" s="134" t="s">
        <v>282</v>
      </c>
      <c r="C93" s="138" t="s">
        <v>68</v>
      </c>
      <c r="D93" s="138" t="s">
        <v>35</v>
      </c>
      <c r="E93" s="139"/>
      <c r="F93" s="139"/>
      <c r="G93" s="137">
        <f>G94</f>
        <v>395</v>
      </c>
    </row>
    <row r="94" spans="1:7" s="5" customFormat="1" ht="12.75">
      <c r="A94" s="140" t="s">
        <v>420</v>
      </c>
      <c r="B94" s="141" t="s">
        <v>282</v>
      </c>
      <c r="C94" s="142" t="s">
        <v>68</v>
      </c>
      <c r="D94" s="142" t="s">
        <v>68</v>
      </c>
      <c r="E94" s="139"/>
      <c r="F94" s="139"/>
      <c r="G94" s="143">
        <f>G95+G99+G104</f>
        <v>395</v>
      </c>
    </row>
    <row r="95" spans="1:7" s="5" customFormat="1" ht="22.5">
      <c r="A95" s="144" t="s">
        <v>417</v>
      </c>
      <c r="B95" s="141" t="s">
        <v>282</v>
      </c>
      <c r="C95" s="142" t="s">
        <v>68</v>
      </c>
      <c r="D95" s="142" t="s">
        <v>68</v>
      </c>
      <c r="E95" s="145" t="s">
        <v>102</v>
      </c>
      <c r="F95" s="139"/>
      <c r="G95" s="143">
        <f>G96</f>
        <v>20</v>
      </c>
    </row>
    <row r="96" spans="1:7" s="5" customFormat="1" ht="21.75" customHeight="1">
      <c r="A96" s="144" t="s">
        <v>97</v>
      </c>
      <c r="B96" s="141" t="s">
        <v>282</v>
      </c>
      <c r="C96" s="142" t="s">
        <v>68</v>
      </c>
      <c r="D96" s="142" t="s">
        <v>68</v>
      </c>
      <c r="E96" s="145" t="s">
        <v>98</v>
      </c>
      <c r="F96" s="139"/>
      <c r="G96" s="143">
        <f>G97</f>
        <v>20</v>
      </c>
    </row>
    <row r="97" spans="1:7" s="5" customFormat="1" ht="12.75">
      <c r="A97" s="144" t="s">
        <v>794</v>
      </c>
      <c r="B97" s="141" t="s">
        <v>282</v>
      </c>
      <c r="C97" s="142" t="s">
        <v>68</v>
      </c>
      <c r="D97" s="142" t="s">
        <v>68</v>
      </c>
      <c r="E97" s="145" t="s">
        <v>99</v>
      </c>
      <c r="F97" s="139"/>
      <c r="G97" s="143">
        <f>G98</f>
        <v>20</v>
      </c>
    </row>
    <row r="98" spans="1:7" s="5" customFormat="1" ht="13.5" customHeight="1">
      <c r="A98" s="140" t="s">
        <v>154</v>
      </c>
      <c r="B98" s="141" t="s">
        <v>282</v>
      </c>
      <c r="C98" s="142" t="s">
        <v>68</v>
      </c>
      <c r="D98" s="142" t="s">
        <v>68</v>
      </c>
      <c r="E98" s="145" t="s">
        <v>99</v>
      </c>
      <c r="F98" s="139">
        <v>725</v>
      </c>
      <c r="G98" s="143">
        <v>20</v>
      </c>
    </row>
    <row r="99" spans="1:7" s="5" customFormat="1" ht="12.75">
      <c r="A99" s="144" t="s">
        <v>115</v>
      </c>
      <c r="B99" s="141" t="s">
        <v>282</v>
      </c>
      <c r="C99" s="145" t="s">
        <v>68</v>
      </c>
      <c r="D99" s="145" t="s">
        <v>68</v>
      </c>
      <c r="E99" s="145" t="s">
        <v>116</v>
      </c>
      <c r="F99" s="139"/>
      <c r="G99" s="143">
        <f>G100+G102</f>
        <v>255</v>
      </c>
    </row>
    <row r="100" spans="1:7" s="5" customFormat="1" ht="12.75">
      <c r="A100" s="144" t="s">
        <v>145</v>
      </c>
      <c r="B100" s="141" t="s">
        <v>282</v>
      </c>
      <c r="C100" s="145" t="s">
        <v>68</v>
      </c>
      <c r="D100" s="145" t="s">
        <v>68</v>
      </c>
      <c r="E100" s="145" t="s">
        <v>144</v>
      </c>
      <c r="F100" s="139"/>
      <c r="G100" s="143">
        <f>G101</f>
        <v>255</v>
      </c>
    </row>
    <row r="101" spans="1:7" s="5" customFormat="1" ht="13.5" customHeight="1">
      <c r="A101" s="140" t="s">
        <v>154</v>
      </c>
      <c r="B101" s="141" t="s">
        <v>282</v>
      </c>
      <c r="C101" s="145" t="s">
        <v>68</v>
      </c>
      <c r="D101" s="145" t="s">
        <v>68</v>
      </c>
      <c r="E101" s="145" t="s">
        <v>144</v>
      </c>
      <c r="F101" s="139">
        <v>725</v>
      </c>
      <c r="G101" s="143">
        <v>255</v>
      </c>
    </row>
    <row r="102" spans="1:7" s="5" customFormat="1" ht="12.75">
      <c r="A102" s="144" t="s">
        <v>147</v>
      </c>
      <c r="B102" s="141" t="s">
        <v>282</v>
      </c>
      <c r="C102" s="145" t="s">
        <v>68</v>
      </c>
      <c r="D102" s="145" t="s">
        <v>68</v>
      </c>
      <c r="E102" s="145" t="s">
        <v>146</v>
      </c>
      <c r="F102" s="139"/>
      <c r="G102" s="143">
        <f>G103</f>
        <v>0</v>
      </c>
    </row>
    <row r="103" spans="1:7" s="5" customFormat="1" ht="12.75" customHeight="1">
      <c r="A103" s="140" t="s">
        <v>154</v>
      </c>
      <c r="B103" s="141" t="s">
        <v>282</v>
      </c>
      <c r="C103" s="145" t="s">
        <v>68</v>
      </c>
      <c r="D103" s="145" t="s">
        <v>68</v>
      </c>
      <c r="E103" s="145" t="s">
        <v>146</v>
      </c>
      <c r="F103" s="139">
        <v>725</v>
      </c>
      <c r="G103" s="143">
        <v>0</v>
      </c>
    </row>
    <row r="104" spans="1:7" s="5" customFormat="1" ht="22.5">
      <c r="A104" s="144" t="s">
        <v>103</v>
      </c>
      <c r="B104" s="141" t="s">
        <v>282</v>
      </c>
      <c r="C104" s="145" t="s">
        <v>68</v>
      </c>
      <c r="D104" s="145" t="s">
        <v>68</v>
      </c>
      <c r="E104" s="145" t="s">
        <v>104</v>
      </c>
      <c r="F104" s="139"/>
      <c r="G104" s="143">
        <f>G105</f>
        <v>120</v>
      </c>
    </row>
    <row r="105" spans="1:7" s="5" customFormat="1" ht="12.75">
      <c r="A105" s="144" t="s">
        <v>109</v>
      </c>
      <c r="B105" s="141" t="s">
        <v>282</v>
      </c>
      <c r="C105" s="145" t="s">
        <v>68</v>
      </c>
      <c r="D105" s="145" t="s">
        <v>68</v>
      </c>
      <c r="E105" s="145" t="s">
        <v>110</v>
      </c>
      <c r="F105" s="139"/>
      <c r="G105" s="143">
        <f>G106</f>
        <v>120</v>
      </c>
    </row>
    <row r="106" spans="1:7" s="5" customFormat="1" ht="12.75">
      <c r="A106" s="144" t="s">
        <v>113</v>
      </c>
      <c r="B106" s="141" t="s">
        <v>282</v>
      </c>
      <c r="C106" s="145" t="s">
        <v>68</v>
      </c>
      <c r="D106" s="145" t="s">
        <v>68</v>
      </c>
      <c r="E106" s="145" t="s">
        <v>114</v>
      </c>
      <c r="F106" s="139"/>
      <c r="G106" s="143">
        <f>G107</f>
        <v>120</v>
      </c>
    </row>
    <row r="107" spans="1:7" s="5" customFormat="1" ht="13.5" customHeight="1">
      <c r="A107" s="140" t="s">
        <v>154</v>
      </c>
      <c r="B107" s="141" t="s">
        <v>282</v>
      </c>
      <c r="C107" s="145" t="s">
        <v>68</v>
      </c>
      <c r="D107" s="145" t="s">
        <v>68</v>
      </c>
      <c r="E107" s="145" t="s">
        <v>114</v>
      </c>
      <c r="F107" s="139">
        <v>725</v>
      </c>
      <c r="G107" s="143">
        <v>120</v>
      </c>
    </row>
    <row r="108" spans="1:7" s="77" customFormat="1" ht="12.75">
      <c r="A108" s="149" t="s">
        <v>368</v>
      </c>
      <c r="B108" s="134" t="s">
        <v>444</v>
      </c>
      <c r="C108" s="147"/>
      <c r="D108" s="147"/>
      <c r="E108" s="147"/>
      <c r="F108" s="133"/>
      <c r="G108" s="137">
        <f>G114</f>
        <v>67</v>
      </c>
    </row>
    <row r="109" spans="1:7" s="5" customFormat="1" ht="12.75">
      <c r="A109" s="136" t="s">
        <v>8</v>
      </c>
      <c r="B109" s="134" t="s">
        <v>444</v>
      </c>
      <c r="C109" s="138" t="s">
        <v>68</v>
      </c>
      <c r="D109" s="138" t="s">
        <v>35</v>
      </c>
      <c r="E109" s="139"/>
      <c r="F109" s="139"/>
      <c r="G109" s="137">
        <f>G110</f>
        <v>67</v>
      </c>
    </row>
    <row r="110" spans="1:7" s="5" customFormat="1" ht="12.75">
      <c r="A110" s="140" t="s">
        <v>420</v>
      </c>
      <c r="B110" s="141" t="s">
        <v>444</v>
      </c>
      <c r="C110" s="142" t="s">
        <v>68</v>
      </c>
      <c r="D110" s="142" t="s">
        <v>68</v>
      </c>
      <c r="E110" s="139"/>
      <c r="F110" s="139"/>
      <c r="G110" s="143">
        <f>G111</f>
        <v>67</v>
      </c>
    </row>
    <row r="111" spans="1:7" s="5" customFormat="1" ht="22.5">
      <c r="A111" s="144" t="s">
        <v>417</v>
      </c>
      <c r="B111" s="141" t="s">
        <v>444</v>
      </c>
      <c r="C111" s="145" t="s">
        <v>68</v>
      </c>
      <c r="D111" s="145" t="s">
        <v>68</v>
      </c>
      <c r="E111" s="145" t="s">
        <v>102</v>
      </c>
      <c r="F111" s="139"/>
      <c r="G111" s="143">
        <f>G112</f>
        <v>67</v>
      </c>
    </row>
    <row r="112" spans="1:7" s="5" customFormat="1" ht="23.25" customHeight="1">
      <c r="A112" s="144" t="s">
        <v>97</v>
      </c>
      <c r="B112" s="141" t="s">
        <v>444</v>
      </c>
      <c r="C112" s="145" t="s">
        <v>68</v>
      </c>
      <c r="D112" s="145" t="s">
        <v>68</v>
      </c>
      <c r="E112" s="145" t="s">
        <v>98</v>
      </c>
      <c r="F112" s="139"/>
      <c r="G112" s="143">
        <f>G113</f>
        <v>67</v>
      </c>
    </row>
    <row r="113" spans="1:7" s="5" customFormat="1" ht="12.75">
      <c r="A113" s="144" t="s">
        <v>794</v>
      </c>
      <c r="B113" s="141" t="s">
        <v>444</v>
      </c>
      <c r="C113" s="145" t="s">
        <v>68</v>
      </c>
      <c r="D113" s="145" t="s">
        <v>68</v>
      </c>
      <c r="E113" s="145" t="s">
        <v>99</v>
      </c>
      <c r="F113" s="139"/>
      <c r="G113" s="143">
        <f>G114</f>
        <v>67</v>
      </c>
    </row>
    <row r="114" spans="1:7" s="5" customFormat="1" ht="13.5" customHeight="1">
      <c r="A114" s="140" t="s">
        <v>154</v>
      </c>
      <c r="B114" s="141" t="s">
        <v>444</v>
      </c>
      <c r="C114" s="145" t="s">
        <v>68</v>
      </c>
      <c r="D114" s="145" t="s">
        <v>68</v>
      </c>
      <c r="E114" s="145" t="s">
        <v>99</v>
      </c>
      <c r="F114" s="139">
        <v>725</v>
      </c>
      <c r="G114" s="143">
        <v>67</v>
      </c>
    </row>
    <row r="115" spans="1:8" s="5" customFormat="1" ht="21.75" customHeight="1">
      <c r="A115" s="136" t="s">
        <v>554</v>
      </c>
      <c r="B115" s="134" t="s">
        <v>195</v>
      </c>
      <c r="C115" s="142"/>
      <c r="D115" s="142"/>
      <c r="E115" s="145"/>
      <c r="F115" s="139"/>
      <c r="G115" s="137">
        <f>G116+G131+G150+G158</f>
        <v>1765.5</v>
      </c>
      <c r="H115" s="5">
        <v>6</v>
      </c>
    </row>
    <row r="116" spans="1:7" s="66" customFormat="1" ht="21" customHeight="1">
      <c r="A116" s="136" t="s">
        <v>382</v>
      </c>
      <c r="B116" s="134" t="s">
        <v>299</v>
      </c>
      <c r="C116" s="138"/>
      <c r="D116" s="138"/>
      <c r="E116" s="147"/>
      <c r="F116" s="133"/>
      <c r="G116" s="137">
        <f>G124+G117</f>
        <v>111.1</v>
      </c>
    </row>
    <row r="117" spans="1:7" s="78" customFormat="1" ht="15" customHeight="1">
      <c r="A117" s="224" t="s">
        <v>710</v>
      </c>
      <c r="B117" s="198" t="s">
        <v>383</v>
      </c>
      <c r="C117" s="198"/>
      <c r="D117" s="198"/>
      <c r="E117" s="198"/>
      <c r="F117" s="190"/>
      <c r="G117" s="199">
        <f aca="true" t="shared" si="5" ref="G117:G122">G118</f>
        <v>101.1</v>
      </c>
    </row>
    <row r="118" spans="1:7" s="78" customFormat="1" ht="12.75" customHeight="1">
      <c r="A118" s="188" t="s">
        <v>143</v>
      </c>
      <c r="B118" s="198" t="s">
        <v>383</v>
      </c>
      <c r="C118" s="198" t="s">
        <v>72</v>
      </c>
      <c r="D118" s="198" t="s">
        <v>35</v>
      </c>
      <c r="E118" s="198"/>
      <c r="F118" s="190"/>
      <c r="G118" s="199">
        <f t="shared" si="5"/>
        <v>101.1</v>
      </c>
    </row>
    <row r="119" spans="1:7" s="80" customFormat="1" ht="12.75" customHeight="1">
      <c r="A119" s="193" t="s">
        <v>12</v>
      </c>
      <c r="B119" s="200" t="s">
        <v>383</v>
      </c>
      <c r="C119" s="200" t="s">
        <v>72</v>
      </c>
      <c r="D119" s="200" t="s">
        <v>65</v>
      </c>
      <c r="E119" s="200"/>
      <c r="F119" s="196"/>
      <c r="G119" s="201">
        <f t="shared" si="5"/>
        <v>101.1</v>
      </c>
    </row>
    <row r="120" spans="1:7" s="80" customFormat="1" ht="24.75" customHeight="1">
      <c r="A120" s="193" t="s">
        <v>103</v>
      </c>
      <c r="B120" s="200" t="s">
        <v>383</v>
      </c>
      <c r="C120" s="200" t="s">
        <v>72</v>
      </c>
      <c r="D120" s="200" t="s">
        <v>65</v>
      </c>
      <c r="E120" s="200" t="s">
        <v>104</v>
      </c>
      <c r="F120" s="196"/>
      <c r="G120" s="201">
        <f t="shared" si="5"/>
        <v>101.1</v>
      </c>
    </row>
    <row r="121" spans="1:7" s="80" customFormat="1" ht="12.75" customHeight="1">
      <c r="A121" s="193" t="s">
        <v>109</v>
      </c>
      <c r="B121" s="200" t="s">
        <v>383</v>
      </c>
      <c r="C121" s="200" t="s">
        <v>72</v>
      </c>
      <c r="D121" s="200" t="s">
        <v>65</v>
      </c>
      <c r="E121" s="200" t="s">
        <v>110</v>
      </c>
      <c r="F121" s="196"/>
      <c r="G121" s="201">
        <f t="shared" si="5"/>
        <v>101.1</v>
      </c>
    </row>
    <row r="122" spans="1:7" s="80" customFormat="1" ht="12" customHeight="1">
      <c r="A122" s="193" t="s">
        <v>113</v>
      </c>
      <c r="B122" s="200" t="s">
        <v>383</v>
      </c>
      <c r="C122" s="200" t="s">
        <v>72</v>
      </c>
      <c r="D122" s="200" t="s">
        <v>65</v>
      </c>
      <c r="E122" s="200" t="s">
        <v>114</v>
      </c>
      <c r="F122" s="196"/>
      <c r="G122" s="201">
        <f t="shared" si="5"/>
        <v>101.1</v>
      </c>
    </row>
    <row r="123" spans="1:7" s="80" customFormat="1" ht="23.25" customHeight="1">
      <c r="A123" s="186" t="s">
        <v>155</v>
      </c>
      <c r="B123" s="200" t="s">
        <v>383</v>
      </c>
      <c r="C123" s="200" t="s">
        <v>72</v>
      </c>
      <c r="D123" s="200" t="s">
        <v>65</v>
      </c>
      <c r="E123" s="200" t="s">
        <v>114</v>
      </c>
      <c r="F123" s="196">
        <v>726</v>
      </c>
      <c r="G123" s="201">
        <v>101.1</v>
      </c>
    </row>
    <row r="124" spans="1:7" s="11" customFormat="1" ht="22.5" customHeight="1">
      <c r="A124" s="184" t="s">
        <v>555</v>
      </c>
      <c r="B124" s="145" t="s">
        <v>384</v>
      </c>
      <c r="C124" s="142"/>
      <c r="D124" s="142"/>
      <c r="E124" s="145"/>
      <c r="F124" s="139"/>
      <c r="G124" s="137">
        <f aca="true" t="shared" si="6" ref="G124:G129">G125</f>
        <v>10</v>
      </c>
    </row>
    <row r="125" spans="1:7" s="11" customFormat="1" ht="15.75" customHeight="1">
      <c r="A125" s="136" t="s">
        <v>143</v>
      </c>
      <c r="B125" s="145" t="s">
        <v>384</v>
      </c>
      <c r="C125" s="142" t="s">
        <v>72</v>
      </c>
      <c r="D125" s="142" t="s">
        <v>35</v>
      </c>
      <c r="E125" s="145"/>
      <c r="F125" s="139"/>
      <c r="G125" s="137">
        <f t="shared" si="6"/>
        <v>10</v>
      </c>
    </row>
    <row r="126" spans="1:7" s="11" customFormat="1" ht="13.5" customHeight="1">
      <c r="A126" s="140" t="s">
        <v>12</v>
      </c>
      <c r="B126" s="145" t="s">
        <v>384</v>
      </c>
      <c r="C126" s="142" t="s">
        <v>72</v>
      </c>
      <c r="D126" s="142" t="s">
        <v>65</v>
      </c>
      <c r="E126" s="145"/>
      <c r="F126" s="139"/>
      <c r="G126" s="143">
        <f t="shared" si="6"/>
        <v>10</v>
      </c>
    </row>
    <row r="127" spans="1:7" s="11" customFormat="1" ht="24" customHeight="1">
      <c r="A127" s="144" t="s">
        <v>103</v>
      </c>
      <c r="B127" s="145" t="s">
        <v>384</v>
      </c>
      <c r="C127" s="142" t="s">
        <v>72</v>
      </c>
      <c r="D127" s="142" t="s">
        <v>65</v>
      </c>
      <c r="E127" s="145" t="s">
        <v>104</v>
      </c>
      <c r="F127" s="139"/>
      <c r="G127" s="143">
        <f t="shared" si="6"/>
        <v>10</v>
      </c>
    </row>
    <row r="128" spans="1:7" s="11" customFormat="1" ht="12.75" customHeight="1">
      <c r="A128" s="144" t="s">
        <v>109</v>
      </c>
      <c r="B128" s="145" t="s">
        <v>384</v>
      </c>
      <c r="C128" s="142" t="s">
        <v>72</v>
      </c>
      <c r="D128" s="142" t="s">
        <v>65</v>
      </c>
      <c r="E128" s="145" t="s">
        <v>110</v>
      </c>
      <c r="F128" s="139"/>
      <c r="G128" s="143">
        <f t="shared" si="6"/>
        <v>10</v>
      </c>
    </row>
    <row r="129" spans="1:7" s="11" customFormat="1" ht="12.75" customHeight="1">
      <c r="A129" s="144" t="s">
        <v>113</v>
      </c>
      <c r="B129" s="145" t="s">
        <v>384</v>
      </c>
      <c r="C129" s="142" t="s">
        <v>72</v>
      </c>
      <c r="D129" s="142" t="s">
        <v>65</v>
      </c>
      <c r="E129" s="145" t="s">
        <v>114</v>
      </c>
      <c r="F129" s="139"/>
      <c r="G129" s="143">
        <f t="shared" si="6"/>
        <v>10</v>
      </c>
    </row>
    <row r="130" spans="1:7" s="11" customFormat="1" ht="24.75" customHeight="1">
      <c r="A130" s="140" t="s">
        <v>155</v>
      </c>
      <c r="B130" s="145" t="s">
        <v>384</v>
      </c>
      <c r="C130" s="142" t="s">
        <v>72</v>
      </c>
      <c r="D130" s="142" t="s">
        <v>65</v>
      </c>
      <c r="E130" s="145" t="s">
        <v>114</v>
      </c>
      <c r="F130" s="139">
        <v>726</v>
      </c>
      <c r="G130" s="143">
        <v>10</v>
      </c>
    </row>
    <row r="131" spans="1:7" s="5" customFormat="1" ht="21.75" customHeight="1">
      <c r="A131" s="136" t="s">
        <v>226</v>
      </c>
      <c r="B131" s="134" t="s">
        <v>387</v>
      </c>
      <c r="C131" s="142"/>
      <c r="D131" s="142"/>
      <c r="E131" s="145"/>
      <c r="F131" s="139"/>
      <c r="G131" s="137">
        <f>G132+G139</f>
        <v>336.1</v>
      </c>
    </row>
    <row r="132" spans="1:7" s="77" customFormat="1" ht="13.5" customHeight="1">
      <c r="A132" s="148" t="s">
        <v>454</v>
      </c>
      <c r="B132" s="134" t="s">
        <v>455</v>
      </c>
      <c r="C132" s="138"/>
      <c r="D132" s="138"/>
      <c r="E132" s="147"/>
      <c r="F132" s="133"/>
      <c r="G132" s="137">
        <f aca="true" t="shared" si="7" ref="G132:G137">G133</f>
        <v>74.5</v>
      </c>
    </row>
    <row r="133" spans="1:7" s="77" customFormat="1" ht="14.25" customHeight="1">
      <c r="A133" s="148" t="s">
        <v>143</v>
      </c>
      <c r="B133" s="134" t="s">
        <v>455</v>
      </c>
      <c r="C133" s="138" t="s">
        <v>72</v>
      </c>
      <c r="D133" s="138" t="s">
        <v>35</v>
      </c>
      <c r="E133" s="147"/>
      <c r="F133" s="133"/>
      <c r="G133" s="137">
        <f t="shared" si="7"/>
        <v>74.5</v>
      </c>
    </row>
    <row r="134" spans="1:7" s="5" customFormat="1" ht="10.5" customHeight="1">
      <c r="A134" s="144" t="s">
        <v>12</v>
      </c>
      <c r="B134" s="141" t="s">
        <v>455</v>
      </c>
      <c r="C134" s="142" t="s">
        <v>72</v>
      </c>
      <c r="D134" s="142" t="s">
        <v>65</v>
      </c>
      <c r="E134" s="145"/>
      <c r="F134" s="139"/>
      <c r="G134" s="143">
        <f t="shared" si="7"/>
        <v>74.5</v>
      </c>
    </row>
    <row r="135" spans="1:7" s="5" customFormat="1" ht="23.25" customHeight="1">
      <c r="A135" s="144" t="s">
        <v>103</v>
      </c>
      <c r="B135" s="141" t="s">
        <v>455</v>
      </c>
      <c r="C135" s="142" t="s">
        <v>72</v>
      </c>
      <c r="D135" s="142" t="s">
        <v>65</v>
      </c>
      <c r="E135" s="145" t="s">
        <v>104</v>
      </c>
      <c r="F135" s="139"/>
      <c r="G135" s="143">
        <f t="shared" si="7"/>
        <v>74.5</v>
      </c>
    </row>
    <row r="136" spans="1:7" s="5" customFormat="1" ht="12.75" customHeight="1">
      <c r="A136" s="144" t="s">
        <v>109</v>
      </c>
      <c r="B136" s="141" t="s">
        <v>455</v>
      </c>
      <c r="C136" s="142" t="s">
        <v>72</v>
      </c>
      <c r="D136" s="142" t="s">
        <v>65</v>
      </c>
      <c r="E136" s="145" t="s">
        <v>110</v>
      </c>
      <c r="F136" s="139"/>
      <c r="G136" s="143">
        <f t="shared" si="7"/>
        <v>74.5</v>
      </c>
    </row>
    <row r="137" spans="1:7" s="5" customFormat="1" ht="13.5" customHeight="1">
      <c r="A137" s="144" t="s">
        <v>113</v>
      </c>
      <c r="B137" s="141" t="s">
        <v>455</v>
      </c>
      <c r="C137" s="142" t="s">
        <v>72</v>
      </c>
      <c r="D137" s="142" t="s">
        <v>65</v>
      </c>
      <c r="E137" s="145" t="s">
        <v>114</v>
      </c>
      <c r="F137" s="139"/>
      <c r="G137" s="143">
        <f t="shared" si="7"/>
        <v>74.5</v>
      </c>
    </row>
    <row r="138" spans="1:7" s="5" customFormat="1" ht="23.25" customHeight="1">
      <c r="A138" s="140" t="s">
        <v>155</v>
      </c>
      <c r="B138" s="141" t="s">
        <v>455</v>
      </c>
      <c r="C138" s="142" t="s">
        <v>72</v>
      </c>
      <c r="D138" s="142" t="s">
        <v>65</v>
      </c>
      <c r="E138" s="145" t="s">
        <v>114</v>
      </c>
      <c r="F138" s="139">
        <v>726</v>
      </c>
      <c r="G138" s="143">
        <v>74.5</v>
      </c>
    </row>
    <row r="139" spans="1:7" s="5" customFormat="1" ht="21.75">
      <c r="A139" s="148" t="s">
        <v>431</v>
      </c>
      <c r="B139" s="134" t="s">
        <v>432</v>
      </c>
      <c r="C139" s="138"/>
      <c r="D139" s="138"/>
      <c r="E139" s="147"/>
      <c r="F139" s="133"/>
      <c r="G139" s="137">
        <f>G140</f>
        <v>261.6</v>
      </c>
    </row>
    <row r="140" spans="1:7" s="5" customFormat="1" ht="12.75">
      <c r="A140" s="148" t="s">
        <v>442</v>
      </c>
      <c r="B140" s="134" t="s">
        <v>432</v>
      </c>
      <c r="C140" s="138" t="s">
        <v>72</v>
      </c>
      <c r="D140" s="138" t="s">
        <v>35</v>
      </c>
      <c r="E140" s="147"/>
      <c r="F140" s="133"/>
      <c r="G140" s="137">
        <f>G141</f>
        <v>261.6</v>
      </c>
    </row>
    <row r="141" spans="1:7" s="5" customFormat="1" ht="12.75">
      <c r="A141" s="144" t="s">
        <v>85</v>
      </c>
      <c r="B141" s="141" t="s">
        <v>432</v>
      </c>
      <c r="C141" s="142" t="s">
        <v>72</v>
      </c>
      <c r="D141" s="142" t="s">
        <v>67</v>
      </c>
      <c r="E141" s="145"/>
      <c r="F141" s="139"/>
      <c r="G141" s="143">
        <f>G142+G146</f>
        <v>261.6</v>
      </c>
    </row>
    <row r="142" spans="1:7" s="5" customFormat="1" ht="45">
      <c r="A142" s="144" t="s">
        <v>100</v>
      </c>
      <c r="B142" s="141" t="s">
        <v>432</v>
      </c>
      <c r="C142" s="142" t="s">
        <v>72</v>
      </c>
      <c r="D142" s="142" t="s">
        <v>67</v>
      </c>
      <c r="E142" s="145" t="s">
        <v>101</v>
      </c>
      <c r="F142" s="139"/>
      <c r="G142" s="143">
        <f>G143</f>
        <v>84</v>
      </c>
    </row>
    <row r="143" spans="1:7" s="5" customFormat="1" ht="12.75">
      <c r="A143" s="144" t="s">
        <v>245</v>
      </c>
      <c r="B143" s="141" t="s">
        <v>432</v>
      </c>
      <c r="C143" s="142" t="s">
        <v>72</v>
      </c>
      <c r="D143" s="142" t="s">
        <v>67</v>
      </c>
      <c r="E143" s="145" t="s">
        <v>247</v>
      </c>
      <c r="F143" s="139"/>
      <c r="G143" s="143">
        <f>G144</f>
        <v>84</v>
      </c>
    </row>
    <row r="144" spans="1:7" s="5" customFormat="1" ht="33.75">
      <c r="A144" s="144" t="s">
        <v>378</v>
      </c>
      <c r="B144" s="141" t="s">
        <v>432</v>
      </c>
      <c r="C144" s="142" t="s">
        <v>72</v>
      </c>
      <c r="D144" s="142" t="s">
        <v>67</v>
      </c>
      <c r="E144" s="145" t="s">
        <v>379</v>
      </c>
      <c r="F144" s="139"/>
      <c r="G144" s="143">
        <f>G145</f>
        <v>84</v>
      </c>
    </row>
    <row r="145" spans="1:7" s="5" customFormat="1" ht="22.5">
      <c r="A145" s="140" t="s">
        <v>155</v>
      </c>
      <c r="B145" s="141" t="s">
        <v>432</v>
      </c>
      <c r="C145" s="142" t="s">
        <v>72</v>
      </c>
      <c r="D145" s="142" t="s">
        <v>67</v>
      </c>
      <c r="E145" s="145" t="s">
        <v>379</v>
      </c>
      <c r="F145" s="139">
        <v>726</v>
      </c>
      <c r="G145" s="143">
        <f>90-6</f>
        <v>84</v>
      </c>
    </row>
    <row r="146" spans="1:7" s="5" customFormat="1" ht="22.5">
      <c r="A146" s="144" t="s">
        <v>417</v>
      </c>
      <c r="B146" s="141" t="s">
        <v>432</v>
      </c>
      <c r="C146" s="142" t="s">
        <v>72</v>
      </c>
      <c r="D146" s="142" t="s">
        <v>67</v>
      </c>
      <c r="E146" s="145" t="s">
        <v>102</v>
      </c>
      <c r="F146" s="139"/>
      <c r="G146" s="143">
        <f>G147</f>
        <v>177.6</v>
      </c>
    </row>
    <row r="147" spans="1:7" s="5" customFormat="1" ht="24" customHeight="1">
      <c r="A147" s="144" t="s">
        <v>97</v>
      </c>
      <c r="B147" s="141" t="s">
        <v>432</v>
      </c>
      <c r="C147" s="142" t="s">
        <v>72</v>
      </c>
      <c r="D147" s="142" t="s">
        <v>67</v>
      </c>
      <c r="E147" s="145" t="s">
        <v>98</v>
      </c>
      <c r="F147" s="139"/>
      <c r="G147" s="143">
        <f>G148</f>
        <v>177.6</v>
      </c>
    </row>
    <row r="148" spans="1:7" s="5" customFormat="1" ht="12.75">
      <c r="A148" s="144" t="s">
        <v>794</v>
      </c>
      <c r="B148" s="141" t="s">
        <v>432</v>
      </c>
      <c r="C148" s="142" t="s">
        <v>72</v>
      </c>
      <c r="D148" s="142" t="s">
        <v>67</v>
      </c>
      <c r="E148" s="145" t="s">
        <v>99</v>
      </c>
      <c r="F148" s="139"/>
      <c r="G148" s="143">
        <f>G149</f>
        <v>177.6</v>
      </c>
    </row>
    <row r="149" spans="1:7" s="5" customFormat="1" ht="22.5">
      <c r="A149" s="140" t="s">
        <v>155</v>
      </c>
      <c r="B149" s="141" t="s">
        <v>432</v>
      </c>
      <c r="C149" s="142" t="s">
        <v>72</v>
      </c>
      <c r="D149" s="142" t="s">
        <v>67</v>
      </c>
      <c r="E149" s="145" t="s">
        <v>99</v>
      </c>
      <c r="F149" s="139">
        <v>726</v>
      </c>
      <c r="G149" s="143">
        <v>177.6</v>
      </c>
    </row>
    <row r="150" spans="1:7" s="77" customFormat="1" ht="31.5" customHeight="1">
      <c r="A150" s="148" t="s">
        <v>345</v>
      </c>
      <c r="B150" s="134" t="s">
        <v>385</v>
      </c>
      <c r="C150" s="147"/>
      <c r="D150" s="147"/>
      <c r="E150" s="147"/>
      <c r="F150" s="133"/>
      <c r="G150" s="137">
        <f>G151</f>
        <v>1068.3</v>
      </c>
    </row>
    <row r="151" spans="1:7" s="79" customFormat="1" ht="33.75" customHeight="1">
      <c r="A151" s="188" t="s">
        <v>579</v>
      </c>
      <c r="B151" s="189" t="s">
        <v>386</v>
      </c>
      <c r="C151" s="198"/>
      <c r="D151" s="198"/>
      <c r="E151" s="198"/>
      <c r="F151" s="190"/>
      <c r="G151" s="199">
        <f aca="true" t="shared" si="8" ref="G151:G156">G152</f>
        <v>1068.3</v>
      </c>
    </row>
    <row r="152" spans="1:7" s="79" customFormat="1" ht="12.75">
      <c r="A152" s="188" t="s">
        <v>143</v>
      </c>
      <c r="B152" s="189" t="s">
        <v>386</v>
      </c>
      <c r="C152" s="198" t="s">
        <v>72</v>
      </c>
      <c r="D152" s="198" t="s">
        <v>35</v>
      </c>
      <c r="E152" s="198"/>
      <c r="F152" s="190"/>
      <c r="G152" s="199">
        <f t="shared" si="8"/>
        <v>1068.3</v>
      </c>
    </row>
    <row r="153" spans="1:7" s="81" customFormat="1" ht="12.75">
      <c r="A153" s="193" t="s">
        <v>12</v>
      </c>
      <c r="B153" s="194" t="s">
        <v>386</v>
      </c>
      <c r="C153" s="200" t="s">
        <v>72</v>
      </c>
      <c r="D153" s="200" t="s">
        <v>65</v>
      </c>
      <c r="E153" s="200"/>
      <c r="F153" s="196"/>
      <c r="G153" s="201">
        <f t="shared" si="8"/>
        <v>1068.3</v>
      </c>
    </row>
    <row r="154" spans="1:7" s="81" customFormat="1" ht="22.5">
      <c r="A154" s="193" t="s">
        <v>103</v>
      </c>
      <c r="B154" s="194" t="s">
        <v>386</v>
      </c>
      <c r="C154" s="200" t="s">
        <v>72</v>
      </c>
      <c r="D154" s="200" t="s">
        <v>65</v>
      </c>
      <c r="E154" s="200" t="s">
        <v>104</v>
      </c>
      <c r="F154" s="196"/>
      <c r="G154" s="201">
        <f t="shared" si="8"/>
        <v>1068.3</v>
      </c>
    </row>
    <row r="155" spans="1:7" s="81" customFormat="1" ht="12.75">
      <c r="A155" s="193" t="s">
        <v>109</v>
      </c>
      <c r="B155" s="194" t="s">
        <v>386</v>
      </c>
      <c r="C155" s="200" t="s">
        <v>72</v>
      </c>
      <c r="D155" s="200" t="s">
        <v>65</v>
      </c>
      <c r="E155" s="200" t="s">
        <v>110</v>
      </c>
      <c r="F155" s="196"/>
      <c r="G155" s="201">
        <f t="shared" si="8"/>
        <v>1068.3</v>
      </c>
    </row>
    <row r="156" spans="1:7" s="81" customFormat="1" ht="12.75">
      <c r="A156" s="193" t="s">
        <v>113</v>
      </c>
      <c r="B156" s="194" t="s">
        <v>386</v>
      </c>
      <c r="C156" s="200" t="s">
        <v>72</v>
      </c>
      <c r="D156" s="200" t="s">
        <v>65</v>
      </c>
      <c r="E156" s="200" t="s">
        <v>114</v>
      </c>
      <c r="F156" s="196"/>
      <c r="G156" s="201">
        <f t="shared" si="8"/>
        <v>1068.3</v>
      </c>
    </row>
    <row r="157" spans="1:7" s="81" customFormat="1" ht="22.5">
      <c r="A157" s="186" t="s">
        <v>155</v>
      </c>
      <c r="B157" s="194" t="s">
        <v>386</v>
      </c>
      <c r="C157" s="200" t="s">
        <v>72</v>
      </c>
      <c r="D157" s="200" t="s">
        <v>65</v>
      </c>
      <c r="E157" s="200" t="s">
        <v>114</v>
      </c>
      <c r="F157" s="196">
        <v>726</v>
      </c>
      <c r="G157" s="201">
        <f>841.4+226.9</f>
        <v>1068.3</v>
      </c>
    </row>
    <row r="158" spans="1:7" s="79" customFormat="1" ht="21.75">
      <c r="A158" s="148" t="s">
        <v>782</v>
      </c>
      <c r="B158" s="134" t="s">
        <v>780</v>
      </c>
      <c r="C158" s="198"/>
      <c r="D158" s="198"/>
      <c r="E158" s="198"/>
      <c r="F158" s="190"/>
      <c r="G158" s="137">
        <f aca="true" t="shared" si="9" ref="G158:G164">G159</f>
        <v>250</v>
      </c>
    </row>
    <row r="159" spans="1:7" s="77" customFormat="1" ht="21.75">
      <c r="A159" s="148" t="s">
        <v>797</v>
      </c>
      <c r="B159" s="134" t="s">
        <v>781</v>
      </c>
      <c r="C159" s="147"/>
      <c r="D159" s="147"/>
      <c r="E159" s="147"/>
      <c r="F159" s="133"/>
      <c r="G159" s="137">
        <f t="shared" si="9"/>
        <v>250</v>
      </c>
    </row>
    <row r="160" spans="1:7" s="5" customFormat="1" ht="12.75">
      <c r="A160" s="148" t="s">
        <v>143</v>
      </c>
      <c r="B160" s="134" t="s">
        <v>781</v>
      </c>
      <c r="C160" s="147" t="s">
        <v>72</v>
      </c>
      <c r="D160" s="147" t="s">
        <v>35</v>
      </c>
      <c r="E160" s="145"/>
      <c r="F160" s="139"/>
      <c r="G160" s="143">
        <f t="shared" si="9"/>
        <v>250</v>
      </c>
    </row>
    <row r="161" spans="1:7" s="5" customFormat="1" ht="12.75">
      <c r="A161" s="144" t="s">
        <v>12</v>
      </c>
      <c r="B161" s="134" t="s">
        <v>781</v>
      </c>
      <c r="C161" s="145" t="s">
        <v>72</v>
      </c>
      <c r="D161" s="145" t="s">
        <v>65</v>
      </c>
      <c r="E161" s="145"/>
      <c r="F161" s="139"/>
      <c r="G161" s="143">
        <f t="shared" si="9"/>
        <v>250</v>
      </c>
    </row>
    <row r="162" spans="1:7" s="5" customFormat="1" ht="22.5">
      <c r="A162" s="144" t="s">
        <v>103</v>
      </c>
      <c r="B162" s="134" t="s">
        <v>781</v>
      </c>
      <c r="C162" s="145" t="s">
        <v>72</v>
      </c>
      <c r="D162" s="145" t="s">
        <v>65</v>
      </c>
      <c r="E162" s="145" t="s">
        <v>104</v>
      </c>
      <c r="F162" s="139"/>
      <c r="G162" s="143">
        <f t="shared" si="9"/>
        <v>250</v>
      </c>
    </row>
    <row r="163" spans="1:7" s="5" customFormat="1" ht="12.75">
      <c r="A163" s="144" t="s">
        <v>109</v>
      </c>
      <c r="B163" s="134" t="s">
        <v>781</v>
      </c>
      <c r="C163" s="145" t="s">
        <v>72</v>
      </c>
      <c r="D163" s="145" t="s">
        <v>65</v>
      </c>
      <c r="E163" s="145" t="s">
        <v>110</v>
      </c>
      <c r="F163" s="139"/>
      <c r="G163" s="143">
        <f t="shared" si="9"/>
        <v>250</v>
      </c>
    </row>
    <row r="164" spans="1:7" s="5" customFormat="1" ht="12.75">
      <c r="A164" s="144" t="s">
        <v>113</v>
      </c>
      <c r="B164" s="134" t="s">
        <v>781</v>
      </c>
      <c r="C164" s="145" t="s">
        <v>72</v>
      </c>
      <c r="D164" s="145" t="s">
        <v>65</v>
      </c>
      <c r="E164" s="145" t="s">
        <v>114</v>
      </c>
      <c r="F164" s="139"/>
      <c r="G164" s="143">
        <f t="shared" si="9"/>
        <v>250</v>
      </c>
    </row>
    <row r="165" spans="1:7" s="5" customFormat="1" ht="22.5">
      <c r="A165" s="140" t="s">
        <v>155</v>
      </c>
      <c r="B165" s="134" t="s">
        <v>781</v>
      </c>
      <c r="C165" s="145" t="s">
        <v>72</v>
      </c>
      <c r="D165" s="145" t="s">
        <v>65</v>
      </c>
      <c r="E165" s="145" t="s">
        <v>114</v>
      </c>
      <c r="F165" s="139">
        <v>726</v>
      </c>
      <c r="G165" s="143">
        <v>250</v>
      </c>
    </row>
    <row r="166" spans="1:8" s="5" customFormat="1" ht="21.75">
      <c r="A166" s="136" t="s">
        <v>556</v>
      </c>
      <c r="B166" s="134" t="s">
        <v>198</v>
      </c>
      <c r="C166" s="142"/>
      <c r="D166" s="142"/>
      <c r="E166" s="139"/>
      <c r="F166" s="139"/>
      <c r="G166" s="137">
        <f aca="true" t="shared" si="10" ref="G166:G173">G167</f>
        <v>202</v>
      </c>
      <c r="H166" s="5">
        <v>7</v>
      </c>
    </row>
    <row r="167" spans="1:7" s="5" customFormat="1" ht="21.75">
      <c r="A167" s="136" t="s">
        <v>227</v>
      </c>
      <c r="B167" s="134" t="s">
        <v>300</v>
      </c>
      <c r="C167" s="142"/>
      <c r="D167" s="142"/>
      <c r="E167" s="139"/>
      <c r="F167" s="139"/>
      <c r="G167" s="137">
        <f>G168</f>
        <v>202</v>
      </c>
    </row>
    <row r="168" spans="1:7" s="77" customFormat="1" ht="21.75">
      <c r="A168" s="136" t="s">
        <v>557</v>
      </c>
      <c r="B168" s="134" t="s">
        <v>389</v>
      </c>
      <c r="C168" s="138"/>
      <c r="D168" s="138"/>
      <c r="E168" s="133"/>
      <c r="F168" s="133"/>
      <c r="G168" s="137">
        <f t="shared" si="10"/>
        <v>202</v>
      </c>
    </row>
    <row r="169" spans="1:7" s="5" customFormat="1" ht="12.75">
      <c r="A169" s="140" t="s">
        <v>61</v>
      </c>
      <c r="B169" s="141" t="s">
        <v>389</v>
      </c>
      <c r="C169" s="142" t="s">
        <v>70</v>
      </c>
      <c r="D169" s="142" t="s">
        <v>35</v>
      </c>
      <c r="E169" s="139"/>
      <c r="F169" s="139"/>
      <c r="G169" s="143">
        <f t="shared" si="10"/>
        <v>202</v>
      </c>
    </row>
    <row r="170" spans="1:7" s="5" customFormat="1" ht="12.75">
      <c r="A170" s="140" t="s">
        <v>60</v>
      </c>
      <c r="B170" s="141" t="s">
        <v>389</v>
      </c>
      <c r="C170" s="142" t="s">
        <v>70</v>
      </c>
      <c r="D170" s="142" t="s">
        <v>69</v>
      </c>
      <c r="E170" s="139"/>
      <c r="F170" s="139"/>
      <c r="G170" s="143">
        <f t="shared" si="10"/>
        <v>202</v>
      </c>
    </row>
    <row r="171" spans="1:7" s="5" customFormat="1" ht="12.75">
      <c r="A171" s="144" t="s">
        <v>115</v>
      </c>
      <c r="B171" s="141" t="s">
        <v>389</v>
      </c>
      <c r="C171" s="142" t="s">
        <v>70</v>
      </c>
      <c r="D171" s="142" t="s">
        <v>69</v>
      </c>
      <c r="E171" s="145" t="s">
        <v>116</v>
      </c>
      <c r="F171" s="139"/>
      <c r="G171" s="143">
        <f t="shared" si="10"/>
        <v>202</v>
      </c>
    </row>
    <row r="172" spans="1:7" s="5" customFormat="1" ht="22.5">
      <c r="A172" s="144" t="s">
        <v>135</v>
      </c>
      <c r="B172" s="141" t="s">
        <v>389</v>
      </c>
      <c r="C172" s="142" t="s">
        <v>70</v>
      </c>
      <c r="D172" s="142" t="s">
        <v>69</v>
      </c>
      <c r="E172" s="145" t="s">
        <v>134</v>
      </c>
      <c r="F172" s="139"/>
      <c r="G172" s="143">
        <f t="shared" si="10"/>
        <v>202</v>
      </c>
    </row>
    <row r="173" spans="1:7" s="5" customFormat="1" ht="22.5">
      <c r="A173" s="144" t="str">
        <f>'пр.7 вед.стр.'!A731</f>
        <v>Иные выплаты персоналу государственных (муниципальных) органов, за исключением фонда оплаты труда</v>
      </c>
      <c r="B173" s="141" t="s">
        <v>389</v>
      </c>
      <c r="C173" s="142" t="s">
        <v>70</v>
      </c>
      <c r="D173" s="142" t="s">
        <v>69</v>
      </c>
      <c r="E173" s="145" t="s">
        <v>391</v>
      </c>
      <c r="F173" s="139"/>
      <c r="G173" s="143">
        <f t="shared" si="10"/>
        <v>202</v>
      </c>
    </row>
    <row r="174" spans="1:7" s="5" customFormat="1" ht="22.5">
      <c r="A174" s="140" t="s">
        <v>155</v>
      </c>
      <c r="B174" s="141" t="s">
        <v>389</v>
      </c>
      <c r="C174" s="142" t="s">
        <v>70</v>
      </c>
      <c r="D174" s="142" t="s">
        <v>69</v>
      </c>
      <c r="E174" s="145" t="s">
        <v>391</v>
      </c>
      <c r="F174" s="139">
        <v>726</v>
      </c>
      <c r="G174" s="143">
        <v>202</v>
      </c>
    </row>
    <row r="175" spans="1:8" s="5" customFormat="1" ht="30" customHeight="1">
      <c r="A175" s="136" t="s">
        <v>558</v>
      </c>
      <c r="B175" s="134" t="s">
        <v>170</v>
      </c>
      <c r="C175" s="142"/>
      <c r="D175" s="142"/>
      <c r="E175" s="139"/>
      <c r="F175" s="139"/>
      <c r="G175" s="137">
        <f>G178</f>
        <v>100</v>
      </c>
      <c r="H175" s="5">
        <v>8</v>
      </c>
    </row>
    <row r="176" spans="1:7" s="5" customFormat="1" ht="33" customHeight="1">
      <c r="A176" s="136" t="s">
        <v>229</v>
      </c>
      <c r="B176" s="134" t="s">
        <v>272</v>
      </c>
      <c r="C176" s="142"/>
      <c r="D176" s="142"/>
      <c r="E176" s="139"/>
      <c r="F176" s="139"/>
      <c r="G176" s="137">
        <f aca="true" t="shared" si="11" ref="G176:G182">G177</f>
        <v>100</v>
      </c>
    </row>
    <row r="177" spans="1:7" s="66" customFormat="1" ht="22.5" customHeight="1">
      <c r="A177" s="136" t="s">
        <v>758</v>
      </c>
      <c r="B177" s="134" t="s">
        <v>338</v>
      </c>
      <c r="C177" s="138"/>
      <c r="D177" s="138"/>
      <c r="E177" s="133"/>
      <c r="F177" s="133"/>
      <c r="G177" s="137">
        <f t="shared" si="11"/>
        <v>100</v>
      </c>
    </row>
    <row r="178" spans="1:7" s="5" customFormat="1" ht="12.75">
      <c r="A178" s="136" t="s">
        <v>5</v>
      </c>
      <c r="B178" s="134" t="s">
        <v>338</v>
      </c>
      <c r="C178" s="138" t="s">
        <v>67</v>
      </c>
      <c r="D178" s="138" t="s">
        <v>35</v>
      </c>
      <c r="E178" s="139"/>
      <c r="F178" s="139"/>
      <c r="G178" s="143">
        <f t="shared" si="11"/>
        <v>100</v>
      </c>
    </row>
    <row r="179" spans="1:7" s="5" customFormat="1" ht="12.75">
      <c r="A179" s="140" t="s">
        <v>7</v>
      </c>
      <c r="B179" s="141" t="s">
        <v>338</v>
      </c>
      <c r="C179" s="142" t="s">
        <v>67</v>
      </c>
      <c r="D179" s="142" t="s">
        <v>77</v>
      </c>
      <c r="E179" s="139"/>
      <c r="F179" s="139"/>
      <c r="G179" s="143">
        <f t="shared" si="11"/>
        <v>100</v>
      </c>
    </row>
    <row r="180" spans="1:7" s="5" customFormat="1" ht="12.75">
      <c r="A180" s="144" t="s">
        <v>126</v>
      </c>
      <c r="B180" s="141" t="s">
        <v>338</v>
      </c>
      <c r="C180" s="142" t="s">
        <v>67</v>
      </c>
      <c r="D180" s="142" t="s">
        <v>77</v>
      </c>
      <c r="E180" s="145" t="s">
        <v>127</v>
      </c>
      <c r="F180" s="139"/>
      <c r="G180" s="143">
        <f t="shared" si="11"/>
        <v>100</v>
      </c>
    </row>
    <row r="181" spans="1:7" s="5" customFormat="1" ht="33.75">
      <c r="A181" s="144" t="s">
        <v>162</v>
      </c>
      <c r="B181" s="141" t="s">
        <v>338</v>
      </c>
      <c r="C181" s="142" t="s">
        <v>67</v>
      </c>
      <c r="D181" s="142" t="s">
        <v>77</v>
      </c>
      <c r="E181" s="145" t="s">
        <v>128</v>
      </c>
      <c r="F181" s="139"/>
      <c r="G181" s="143">
        <f t="shared" si="11"/>
        <v>100</v>
      </c>
    </row>
    <row r="182" spans="1:7" s="82" customFormat="1" ht="33" customHeight="1">
      <c r="A182" s="144" t="s">
        <v>416</v>
      </c>
      <c r="B182" s="141" t="s">
        <v>338</v>
      </c>
      <c r="C182" s="142" t="s">
        <v>67</v>
      </c>
      <c r="D182" s="142" t="s">
        <v>77</v>
      </c>
      <c r="E182" s="145" t="s">
        <v>415</v>
      </c>
      <c r="F182" s="139"/>
      <c r="G182" s="143">
        <f t="shared" si="11"/>
        <v>100</v>
      </c>
    </row>
    <row r="183" spans="1:7" s="5" customFormat="1" ht="12.75">
      <c r="A183" s="146" t="s">
        <v>151</v>
      </c>
      <c r="B183" s="141" t="s">
        <v>338</v>
      </c>
      <c r="C183" s="142" t="s">
        <v>67</v>
      </c>
      <c r="D183" s="142" t="s">
        <v>77</v>
      </c>
      <c r="E183" s="145" t="s">
        <v>415</v>
      </c>
      <c r="F183" s="139">
        <v>721</v>
      </c>
      <c r="G183" s="143">
        <v>100</v>
      </c>
    </row>
    <row r="184" spans="1:8" s="5" customFormat="1" ht="32.25">
      <c r="A184" s="148" t="s">
        <v>746</v>
      </c>
      <c r="B184" s="134" t="s">
        <v>756</v>
      </c>
      <c r="C184" s="142"/>
      <c r="D184" s="142"/>
      <c r="E184" s="145"/>
      <c r="F184" s="139"/>
      <c r="G184" s="137">
        <f>G185</f>
        <v>2273.5</v>
      </c>
      <c r="H184" s="5">
        <v>9</v>
      </c>
    </row>
    <row r="185" spans="1:7" s="77" customFormat="1" ht="33" customHeight="1">
      <c r="A185" s="149" t="s">
        <v>747</v>
      </c>
      <c r="B185" s="134" t="s">
        <v>757</v>
      </c>
      <c r="C185" s="138"/>
      <c r="D185" s="138"/>
      <c r="E185" s="147"/>
      <c r="F185" s="133"/>
      <c r="G185" s="137">
        <f>G193+G186</f>
        <v>2273.5</v>
      </c>
    </row>
    <row r="186" spans="1:7" s="296" customFormat="1" ht="24" customHeight="1">
      <c r="A186" s="188" t="s">
        <v>774</v>
      </c>
      <c r="B186" s="189" t="s">
        <v>775</v>
      </c>
      <c r="C186" s="192"/>
      <c r="D186" s="192"/>
      <c r="E186" s="198"/>
      <c r="F186" s="190"/>
      <c r="G186" s="199">
        <f aca="true" t="shared" si="12" ref="G186:G191">G187</f>
        <v>2218.5</v>
      </c>
    </row>
    <row r="187" spans="1:7" s="296" customFormat="1" ht="15" customHeight="1">
      <c r="A187" s="210" t="s">
        <v>149</v>
      </c>
      <c r="B187" s="189" t="s">
        <v>775</v>
      </c>
      <c r="C187" s="192" t="s">
        <v>71</v>
      </c>
      <c r="D187" s="192" t="s">
        <v>35</v>
      </c>
      <c r="E187" s="198"/>
      <c r="F187" s="190"/>
      <c r="G187" s="199">
        <f t="shared" si="12"/>
        <v>2218.5</v>
      </c>
    </row>
    <row r="188" spans="1:7" s="297" customFormat="1" ht="15" customHeight="1">
      <c r="A188" s="211" t="s">
        <v>204</v>
      </c>
      <c r="B188" s="194" t="s">
        <v>775</v>
      </c>
      <c r="C188" s="195" t="s">
        <v>71</v>
      </c>
      <c r="D188" s="195" t="s">
        <v>69</v>
      </c>
      <c r="E188" s="200"/>
      <c r="F188" s="196"/>
      <c r="G188" s="201">
        <f t="shared" si="12"/>
        <v>2218.5</v>
      </c>
    </row>
    <row r="189" spans="1:7" s="297" customFormat="1" ht="21" customHeight="1">
      <c r="A189" s="193" t="s">
        <v>417</v>
      </c>
      <c r="B189" s="194" t="s">
        <v>775</v>
      </c>
      <c r="C189" s="195" t="s">
        <v>71</v>
      </c>
      <c r="D189" s="195" t="s">
        <v>69</v>
      </c>
      <c r="E189" s="200" t="s">
        <v>102</v>
      </c>
      <c r="F189" s="196"/>
      <c r="G189" s="201">
        <f t="shared" si="12"/>
        <v>2218.5</v>
      </c>
    </row>
    <row r="190" spans="1:7" s="297" customFormat="1" ht="21" customHeight="1">
      <c r="A190" s="193" t="s">
        <v>97</v>
      </c>
      <c r="B190" s="194" t="s">
        <v>775</v>
      </c>
      <c r="C190" s="195" t="s">
        <v>71</v>
      </c>
      <c r="D190" s="195" t="s">
        <v>69</v>
      </c>
      <c r="E190" s="200" t="s">
        <v>98</v>
      </c>
      <c r="F190" s="196"/>
      <c r="G190" s="201">
        <f t="shared" si="12"/>
        <v>2218.5</v>
      </c>
    </row>
    <row r="191" spans="1:7" s="297" customFormat="1" ht="14.25" customHeight="1">
      <c r="A191" s="193" t="s">
        <v>794</v>
      </c>
      <c r="B191" s="194" t="s">
        <v>775</v>
      </c>
      <c r="C191" s="195" t="s">
        <v>71</v>
      </c>
      <c r="D191" s="195" t="s">
        <v>69</v>
      </c>
      <c r="E191" s="200" t="s">
        <v>99</v>
      </c>
      <c r="F191" s="196"/>
      <c r="G191" s="201">
        <f t="shared" si="12"/>
        <v>2218.5</v>
      </c>
    </row>
    <row r="192" spans="1:7" s="297" customFormat="1" ht="22.5">
      <c r="A192" s="193" t="s">
        <v>393</v>
      </c>
      <c r="B192" s="194" t="s">
        <v>775</v>
      </c>
      <c r="C192" s="195" t="s">
        <v>71</v>
      </c>
      <c r="D192" s="195" t="s">
        <v>69</v>
      </c>
      <c r="E192" s="200" t="s">
        <v>99</v>
      </c>
      <c r="F192" s="196">
        <v>727</v>
      </c>
      <c r="G192" s="201">
        <v>2218.5</v>
      </c>
    </row>
    <row r="193" spans="1:7" s="77" customFormat="1" ht="32.25">
      <c r="A193" s="148" t="s">
        <v>748</v>
      </c>
      <c r="B193" s="134" t="s">
        <v>749</v>
      </c>
      <c r="C193" s="138"/>
      <c r="D193" s="138"/>
      <c r="E193" s="147"/>
      <c r="F193" s="133"/>
      <c r="G193" s="137">
        <f aca="true" t="shared" si="13" ref="G193:G198">G194</f>
        <v>55</v>
      </c>
    </row>
    <row r="194" spans="1:7" s="77" customFormat="1" ht="12.75">
      <c r="A194" s="149" t="s">
        <v>149</v>
      </c>
      <c r="B194" s="134" t="s">
        <v>749</v>
      </c>
      <c r="C194" s="138" t="s">
        <v>71</v>
      </c>
      <c r="D194" s="138" t="s">
        <v>35</v>
      </c>
      <c r="E194" s="147"/>
      <c r="F194" s="133"/>
      <c r="G194" s="137">
        <f t="shared" si="13"/>
        <v>55</v>
      </c>
    </row>
    <row r="195" spans="1:7" s="5" customFormat="1" ht="12.75">
      <c r="A195" s="146" t="s">
        <v>204</v>
      </c>
      <c r="B195" s="141" t="s">
        <v>749</v>
      </c>
      <c r="C195" s="142" t="s">
        <v>71</v>
      </c>
      <c r="D195" s="142" t="s">
        <v>69</v>
      </c>
      <c r="E195" s="145"/>
      <c r="F195" s="139"/>
      <c r="G195" s="143">
        <f t="shared" si="13"/>
        <v>55</v>
      </c>
    </row>
    <row r="196" spans="1:7" s="5" customFormat="1" ht="22.5">
      <c r="A196" s="144" t="s">
        <v>417</v>
      </c>
      <c r="B196" s="141" t="s">
        <v>749</v>
      </c>
      <c r="C196" s="142" t="s">
        <v>71</v>
      </c>
      <c r="D196" s="142" t="s">
        <v>69</v>
      </c>
      <c r="E196" s="145" t="s">
        <v>102</v>
      </c>
      <c r="F196" s="139"/>
      <c r="G196" s="143">
        <f t="shared" si="13"/>
        <v>55</v>
      </c>
    </row>
    <row r="197" spans="1:7" s="5" customFormat="1" ht="22.5">
      <c r="A197" s="144" t="s">
        <v>97</v>
      </c>
      <c r="B197" s="141" t="s">
        <v>749</v>
      </c>
      <c r="C197" s="142" t="s">
        <v>71</v>
      </c>
      <c r="D197" s="142" t="s">
        <v>69</v>
      </c>
      <c r="E197" s="145" t="s">
        <v>98</v>
      </c>
      <c r="F197" s="139"/>
      <c r="G197" s="143">
        <f t="shared" si="13"/>
        <v>55</v>
      </c>
    </row>
    <row r="198" spans="1:7" s="5" customFormat="1" ht="12.75">
      <c r="A198" s="144" t="s">
        <v>794</v>
      </c>
      <c r="B198" s="141" t="s">
        <v>749</v>
      </c>
      <c r="C198" s="142" t="s">
        <v>71</v>
      </c>
      <c r="D198" s="142" t="s">
        <v>69</v>
      </c>
      <c r="E198" s="145" t="s">
        <v>99</v>
      </c>
      <c r="F198" s="139"/>
      <c r="G198" s="143">
        <f t="shared" si="13"/>
        <v>55</v>
      </c>
    </row>
    <row r="199" spans="1:7" s="5" customFormat="1" ht="22.5">
      <c r="A199" s="144" t="s">
        <v>393</v>
      </c>
      <c r="B199" s="141" t="s">
        <v>749</v>
      </c>
      <c r="C199" s="142" t="s">
        <v>71</v>
      </c>
      <c r="D199" s="142" t="s">
        <v>69</v>
      </c>
      <c r="E199" s="145" t="s">
        <v>99</v>
      </c>
      <c r="F199" s="139">
        <v>727</v>
      </c>
      <c r="G199" s="143">
        <v>55</v>
      </c>
    </row>
    <row r="200" spans="1:8" s="5" customFormat="1" ht="12.75">
      <c r="A200" s="136" t="s">
        <v>559</v>
      </c>
      <c r="B200" s="134" t="s">
        <v>177</v>
      </c>
      <c r="C200" s="141"/>
      <c r="D200" s="141"/>
      <c r="E200" s="139"/>
      <c r="F200" s="139"/>
      <c r="G200" s="137">
        <f>G201</f>
        <v>6193</v>
      </c>
      <c r="H200" s="5">
        <v>10</v>
      </c>
    </row>
    <row r="201" spans="1:7" s="5" customFormat="1" ht="24.75" customHeight="1">
      <c r="A201" s="136" t="s">
        <v>219</v>
      </c>
      <c r="B201" s="134" t="s">
        <v>287</v>
      </c>
      <c r="C201" s="141"/>
      <c r="D201" s="141"/>
      <c r="E201" s="139"/>
      <c r="F201" s="139"/>
      <c r="G201" s="137">
        <f>G209+G202</f>
        <v>6193</v>
      </c>
    </row>
    <row r="202" spans="1:7" s="79" customFormat="1" ht="21" customHeight="1">
      <c r="A202" s="188" t="s">
        <v>560</v>
      </c>
      <c r="B202" s="189" t="s">
        <v>371</v>
      </c>
      <c r="C202" s="189"/>
      <c r="D202" s="189"/>
      <c r="E202" s="190"/>
      <c r="F202" s="190"/>
      <c r="G202" s="199">
        <f aca="true" t="shared" si="14" ref="G202:G207">G203</f>
        <v>2736.1</v>
      </c>
    </row>
    <row r="203" spans="1:7" s="81" customFormat="1" ht="15" customHeight="1">
      <c r="A203" s="187" t="s">
        <v>8</v>
      </c>
      <c r="B203" s="189" t="s">
        <v>371</v>
      </c>
      <c r="C203" s="192" t="s">
        <v>68</v>
      </c>
      <c r="D203" s="192" t="s">
        <v>35</v>
      </c>
      <c r="E203" s="196"/>
      <c r="F203" s="196"/>
      <c r="G203" s="199">
        <f t="shared" si="14"/>
        <v>2736.1</v>
      </c>
    </row>
    <row r="204" spans="1:7" s="81" customFormat="1" ht="12" customHeight="1">
      <c r="A204" s="186" t="s">
        <v>420</v>
      </c>
      <c r="B204" s="194" t="s">
        <v>371</v>
      </c>
      <c r="C204" s="195" t="s">
        <v>68</v>
      </c>
      <c r="D204" s="195" t="s">
        <v>68</v>
      </c>
      <c r="E204" s="196"/>
      <c r="F204" s="196"/>
      <c r="G204" s="201">
        <f t="shared" si="14"/>
        <v>2736.1</v>
      </c>
    </row>
    <row r="205" spans="1:7" s="81" customFormat="1" ht="24.75" customHeight="1">
      <c r="A205" s="193" t="s">
        <v>103</v>
      </c>
      <c r="B205" s="194" t="s">
        <v>371</v>
      </c>
      <c r="C205" s="195" t="s">
        <v>68</v>
      </c>
      <c r="D205" s="195" t="s">
        <v>68</v>
      </c>
      <c r="E205" s="196">
        <v>600</v>
      </c>
      <c r="F205" s="196"/>
      <c r="G205" s="201">
        <f t="shared" si="14"/>
        <v>2736.1</v>
      </c>
    </row>
    <row r="206" spans="1:7" s="81" customFormat="1" ht="16.5" customHeight="1">
      <c r="A206" s="193" t="s">
        <v>109</v>
      </c>
      <c r="B206" s="194" t="s">
        <v>371</v>
      </c>
      <c r="C206" s="195" t="s">
        <v>68</v>
      </c>
      <c r="D206" s="195" t="s">
        <v>68</v>
      </c>
      <c r="E206" s="196">
        <v>610</v>
      </c>
      <c r="F206" s="196"/>
      <c r="G206" s="201">
        <f t="shared" si="14"/>
        <v>2736.1</v>
      </c>
    </row>
    <row r="207" spans="1:7" s="81" customFormat="1" ht="13.5" customHeight="1">
      <c r="A207" s="193" t="s">
        <v>113</v>
      </c>
      <c r="B207" s="194" t="s">
        <v>371</v>
      </c>
      <c r="C207" s="195" t="s">
        <v>68</v>
      </c>
      <c r="D207" s="195" t="s">
        <v>68</v>
      </c>
      <c r="E207" s="196">
        <v>612</v>
      </c>
      <c r="F207" s="196"/>
      <c r="G207" s="201">
        <f t="shared" si="14"/>
        <v>2736.1</v>
      </c>
    </row>
    <row r="208" spans="1:7" s="81" customFormat="1" ht="15" customHeight="1">
      <c r="A208" s="186" t="s">
        <v>154</v>
      </c>
      <c r="B208" s="194" t="s">
        <v>371</v>
      </c>
      <c r="C208" s="195" t="s">
        <v>68</v>
      </c>
      <c r="D208" s="195" t="s">
        <v>68</v>
      </c>
      <c r="E208" s="196">
        <v>612</v>
      </c>
      <c r="F208" s="196">
        <v>725</v>
      </c>
      <c r="G208" s="201">
        <v>2736.1</v>
      </c>
    </row>
    <row r="209" spans="1:7" s="11" customFormat="1" ht="21.75">
      <c r="A209" s="148" t="s">
        <v>564</v>
      </c>
      <c r="B209" s="134" t="s">
        <v>372</v>
      </c>
      <c r="C209" s="141"/>
      <c r="D209" s="141"/>
      <c r="E209" s="139"/>
      <c r="F209" s="139"/>
      <c r="G209" s="137">
        <f aca="true" t="shared" si="15" ref="G209:G214">G210</f>
        <v>3456.9</v>
      </c>
    </row>
    <row r="210" spans="1:7" s="5" customFormat="1" ht="12.75">
      <c r="A210" s="136" t="s">
        <v>8</v>
      </c>
      <c r="B210" s="134" t="s">
        <v>372</v>
      </c>
      <c r="C210" s="138" t="s">
        <v>68</v>
      </c>
      <c r="D210" s="138" t="s">
        <v>35</v>
      </c>
      <c r="E210" s="139"/>
      <c r="F210" s="139"/>
      <c r="G210" s="137">
        <f t="shared" si="15"/>
        <v>3456.9</v>
      </c>
    </row>
    <row r="211" spans="1:7" s="5" customFormat="1" ht="12.75">
      <c r="A211" s="140" t="s">
        <v>420</v>
      </c>
      <c r="B211" s="141" t="s">
        <v>372</v>
      </c>
      <c r="C211" s="142" t="s">
        <v>68</v>
      </c>
      <c r="D211" s="142" t="s">
        <v>68</v>
      </c>
      <c r="E211" s="139"/>
      <c r="F211" s="139"/>
      <c r="G211" s="143">
        <f t="shared" si="15"/>
        <v>3456.9</v>
      </c>
    </row>
    <row r="212" spans="1:7" s="5" customFormat="1" ht="22.5">
      <c r="A212" s="144" t="s">
        <v>103</v>
      </c>
      <c r="B212" s="141" t="s">
        <v>372</v>
      </c>
      <c r="C212" s="142" t="s">
        <v>68</v>
      </c>
      <c r="D212" s="142" t="s">
        <v>68</v>
      </c>
      <c r="E212" s="145" t="s">
        <v>104</v>
      </c>
      <c r="F212" s="139"/>
      <c r="G212" s="143">
        <f t="shared" si="15"/>
        <v>3456.9</v>
      </c>
    </row>
    <row r="213" spans="1:7" s="5" customFormat="1" ht="12.75">
      <c r="A213" s="144" t="s">
        <v>109</v>
      </c>
      <c r="B213" s="141" t="s">
        <v>372</v>
      </c>
      <c r="C213" s="142" t="s">
        <v>68</v>
      </c>
      <c r="D213" s="142" t="s">
        <v>68</v>
      </c>
      <c r="E213" s="145" t="s">
        <v>110</v>
      </c>
      <c r="F213" s="139"/>
      <c r="G213" s="143">
        <f t="shared" si="15"/>
        <v>3456.9</v>
      </c>
    </row>
    <row r="214" spans="1:7" s="5" customFormat="1" ht="12.75">
      <c r="A214" s="144" t="s">
        <v>113</v>
      </c>
      <c r="B214" s="141" t="s">
        <v>372</v>
      </c>
      <c r="C214" s="142" t="s">
        <v>68</v>
      </c>
      <c r="D214" s="142" t="s">
        <v>68</v>
      </c>
      <c r="E214" s="145" t="s">
        <v>114</v>
      </c>
      <c r="F214" s="139"/>
      <c r="G214" s="143">
        <f t="shared" si="15"/>
        <v>3456.9</v>
      </c>
    </row>
    <row r="215" spans="1:7" s="5" customFormat="1" ht="12.75" customHeight="1">
      <c r="A215" s="140" t="s">
        <v>154</v>
      </c>
      <c r="B215" s="141" t="s">
        <v>372</v>
      </c>
      <c r="C215" s="142" t="s">
        <v>68</v>
      </c>
      <c r="D215" s="142" t="s">
        <v>68</v>
      </c>
      <c r="E215" s="145" t="s">
        <v>114</v>
      </c>
      <c r="F215" s="139">
        <v>725</v>
      </c>
      <c r="G215" s="143">
        <v>3456.9</v>
      </c>
    </row>
    <row r="216" spans="1:8" s="5" customFormat="1" ht="21.75">
      <c r="A216" s="136" t="s">
        <v>561</v>
      </c>
      <c r="B216" s="134" t="s">
        <v>189</v>
      </c>
      <c r="C216" s="138"/>
      <c r="D216" s="138"/>
      <c r="E216" s="139"/>
      <c r="F216" s="139"/>
      <c r="G216" s="137">
        <f>G217+G225</f>
        <v>300</v>
      </c>
      <c r="H216" s="5">
        <v>11</v>
      </c>
    </row>
    <row r="217" spans="1:7" s="5" customFormat="1" ht="12.75">
      <c r="A217" s="136" t="s">
        <v>223</v>
      </c>
      <c r="B217" s="134" t="s">
        <v>293</v>
      </c>
      <c r="C217" s="138"/>
      <c r="D217" s="138"/>
      <c r="E217" s="139"/>
      <c r="F217" s="139"/>
      <c r="G217" s="137">
        <f aca="true" t="shared" si="16" ref="G217:G223">G218</f>
        <v>50</v>
      </c>
    </row>
    <row r="218" spans="1:7" s="5" customFormat="1" ht="21.75">
      <c r="A218" s="136" t="s">
        <v>562</v>
      </c>
      <c r="B218" s="134" t="s">
        <v>563</v>
      </c>
      <c r="C218" s="138"/>
      <c r="D218" s="138"/>
      <c r="E218" s="139"/>
      <c r="F218" s="139"/>
      <c r="G218" s="137">
        <f t="shared" si="16"/>
        <v>50</v>
      </c>
    </row>
    <row r="219" spans="1:7" s="5" customFormat="1" ht="12.75">
      <c r="A219" s="136" t="s">
        <v>8</v>
      </c>
      <c r="B219" s="134" t="s">
        <v>563</v>
      </c>
      <c r="C219" s="138" t="s">
        <v>68</v>
      </c>
      <c r="D219" s="138" t="s">
        <v>35</v>
      </c>
      <c r="E219" s="139"/>
      <c r="F219" s="139"/>
      <c r="G219" s="137">
        <f t="shared" si="16"/>
        <v>50</v>
      </c>
    </row>
    <row r="220" spans="1:7" s="5" customFormat="1" ht="12.75">
      <c r="A220" s="140" t="s">
        <v>420</v>
      </c>
      <c r="B220" s="141" t="s">
        <v>563</v>
      </c>
      <c r="C220" s="142" t="s">
        <v>68</v>
      </c>
      <c r="D220" s="142" t="s">
        <v>68</v>
      </c>
      <c r="E220" s="139"/>
      <c r="F220" s="139"/>
      <c r="G220" s="137">
        <f t="shared" si="16"/>
        <v>50</v>
      </c>
    </row>
    <row r="221" spans="1:7" s="5" customFormat="1" ht="22.5">
      <c r="A221" s="144" t="s">
        <v>417</v>
      </c>
      <c r="B221" s="141" t="s">
        <v>563</v>
      </c>
      <c r="C221" s="142" t="s">
        <v>68</v>
      </c>
      <c r="D221" s="142" t="s">
        <v>68</v>
      </c>
      <c r="E221" s="145" t="s">
        <v>102</v>
      </c>
      <c r="F221" s="139"/>
      <c r="G221" s="143">
        <f t="shared" si="16"/>
        <v>50</v>
      </c>
    </row>
    <row r="222" spans="1:7" s="5" customFormat="1" ht="24" customHeight="1">
      <c r="A222" s="144" t="s">
        <v>97</v>
      </c>
      <c r="B222" s="141" t="s">
        <v>563</v>
      </c>
      <c r="C222" s="142" t="s">
        <v>68</v>
      </c>
      <c r="D222" s="142" t="s">
        <v>68</v>
      </c>
      <c r="E222" s="145" t="s">
        <v>98</v>
      </c>
      <c r="F222" s="139"/>
      <c r="G222" s="143">
        <f t="shared" si="16"/>
        <v>50</v>
      </c>
    </row>
    <row r="223" spans="1:7" s="5" customFormat="1" ht="12.75">
      <c r="A223" s="144" t="s">
        <v>794</v>
      </c>
      <c r="B223" s="141" t="s">
        <v>563</v>
      </c>
      <c r="C223" s="142" t="s">
        <v>68</v>
      </c>
      <c r="D223" s="142" t="s">
        <v>68</v>
      </c>
      <c r="E223" s="145" t="s">
        <v>99</v>
      </c>
      <c r="F223" s="139"/>
      <c r="G223" s="143">
        <f t="shared" si="16"/>
        <v>50</v>
      </c>
    </row>
    <row r="224" spans="1:7" s="5" customFormat="1" ht="22.5">
      <c r="A224" s="140" t="s">
        <v>155</v>
      </c>
      <c r="B224" s="141" t="s">
        <v>563</v>
      </c>
      <c r="C224" s="142" t="s">
        <v>68</v>
      </c>
      <c r="D224" s="142" t="s">
        <v>68</v>
      </c>
      <c r="E224" s="145" t="s">
        <v>99</v>
      </c>
      <c r="F224" s="139">
        <v>726</v>
      </c>
      <c r="G224" s="143">
        <v>50</v>
      </c>
    </row>
    <row r="225" spans="1:7" s="5" customFormat="1" ht="12.75">
      <c r="A225" s="136" t="s">
        <v>224</v>
      </c>
      <c r="B225" s="134" t="s">
        <v>294</v>
      </c>
      <c r="C225" s="138"/>
      <c r="D225" s="138"/>
      <c r="E225" s="139"/>
      <c r="F225" s="139"/>
      <c r="G225" s="137">
        <f>G226+G233+G242+G249</f>
        <v>250</v>
      </c>
    </row>
    <row r="226" spans="1:7" s="5" customFormat="1" ht="12.75">
      <c r="A226" s="136" t="s">
        <v>190</v>
      </c>
      <c r="B226" s="134" t="s">
        <v>295</v>
      </c>
      <c r="C226" s="138"/>
      <c r="D226" s="138"/>
      <c r="E226" s="139"/>
      <c r="F226" s="139"/>
      <c r="G226" s="137">
        <f aca="true" t="shared" si="17" ref="G226:G231">G227</f>
        <v>95</v>
      </c>
    </row>
    <row r="227" spans="1:7" s="5" customFormat="1" ht="12.75">
      <c r="A227" s="136" t="s">
        <v>8</v>
      </c>
      <c r="B227" s="134" t="s">
        <v>295</v>
      </c>
      <c r="C227" s="138" t="s">
        <v>68</v>
      </c>
      <c r="D227" s="138" t="s">
        <v>35</v>
      </c>
      <c r="E227" s="139"/>
      <c r="F227" s="139"/>
      <c r="G227" s="137">
        <f t="shared" si="17"/>
        <v>95</v>
      </c>
    </row>
    <row r="228" spans="1:7" s="5" customFormat="1" ht="12.75">
      <c r="A228" s="140" t="s">
        <v>420</v>
      </c>
      <c r="B228" s="141" t="s">
        <v>295</v>
      </c>
      <c r="C228" s="142" t="s">
        <v>68</v>
      </c>
      <c r="D228" s="142" t="s">
        <v>68</v>
      </c>
      <c r="E228" s="139"/>
      <c r="F228" s="139"/>
      <c r="G228" s="137">
        <f t="shared" si="17"/>
        <v>95</v>
      </c>
    </row>
    <row r="229" spans="1:7" s="5" customFormat="1" ht="22.5">
      <c r="A229" s="144" t="s">
        <v>417</v>
      </c>
      <c r="B229" s="141" t="s">
        <v>295</v>
      </c>
      <c r="C229" s="142" t="s">
        <v>68</v>
      </c>
      <c r="D229" s="142" t="s">
        <v>68</v>
      </c>
      <c r="E229" s="145" t="s">
        <v>102</v>
      </c>
      <c r="F229" s="139"/>
      <c r="G229" s="143">
        <f t="shared" si="17"/>
        <v>95</v>
      </c>
    </row>
    <row r="230" spans="1:7" s="5" customFormat="1" ht="22.5">
      <c r="A230" s="144" t="s">
        <v>97</v>
      </c>
      <c r="B230" s="141" t="s">
        <v>295</v>
      </c>
      <c r="C230" s="142" t="s">
        <v>68</v>
      </c>
      <c r="D230" s="142" t="s">
        <v>68</v>
      </c>
      <c r="E230" s="145" t="s">
        <v>98</v>
      </c>
      <c r="F230" s="139"/>
      <c r="G230" s="143">
        <f t="shared" si="17"/>
        <v>95</v>
      </c>
    </row>
    <row r="231" spans="1:7" s="5" customFormat="1" ht="12.75">
      <c r="A231" s="144" t="s">
        <v>795</v>
      </c>
      <c r="B231" s="141" t="s">
        <v>295</v>
      </c>
      <c r="C231" s="142" t="s">
        <v>68</v>
      </c>
      <c r="D231" s="142" t="s">
        <v>68</v>
      </c>
      <c r="E231" s="145" t="s">
        <v>99</v>
      </c>
      <c r="F231" s="139"/>
      <c r="G231" s="143">
        <f t="shared" si="17"/>
        <v>95</v>
      </c>
    </row>
    <row r="232" spans="1:7" s="5" customFormat="1" ht="22.5">
      <c r="A232" s="140" t="s">
        <v>155</v>
      </c>
      <c r="B232" s="141" t="s">
        <v>295</v>
      </c>
      <c r="C232" s="142" t="s">
        <v>68</v>
      </c>
      <c r="D232" s="142" t="s">
        <v>68</v>
      </c>
      <c r="E232" s="145" t="s">
        <v>99</v>
      </c>
      <c r="F232" s="139">
        <v>726</v>
      </c>
      <c r="G232" s="143">
        <v>95</v>
      </c>
    </row>
    <row r="233" spans="1:7" s="5" customFormat="1" ht="21" customHeight="1">
      <c r="A233" s="136" t="s">
        <v>191</v>
      </c>
      <c r="B233" s="134" t="s">
        <v>296</v>
      </c>
      <c r="C233" s="138"/>
      <c r="D233" s="138"/>
      <c r="E233" s="147"/>
      <c r="F233" s="133"/>
      <c r="G233" s="137">
        <f>G234</f>
        <v>100</v>
      </c>
    </row>
    <row r="234" spans="1:7" s="5" customFormat="1" ht="12.75">
      <c r="A234" s="136" t="s">
        <v>8</v>
      </c>
      <c r="B234" s="134" t="s">
        <v>296</v>
      </c>
      <c r="C234" s="138" t="s">
        <v>68</v>
      </c>
      <c r="D234" s="138" t="s">
        <v>35</v>
      </c>
      <c r="E234" s="139"/>
      <c r="F234" s="139"/>
      <c r="G234" s="137">
        <f>G235</f>
        <v>100</v>
      </c>
    </row>
    <row r="235" spans="1:7" s="5" customFormat="1" ht="12.75">
      <c r="A235" s="140" t="s">
        <v>420</v>
      </c>
      <c r="B235" s="141" t="s">
        <v>296</v>
      </c>
      <c r="C235" s="142" t="s">
        <v>68</v>
      </c>
      <c r="D235" s="142" t="s">
        <v>68</v>
      </c>
      <c r="E235" s="139"/>
      <c r="F235" s="139"/>
      <c r="G235" s="143">
        <f>G236</f>
        <v>100</v>
      </c>
    </row>
    <row r="236" spans="1:7" s="5" customFormat="1" ht="45">
      <c r="A236" s="140" t="s">
        <v>100</v>
      </c>
      <c r="B236" s="141" t="s">
        <v>296</v>
      </c>
      <c r="C236" s="145" t="s">
        <v>68</v>
      </c>
      <c r="D236" s="145" t="s">
        <v>68</v>
      </c>
      <c r="E236" s="145" t="s">
        <v>101</v>
      </c>
      <c r="F236" s="139"/>
      <c r="G236" s="143">
        <f>G237</f>
        <v>100</v>
      </c>
    </row>
    <row r="237" spans="1:7" s="11" customFormat="1" ht="12.75">
      <c r="A237" s="144" t="s">
        <v>245</v>
      </c>
      <c r="B237" s="141" t="s">
        <v>296</v>
      </c>
      <c r="C237" s="145" t="s">
        <v>68</v>
      </c>
      <c r="D237" s="145" t="s">
        <v>68</v>
      </c>
      <c r="E237" s="145" t="s">
        <v>247</v>
      </c>
      <c r="F237" s="139"/>
      <c r="G237" s="143">
        <f>G238+G240</f>
        <v>100</v>
      </c>
    </row>
    <row r="238" spans="1:7" s="5" customFormat="1" ht="22.5">
      <c r="A238" s="144" t="s">
        <v>334</v>
      </c>
      <c r="B238" s="141" t="s">
        <v>296</v>
      </c>
      <c r="C238" s="145" t="s">
        <v>68</v>
      </c>
      <c r="D238" s="145" t="s">
        <v>68</v>
      </c>
      <c r="E238" s="145" t="s">
        <v>246</v>
      </c>
      <c r="F238" s="139"/>
      <c r="G238" s="143">
        <f>G239</f>
        <v>40</v>
      </c>
    </row>
    <row r="239" spans="1:7" s="5" customFormat="1" ht="22.5" customHeight="1">
      <c r="A239" s="140" t="s">
        <v>155</v>
      </c>
      <c r="B239" s="141" t="s">
        <v>296</v>
      </c>
      <c r="C239" s="145" t="s">
        <v>68</v>
      </c>
      <c r="D239" s="145" t="s">
        <v>68</v>
      </c>
      <c r="E239" s="145" t="s">
        <v>246</v>
      </c>
      <c r="F239" s="139">
        <v>726</v>
      </c>
      <c r="G239" s="143">
        <v>40</v>
      </c>
    </row>
    <row r="240" spans="1:7" s="5" customFormat="1" ht="33.75" customHeight="1">
      <c r="A240" s="144" t="s">
        <v>378</v>
      </c>
      <c r="B240" s="141" t="s">
        <v>296</v>
      </c>
      <c r="C240" s="142" t="s">
        <v>68</v>
      </c>
      <c r="D240" s="142" t="s">
        <v>68</v>
      </c>
      <c r="E240" s="145" t="s">
        <v>379</v>
      </c>
      <c r="F240" s="139"/>
      <c r="G240" s="143">
        <f>G241</f>
        <v>60</v>
      </c>
    </row>
    <row r="241" spans="1:7" s="5" customFormat="1" ht="21.75" customHeight="1">
      <c r="A241" s="140" t="s">
        <v>155</v>
      </c>
      <c r="B241" s="141" t="s">
        <v>296</v>
      </c>
      <c r="C241" s="142" t="s">
        <v>68</v>
      </c>
      <c r="D241" s="142" t="s">
        <v>68</v>
      </c>
      <c r="E241" s="145" t="s">
        <v>379</v>
      </c>
      <c r="F241" s="139">
        <v>726</v>
      </c>
      <c r="G241" s="143">
        <v>60</v>
      </c>
    </row>
    <row r="242" spans="1:7" s="5" customFormat="1" ht="12.75">
      <c r="A242" s="136" t="s">
        <v>192</v>
      </c>
      <c r="B242" s="134" t="s">
        <v>297</v>
      </c>
      <c r="C242" s="138"/>
      <c r="D242" s="138"/>
      <c r="E242" s="147"/>
      <c r="F242" s="133"/>
      <c r="G242" s="137">
        <f aca="true" t="shared" si="18" ref="G242:G247">G243</f>
        <v>35</v>
      </c>
    </row>
    <row r="243" spans="1:7" s="5" customFormat="1" ht="12.75">
      <c r="A243" s="136" t="s">
        <v>8</v>
      </c>
      <c r="B243" s="134" t="s">
        <v>297</v>
      </c>
      <c r="C243" s="138" t="s">
        <v>68</v>
      </c>
      <c r="D243" s="138" t="s">
        <v>35</v>
      </c>
      <c r="E243" s="145"/>
      <c r="F243" s="139"/>
      <c r="G243" s="137">
        <f t="shared" si="18"/>
        <v>35</v>
      </c>
    </row>
    <row r="244" spans="1:7" s="5" customFormat="1" ht="12.75">
      <c r="A244" s="140" t="s">
        <v>420</v>
      </c>
      <c r="B244" s="141" t="s">
        <v>297</v>
      </c>
      <c r="C244" s="142" t="s">
        <v>68</v>
      </c>
      <c r="D244" s="142" t="s">
        <v>68</v>
      </c>
      <c r="E244" s="145"/>
      <c r="F244" s="139"/>
      <c r="G244" s="143">
        <f t="shared" si="18"/>
        <v>35</v>
      </c>
    </row>
    <row r="245" spans="1:7" s="5" customFormat="1" ht="23.25" customHeight="1">
      <c r="A245" s="144" t="s">
        <v>417</v>
      </c>
      <c r="B245" s="141" t="s">
        <v>297</v>
      </c>
      <c r="C245" s="142" t="s">
        <v>68</v>
      </c>
      <c r="D245" s="142" t="s">
        <v>68</v>
      </c>
      <c r="E245" s="145" t="s">
        <v>102</v>
      </c>
      <c r="F245" s="139"/>
      <c r="G245" s="143">
        <f t="shared" si="18"/>
        <v>35</v>
      </c>
    </row>
    <row r="246" spans="1:7" s="5" customFormat="1" ht="25.5" customHeight="1">
      <c r="A246" s="144" t="s">
        <v>97</v>
      </c>
      <c r="B246" s="141" t="s">
        <v>297</v>
      </c>
      <c r="C246" s="142" t="s">
        <v>68</v>
      </c>
      <c r="D246" s="142" t="s">
        <v>68</v>
      </c>
      <c r="E246" s="145" t="s">
        <v>98</v>
      </c>
      <c r="F246" s="139"/>
      <c r="G246" s="143">
        <f t="shared" si="18"/>
        <v>35</v>
      </c>
    </row>
    <row r="247" spans="1:7" s="5" customFormat="1" ht="12.75">
      <c r="A247" s="144" t="s">
        <v>795</v>
      </c>
      <c r="B247" s="141" t="s">
        <v>297</v>
      </c>
      <c r="C247" s="142" t="s">
        <v>68</v>
      </c>
      <c r="D247" s="142" t="s">
        <v>68</v>
      </c>
      <c r="E247" s="145" t="s">
        <v>99</v>
      </c>
      <c r="F247" s="139"/>
      <c r="G247" s="143">
        <f t="shared" si="18"/>
        <v>35</v>
      </c>
    </row>
    <row r="248" spans="1:7" s="5" customFormat="1" ht="22.5">
      <c r="A248" s="140" t="s">
        <v>155</v>
      </c>
      <c r="B248" s="141" t="s">
        <v>297</v>
      </c>
      <c r="C248" s="142" t="s">
        <v>68</v>
      </c>
      <c r="D248" s="142" t="s">
        <v>68</v>
      </c>
      <c r="E248" s="145" t="s">
        <v>99</v>
      </c>
      <c r="F248" s="139">
        <v>726</v>
      </c>
      <c r="G248" s="143">
        <v>35</v>
      </c>
    </row>
    <row r="249" spans="1:7" s="5" customFormat="1" ht="21.75">
      <c r="A249" s="136" t="s">
        <v>193</v>
      </c>
      <c r="B249" s="134" t="s">
        <v>298</v>
      </c>
      <c r="C249" s="138"/>
      <c r="D249" s="138"/>
      <c r="E249" s="147"/>
      <c r="F249" s="133"/>
      <c r="G249" s="137">
        <f aca="true" t="shared" si="19" ref="G249:G254">G250</f>
        <v>20</v>
      </c>
    </row>
    <row r="250" spans="1:7" s="5" customFormat="1" ht="12.75">
      <c r="A250" s="136" t="s">
        <v>8</v>
      </c>
      <c r="B250" s="134" t="s">
        <v>298</v>
      </c>
      <c r="C250" s="138" t="s">
        <v>68</v>
      </c>
      <c r="D250" s="138" t="s">
        <v>35</v>
      </c>
      <c r="E250" s="145"/>
      <c r="F250" s="139"/>
      <c r="G250" s="137">
        <f t="shared" si="19"/>
        <v>20</v>
      </c>
    </row>
    <row r="251" spans="1:7" s="5" customFormat="1" ht="12.75">
      <c r="A251" s="140" t="s">
        <v>420</v>
      </c>
      <c r="B251" s="141" t="s">
        <v>298</v>
      </c>
      <c r="C251" s="142" t="s">
        <v>68</v>
      </c>
      <c r="D251" s="142" t="s">
        <v>68</v>
      </c>
      <c r="E251" s="145"/>
      <c r="F251" s="139"/>
      <c r="G251" s="143">
        <f t="shared" si="19"/>
        <v>20</v>
      </c>
    </row>
    <row r="252" spans="1:7" s="5" customFormat="1" ht="22.5" customHeight="1">
      <c r="A252" s="144" t="s">
        <v>417</v>
      </c>
      <c r="B252" s="141" t="s">
        <v>298</v>
      </c>
      <c r="C252" s="142" t="s">
        <v>68</v>
      </c>
      <c r="D252" s="142" t="s">
        <v>68</v>
      </c>
      <c r="E252" s="145" t="s">
        <v>102</v>
      </c>
      <c r="F252" s="139"/>
      <c r="G252" s="143">
        <f t="shared" si="19"/>
        <v>20</v>
      </c>
    </row>
    <row r="253" spans="1:7" s="5" customFormat="1" ht="22.5">
      <c r="A253" s="144" t="s">
        <v>97</v>
      </c>
      <c r="B253" s="141" t="s">
        <v>298</v>
      </c>
      <c r="C253" s="142" t="s">
        <v>68</v>
      </c>
      <c r="D253" s="142" t="s">
        <v>68</v>
      </c>
      <c r="E253" s="145" t="s">
        <v>98</v>
      </c>
      <c r="F253" s="139"/>
      <c r="G253" s="143">
        <f t="shared" si="19"/>
        <v>20</v>
      </c>
    </row>
    <row r="254" spans="1:7" s="5" customFormat="1" ht="12.75">
      <c r="A254" s="144" t="s">
        <v>794</v>
      </c>
      <c r="B254" s="141" t="s">
        <v>298</v>
      </c>
      <c r="C254" s="142" t="s">
        <v>68</v>
      </c>
      <c r="D254" s="142" t="s">
        <v>68</v>
      </c>
      <c r="E254" s="145" t="s">
        <v>99</v>
      </c>
      <c r="F254" s="139"/>
      <c r="G254" s="143">
        <f t="shared" si="19"/>
        <v>20</v>
      </c>
    </row>
    <row r="255" spans="1:7" s="5" customFormat="1" ht="22.5">
      <c r="A255" s="140" t="s">
        <v>155</v>
      </c>
      <c r="B255" s="141" t="s">
        <v>298</v>
      </c>
      <c r="C255" s="142" t="s">
        <v>68</v>
      </c>
      <c r="D255" s="142" t="s">
        <v>68</v>
      </c>
      <c r="E255" s="145" t="s">
        <v>99</v>
      </c>
      <c r="F255" s="139">
        <v>726</v>
      </c>
      <c r="G255" s="143">
        <v>20</v>
      </c>
    </row>
    <row r="256" spans="1:12" s="11" customFormat="1" ht="21.75">
      <c r="A256" s="148" t="s">
        <v>565</v>
      </c>
      <c r="B256" s="134" t="s">
        <v>171</v>
      </c>
      <c r="C256" s="142"/>
      <c r="D256" s="142"/>
      <c r="E256" s="145"/>
      <c r="F256" s="139"/>
      <c r="G256" s="137">
        <f>G257</f>
        <v>635.1</v>
      </c>
      <c r="H256" s="11">
        <v>12</v>
      </c>
      <c r="I256" s="11" t="s">
        <v>804</v>
      </c>
      <c r="L256" s="11" t="s">
        <v>805</v>
      </c>
    </row>
    <row r="257" spans="1:7" s="5" customFormat="1" ht="42.75">
      <c r="A257" s="148" t="s">
        <v>216</v>
      </c>
      <c r="B257" s="134" t="s">
        <v>273</v>
      </c>
      <c r="C257" s="142"/>
      <c r="D257" s="142"/>
      <c r="E257" s="145"/>
      <c r="F257" s="139"/>
      <c r="G257" s="137">
        <f>G258+G265</f>
        <v>635.1</v>
      </c>
    </row>
    <row r="258" spans="1:7" s="79" customFormat="1" ht="21.75">
      <c r="A258" s="187" t="s">
        <v>566</v>
      </c>
      <c r="B258" s="189" t="s">
        <v>339</v>
      </c>
      <c r="C258" s="192"/>
      <c r="D258" s="192"/>
      <c r="E258" s="198"/>
      <c r="F258" s="190"/>
      <c r="G258" s="199">
        <f aca="true" t="shared" si="20" ref="G258:G263">G259</f>
        <v>537.5</v>
      </c>
    </row>
    <row r="259" spans="1:7" s="79" customFormat="1" ht="12.75">
      <c r="A259" s="187" t="s">
        <v>5</v>
      </c>
      <c r="B259" s="194" t="s">
        <v>339</v>
      </c>
      <c r="C259" s="192" t="s">
        <v>67</v>
      </c>
      <c r="D259" s="192" t="s">
        <v>35</v>
      </c>
      <c r="E259" s="198"/>
      <c r="F259" s="190"/>
      <c r="G259" s="199">
        <f t="shared" si="20"/>
        <v>537.5</v>
      </c>
    </row>
    <row r="260" spans="1:7" s="81" customFormat="1" ht="12.75">
      <c r="A260" s="193" t="s">
        <v>7</v>
      </c>
      <c r="B260" s="194" t="s">
        <v>339</v>
      </c>
      <c r="C260" s="195" t="s">
        <v>67</v>
      </c>
      <c r="D260" s="195" t="s">
        <v>77</v>
      </c>
      <c r="E260" s="200"/>
      <c r="F260" s="196"/>
      <c r="G260" s="201">
        <f>G261</f>
        <v>537.5</v>
      </c>
    </row>
    <row r="261" spans="1:7" s="81" customFormat="1" ht="22.5">
      <c r="A261" s="193" t="s">
        <v>417</v>
      </c>
      <c r="B261" s="194" t="s">
        <v>339</v>
      </c>
      <c r="C261" s="195" t="s">
        <v>67</v>
      </c>
      <c r="D261" s="195" t="s">
        <v>77</v>
      </c>
      <c r="E261" s="200" t="s">
        <v>102</v>
      </c>
      <c r="F261" s="196"/>
      <c r="G261" s="201">
        <f t="shared" si="20"/>
        <v>537.5</v>
      </c>
    </row>
    <row r="262" spans="1:7" s="81" customFormat="1" ht="22.5">
      <c r="A262" s="193" t="s">
        <v>97</v>
      </c>
      <c r="B262" s="194" t="s">
        <v>339</v>
      </c>
      <c r="C262" s="195" t="s">
        <v>67</v>
      </c>
      <c r="D262" s="195" t="s">
        <v>77</v>
      </c>
      <c r="E262" s="200" t="s">
        <v>98</v>
      </c>
      <c r="F262" s="196"/>
      <c r="G262" s="201">
        <f t="shared" si="20"/>
        <v>537.5</v>
      </c>
    </row>
    <row r="263" spans="1:7" s="81" customFormat="1" ht="12.75">
      <c r="A263" s="193" t="s">
        <v>795</v>
      </c>
      <c r="B263" s="194" t="s">
        <v>339</v>
      </c>
      <c r="C263" s="195" t="s">
        <v>67</v>
      </c>
      <c r="D263" s="195" t="s">
        <v>77</v>
      </c>
      <c r="E263" s="200" t="s">
        <v>99</v>
      </c>
      <c r="F263" s="196"/>
      <c r="G263" s="201">
        <f t="shared" si="20"/>
        <v>537.5</v>
      </c>
    </row>
    <row r="264" spans="1:7" s="81" customFormat="1" ht="12.75">
      <c r="A264" s="186" t="s">
        <v>151</v>
      </c>
      <c r="B264" s="194" t="s">
        <v>339</v>
      </c>
      <c r="C264" s="195" t="s">
        <v>67</v>
      </c>
      <c r="D264" s="195" t="s">
        <v>77</v>
      </c>
      <c r="E264" s="200" t="s">
        <v>99</v>
      </c>
      <c r="F264" s="196">
        <v>721</v>
      </c>
      <c r="G264" s="201">
        <v>537.5</v>
      </c>
    </row>
    <row r="265" spans="1:7" s="77" customFormat="1" ht="32.25">
      <c r="A265" s="136" t="s">
        <v>567</v>
      </c>
      <c r="B265" s="134" t="s">
        <v>340</v>
      </c>
      <c r="C265" s="138"/>
      <c r="D265" s="138"/>
      <c r="E265" s="147"/>
      <c r="F265" s="133"/>
      <c r="G265" s="137">
        <f aca="true" t="shared" si="21" ref="G265:G274">G266</f>
        <v>97.6</v>
      </c>
    </row>
    <row r="266" spans="1:7" s="77" customFormat="1" ht="12.75">
      <c r="A266" s="136" t="s">
        <v>5</v>
      </c>
      <c r="B266" s="134" t="s">
        <v>340</v>
      </c>
      <c r="C266" s="138" t="s">
        <v>67</v>
      </c>
      <c r="D266" s="138" t="s">
        <v>35</v>
      </c>
      <c r="E266" s="147"/>
      <c r="F266" s="133"/>
      <c r="G266" s="137">
        <f t="shared" si="21"/>
        <v>97.6</v>
      </c>
    </row>
    <row r="267" spans="1:7" s="5" customFormat="1" ht="12.75">
      <c r="A267" s="144" t="s">
        <v>7</v>
      </c>
      <c r="B267" s="141" t="s">
        <v>340</v>
      </c>
      <c r="C267" s="142" t="s">
        <v>67</v>
      </c>
      <c r="D267" s="142" t="s">
        <v>77</v>
      </c>
      <c r="E267" s="145"/>
      <c r="F267" s="139"/>
      <c r="G267" s="143">
        <f>G268+G272</f>
        <v>97.6</v>
      </c>
    </row>
    <row r="268" spans="1:7" s="5" customFormat="1" ht="45">
      <c r="A268" s="144" t="s">
        <v>100</v>
      </c>
      <c r="B268" s="141" t="s">
        <v>340</v>
      </c>
      <c r="C268" s="142" t="s">
        <v>67</v>
      </c>
      <c r="D268" s="142" t="s">
        <v>77</v>
      </c>
      <c r="E268" s="145" t="s">
        <v>101</v>
      </c>
      <c r="F268" s="139"/>
      <c r="G268" s="143">
        <f>G269</f>
        <v>81.6</v>
      </c>
    </row>
    <row r="269" spans="1:7" s="5" customFormat="1" ht="22.5">
      <c r="A269" s="144" t="s">
        <v>92</v>
      </c>
      <c r="B269" s="141" t="s">
        <v>340</v>
      </c>
      <c r="C269" s="142" t="s">
        <v>67</v>
      </c>
      <c r="D269" s="142" t="s">
        <v>77</v>
      </c>
      <c r="E269" s="145" t="s">
        <v>93</v>
      </c>
      <c r="F269" s="139"/>
      <c r="G269" s="143">
        <f>G270</f>
        <v>81.6</v>
      </c>
    </row>
    <row r="270" spans="1:7" s="5" customFormat="1" ht="33.75">
      <c r="A270" s="140" t="s">
        <v>438</v>
      </c>
      <c r="B270" s="141" t="s">
        <v>340</v>
      </c>
      <c r="C270" s="142" t="s">
        <v>67</v>
      </c>
      <c r="D270" s="142" t="s">
        <v>77</v>
      </c>
      <c r="E270" s="145" t="s">
        <v>439</v>
      </c>
      <c r="F270" s="139"/>
      <c r="G270" s="143">
        <f>G271</f>
        <v>81.6</v>
      </c>
    </row>
    <row r="271" spans="1:7" s="5" customFormat="1" ht="12.75">
      <c r="A271" s="140" t="s">
        <v>151</v>
      </c>
      <c r="B271" s="141" t="s">
        <v>340</v>
      </c>
      <c r="C271" s="142" t="s">
        <v>67</v>
      </c>
      <c r="D271" s="142" t="s">
        <v>77</v>
      </c>
      <c r="E271" s="145" t="s">
        <v>439</v>
      </c>
      <c r="F271" s="139">
        <v>721</v>
      </c>
      <c r="G271" s="143">
        <v>81.6</v>
      </c>
    </row>
    <row r="272" spans="1:7" s="5" customFormat="1" ht="22.5">
      <c r="A272" s="144" t="s">
        <v>417</v>
      </c>
      <c r="B272" s="141" t="s">
        <v>340</v>
      </c>
      <c r="C272" s="142" t="s">
        <v>67</v>
      </c>
      <c r="D272" s="142" t="s">
        <v>77</v>
      </c>
      <c r="E272" s="142" t="s">
        <v>102</v>
      </c>
      <c r="F272" s="139"/>
      <c r="G272" s="143">
        <f t="shared" si="21"/>
        <v>16</v>
      </c>
    </row>
    <row r="273" spans="1:7" s="5" customFormat="1" ht="23.25" customHeight="1">
      <c r="A273" s="144" t="s">
        <v>97</v>
      </c>
      <c r="B273" s="141" t="s">
        <v>340</v>
      </c>
      <c r="C273" s="142" t="s">
        <v>67</v>
      </c>
      <c r="D273" s="142" t="s">
        <v>77</v>
      </c>
      <c r="E273" s="142" t="s">
        <v>98</v>
      </c>
      <c r="F273" s="139"/>
      <c r="G273" s="143">
        <f t="shared" si="21"/>
        <v>16</v>
      </c>
    </row>
    <row r="274" spans="1:7" s="5" customFormat="1" ht="12.75">
      <c r="A274" s="144" t="s">
        <v>795</v>
      </c>
      <c r="B274" s="141" t="s">
        <v>340</v>
      </c>
      <c r="C274" s="142" t="s">
        <v>67</v>
      </c>
      <c r="D274" s="142" t="s">
        <v>77</v>
      </c>
      <c r="E274" s="142" t="s">
        <v>99</v>
      </c>
      <c r="F274" s="139"/>
      <c r="G274" s="143">
        <f t="shared" si="21"/>
        <v>16</v>
      </c>
    </row>
    <row r="275" spans="1:7" s="5" customFormat="1" ht="12.75">
      <c r="A275" s="140" t="s">
        <v>151</v>
      </c>
      <c r="B275" s="141" t="s">
        <v>340</v>
      </c>
      <c r="C275" s="142" t="s">
        <v>67</v>
      </c>
      <c r="D275" s="142" t="s">
        <v>77</v>
      </c>
      <c r="E275" s="142" t="s">
        <v>99</v>
      </c>
      <c r="F275" s="139">
        <v>721</v>
      </c>
      <c r="G275" s="143">
        <v>16</v>
      </c>
    </row>
    <row r="276" spans="1:8" s="5" customFormat="1" ht="21.75">
      <c r="A276" s="136" t="s">
        <v>568</v>
      </c>
      <c r="B276" s="134" t="s">
        <v>176</v>
      </c>
      <c r="C276" s="142"/>
      <c r="D276" s="142"/>
      <c r="E276" s="139"/>
      <c r="F276" s="139"/>
      <c r="G276" s="137">
        <f>G277</f>
        <v>3441.3</v>
      </c>
      <c r="H276" s="5">
        <v>13</v>
      </c>
    </row>
    <row r="277" spans="1:7" s="5" customFormat="1" ht="25.5" customHeight="1">
      <c r="A277" s="136" t="s">
        <v>218</v>
      </c>
      <c r="B277" s="134" t="s">
        <v>275</v>
      </c>
      <c r="C277" s="142"/>
      <c r="D277" s="142"/>
      <c r="E277" s="139"/>
      <c r="F277" s="139"/>
      <c r="G277" s="137">
        <f>G278+G308+G326+G350+G373+G402+G419+G431</f>
        <v>3441.3</v>
      </c>
    </row>
    <row r="278" spans="1:7" s="5" customFormat="1" ht="32.25">
      <c r="A278" s="136" t="s">
        <v>569</v>
      </c>
      <c r="B278" s="134" t="s">
        <v>276</v>
      </c>
      <c r="C278" s="142"/>
      <c r="D278" s="142"/>
      <c r="E278" s="139"/>
      <c r="F278" s="139"/>
      <c r="G278" s="137">
        <f>G279+G296+G302</f>
        <v>2068.9</v>
      </c>
    </row>
    <row r="279" spans="1:7" s="5" customFormat="1" ht="12.75">
      <c r="A279" s="136" t="s">
        <v>8</v>
      </c>
      <c r="B279" s="134" t="s">
        <v>276</v>
      </c>
      <c r="C279" s="138" t="s">
        <v>68</v>
      </c>
      <c r="D279" s="138" t="s">
        <v>35</v>
      </c>
      <c r="E279" s="139"/>
      <c r="F279" s="139"/>
      <c r="G279" s="137">
        <f>G280+G285+G290</f>
        <v>1593.9</v>
      </c>
    </row>
    <row r="280" spans="1:7" s="5" customFormat="1" ht="12.75">
      <c r="A280" s="140" t="s">
        <v>9</v>
      </c>
      <c r="B280" s="141" t="s">
        <v>276</v>
      </c>
      <c r="C280" s="142" t="s">
        <v>68</v>
      </c>
      <c r="D280" s="142" t="s">
        <v>65</v>
      </c>
      <c r="E280" s="139"/>
      <c r="F280" s="139"/>
      <c r="G280" s="143">
        <f>G281</f>
        <v>281.3</v>
      </c>
    </row>
    <row r="281" spans="1:7" s="5" customFormat="1" ht="22.5">
      <c r="A281" s="144" t="s">
        <v>103</v>
      </c>
      <c r="B281" s="141" t="s">
        <v>276</v>
      </c>
      <c r="C281" s="142" t="s">
        <v>68</v>
      </c>
      <c r="D281" s="142" t="s">
        <v>65</v>
      </c>
      <c r="E281" s="145" t="s">
        <v>104</v>
      </c>
      <c r="F281" s="139"/>
      <c r="G281" s="143">
        <f>G282</f>
        <v>281.3</v>
      </c>
    </row>
    <row r="282" spans="1:7" s="5" customFormat="1" ht="12.75">
      <c r="A282" s="144" t="s">
        <v>109</v>
      </c>
      <c r="B282" s="141" t="s">
        <v>276</v>
      </c>
      <c r="C282" s="142" t="s">
        <v>68</v>
      </c>
      <c r="D282" s="142" t="s">
        <v>65</v>
      </c>
      <c r="E282" s="145" t="s">
        <v>110</v>
      </c>
      <c r="F282" s="139"/>
      <c r="G282" s="143">
        <f>G283</f>
        <v>281.3</v>
      </c>
    </row>
    <row r="283" spans="1:7" s="5" customFormat="1" ht="12.75">
      <c r="A283" s="144" t="s">
        <v>113</v>
      </c>
      <c r="B283" s="141" t="s">
        <v>276</v>
      </c>
      <c r="C283" s="142" t="s">
        <v>68</v>
      </c>
      <c r="D283" s="142" t="s">
        <v>65</v>
      </c>
      <c r="E283" s="145" t="s">
        <v>114</v>
      </c>
      <c r="F283" s="139"/>
      <c r="G283" s="143">
        <f>G284</f>
        <v>281.3</v>
      </c>
    </row>
    <row r="284" spans="1:7" s="5" customFormat="1" ht="12" customHeight="1">
      <c r="A284" s="140" t="s">
        <v>154</v>
      </c>
      <c r="B284" s="141" t="s">
        <v>276</v>
      </c>
      <c r="C284" s="142" t="s">
        <v>68</v>
      </c>
      <c r="D284" s="142" t="s">
        <v>65</v>
      </c>
      <c r="E284" s="145" t="s">
        <v>114</v>
      </c>
      <c r="F284" s="139">
        <v>725</v>
      </c>
      <c r="G284" s="143">
        <v>281.3</v>
      </c>
    </row>
    <row r="285" spans="1:7" s="5" customFormat="1" ht="12.75">
      <c r="A285" s="140" t="s">
        <v>443</v>
      </c>
      <c r="B285" s="141" t="s">
        <v>276</v>
      </c>
      <c r="C285" s="142" t="s">
        <v>68</v>
      </c>
      <c r="D285" s="142" t="s">
        <v>66</v>
      </c>
      <c r="E285" s="139"/>
      <c r="F285" s="139"/>
      <c r="G285" s="143">
        <f>G286</f>
        <v>846.5</v>
      </c>
    </row>
    <row r="286" spans="1:7" s="5" customFormat="1" ht="22.5">
      <c r="A286" s="144" t="s">
        <v>103</v>
      </c>
      <c r="B286" s="141" t="s">
        <v>276</v>
      </c>
      <c r="C286" s="142" t="s">
        <v>68</v>
      </c>
      <c r="D286" s="142" t="s">
        <v>66</v>
      </c>
      <c r="E286" s="145" t="s">
        <v>104</v>
      </c>
      <c r="F286" s="139"/>
      <c r="G286" s="143">
        <f>G287</f>
        <v>846.5</v>
      </c>
    </row>
    <row r="287" spans="1:7" s="5" customFormat="1" ht="12.75">
      <c r="A287" s="144" t="s">
        <v>109</v>
      </c>
      <c r="B287" s="141" t="s">
        <v>276</v>
      </c>
      <c r="C287" s="142" t="s">
        <v>68</v>
      </c>
      <c r="D287" s="142" t="s">
        <v>66</v>
      </c>
      <c r="E287" s="145" t="s">
        <v>110</v>
      </c>
      <c r="F287" s="139"/>
      <c r="G287" s="143">
        <f>G288</f>
        <v>846.5</v>
      </c>
    </row>
    <row r="288" spans="1:7" s="5" customFormat="1" ht="12.75">
      <c r="A288" s="144" t="s">
        <v>113</v>
      </c>
      <c r="B288" s="141" t="s">
        <v>276</v>
      </c>
      <c r="C288" s="142" t="s">
        <v>68</v>
      </c>
      <c r="D288" s="142" t="s">
        <v>66</v>
      </c>
      <c r="E288" s="145" t="s">
        <v>114</v>
      </c>
      <c r="F288" s="139"/>
      <c r="G288" s="143">
        <f>G289</f>
        <v>846.5</v>
      </c>
    </row>
    <row r="289" spans="1:7" s="5" customFormat="1" ht="11.25" customHeight="1">
      <c r="A289" s="140" t="s">
        <v>154</v>
      </c>
      <c r="B289" s="141" t="s">
        <v>276</v>
      </c>
      <c r="C289" s="142" t="s">
        <v>68</v>
      </c>
      <c r="D289" s="142" t="s">
        <v>66</v>
      </c>
      <c r="E289" s="145" t="s">
        <v>114</v>
      </c>
      <c r="F289" s="139">
        <v>725</v>
      </c>
      <c r="G289" s="143">
        <v>846.5</v>
      </c>
    </row>
    <row r="290" spans="1:7" s="82" customFormat="1" ht="12.75">
      <c r="A290" s="140" t="s">
        <v>367</v>
      </c>
      <c r="B290" s="141" t="s">
        <v>276</v>
      </c>
      <c r="C290" s="142" t="s">
        <v>68</v>
      </c>
      <c r="D290" s="142" t="s">
        <v>69</v>
      </c>
      <c r="E290" s="145"/>
      <c r="F290" s="139"/>
      <c r="G290" s="143">
        <f>G291</f>
        <v>466.1</v>
      </c>
    </row>
    <row r="291" spans="1:7" s="82" customFormat="1" ht="22.5">
      <c r="A291" s="144" t="s">
        <v>103</v>
      </c>
      <c r="B291" s="141" t="s">
        <v>276</v>
      </c>
      <c r="C291" s="142" t="s">
        <v>68</v>
      </c>
      <c r="D291" s="142" t="s">
        <v>69</v>
      </c>
      <c r="E291" s="145" t="s">
        <v>104</v>
      </c>
      <c r="F291" s="139"/>
      <c r="G291" s="143">
        <f>G292</f>
        <v>466.1</v>
      </c>
    </row>
    <row r="292" spans="1:7" s="82" customFormat="1" ht="12.75">
      <c r="A292" s="144" t="s">
        <v>109</v>
      </c>
      <c r="B292" s="141" t="s">
        <v>276</v>
      </c>
      <c r="C292" s="142" t="s">
        <v>68</v>
      </c>
      <c r="D292" s="142" t="s">
        <v>69</v>
      </c>
      <c r="E292" s="145" t="s">
        <v>110</v>
      </c>
      <c r="F292" s="139"/>
      <c r="G292" s="143">
        <f>G293</f>
        <v>466.1</v>
      </c>
    </row>
    <row r="293" spans="1:7" s="82" customFormat="1" ht="12.75">
      <c r="A293" s="144" t="s">
        <v>113</v>
      </c>
      <c r="B293" s="141" t="s">
        <v>276</v>
      </c>
      <c r="C293" s="142" t="s">
        <v>68</v>
      </c>
      <c r="D293" s="142" t="s">
        <v>69</v>
      </c>
      <c r="E293" s="145" t="s">
        <v>114</v>
      </c>
      <c r="F293" s="139"/>
      <c r="G293" s="143">
        <f>G294+G295</f>
        <v>466.1</v>
      </c>
    </row>
    <row r="294" spans="1:7" s="82" customFormat="1" ht="10.5" customHeight="1">
      <c r="A294" s="140" t="s">
        <v>154</v>
      </c>
      <c r="B294" s="141" t="s">
        <v>276</v>
      </c>
      <c r="C294" s="142" t="s">
        <v>68</v>
      </c>
      <c r="D294" s="142" t="s">
        <v>69</v>
      </c>
      <c r="E294" s="145" t="s">
        <v>114</v>
      </c>
      <c r="F294" s="139">
        <v>725</v>
      </c>
      <c r="G294" s="143">
        <v>216.1</v>
      </c>
    </row>
    <row r="295" spans="1:7" s="5" customFormat="1" ht="22.5">
      <c r="A295" s="140" t="s">
        <v>155</v>
      </c>
      <c r="B295" s="141" t="s">
        <v>276</v>
      </c>
      <c r="C295" s="142" t="s">
        <v>68</v>
      </c>
      <c r="D295" s="142" t="s">
        <v>69</v>
      </c>
      <c r="E295" s="145" t="s">
        <v>114</v>
      </c>
      <c r="F295" s="139">
        <v>726</v>
      </c>
      <c r="G295" s="143">
        <v>250</v>
      </c>
    </row>
    <row r="296" spans="1:7" s="5" customFormat="1" ht="12.75">
      <c r="A296" s="136" t="s">
        <v>442</v>
      </c>
      <c r="B296" s="134" t="s">
        <v>276</v>
      </c>
      <c r="C296" s="138" t="s">
        <v>72</v>
      </c>
      <c r="D296" s="138" t="s">
        <v>35</v>
      </c>
      <c r="E296" s="133"/>
      <c r="F296" s="133"/>
      <c r="G296" s="137">
        <f>G297</f>
        <v>295</v>
      </c>
    </row>
    <row r="297" spans="1:7" s="5" customFormat="1" ht="12.75">
      <c r="A297" s="140" t="s">
        <v>12</v>
      </c>
      <c r="B297" s="141" t="s">
        <v>276</v>
      </c>
      <c r="C297" s="142" t="s">
        <v>72</v>
      </c>
      <c r="D297" s="142" t="s">
        <v>65</v>
      </c>
      <c r="E297" s="139"/>
      <c r="F297" s="139"/>
      <c r="G297" s="143">
        <f>G298</f>
        <v>295</v>
      </c>
    </row>
    <row r="298" spans="1:7" s="5" customFormat="1" ht="22.5">
      <c r="A298" s="144" t="s">
        <v>103</v>
      </c>
      <c r="B298" s="141" t="s">
        <v>276</v>
      </c>
      <c r="C298" s="142" t="s">
        <v>72</v>
      </c>
      <c r="D298" s="142" t="s">
        <v>65</v>
      </c>
      <c r="E298" s="145" t="s">
        <v>104</v>
      </c>
      <c r="F298" s="139"/>
      <c r="G298" s="143">
        <f>G299</f>
        <v>295</v>
      </c>
    </row>
    <row r="299" spans="1:7" s="5" customFormat="1" ht="12.75">
      <c r="A299" s="144" t="s">
        <v>109</v>
      </c>
      <c r="B299" s="141" t="s">
        <v>276</v>
      </c>
      <c r="C299" s="142" t="s">
        <v>72</v>
      </c>
      <c r="D299" s="142" t="s">
        <v>65</v>
      </c>
      <c r="E299" s="145" t="s">
        <v>110</v>
      </c>
      <c r="F299" s="139"/>
      <c r="G299" s="143">
        <f>G300</f>
        <v>295</v>
      </c>
    </row>
    <row r="300" spans="1:7" s="5" customFormat="1" ht="12.75">
      <c r="A300" s="144" t="s">
        <v>113</v>
      </c>
      <c r="B300" s="141" t="s">
        <v>276</v>
      </c>
      <c r="C300" s="142" t="s">
        <v>72</v>
      </c>
      <c r="D300" s="142" t="s">
        <v>65</v>
      </c>
      <c r="E300" s="145" t="s">
        <v>114</v>
      </c>
      <c r="F300" s="139"/>
      <c r="G300" s="143">
        <f>G301</f>
        <v>295</v>
      </c>
    </row>
    <row r="301" spans="1:7" s="5" customFormat="1" ht="22.5">
      <c r="A301" s="140" t="s">
        <v>155</v>
      </c>
      <c r="B301" s="141" t="s">
        <v>276</v>
      </c>
      <c r="C301" s="142" t="s">
        <v>72</v>
      </c>
      <c r="D301" s="142" t="s">
        <v>65</v>
      </c>
      <c r="E301" s="145" t="s">
        <v>114</v>
      </c>
      <c r="F301" s="139">
        <v>726</v>
      </c>
      <c r="G301" s="143">
        <v>295</v>
      </c>
    </row>
    <row r="302" spans="1:7" s="5" customFormat="1" ht="12.75">
      <c r="A302" s="136" t="s">
        <v>82</v>
      </c>
      <c r="B302" s="134" t="s">
        <v>276</v>
      </c>
      <c r="C302" s="138" t="s">
        <v>73</v>
      </c>
      <c r="D302" s="138" t="s">
        <v>35</v>
      </c>
      <c r="E302" s="133"/>
      <c r="F302" s="133"/>
      <c r="G302" s="137">
        <f>G303</f>
        <v>180</v>
      </c>
    </row>
    <row r="303" spans="1:7" s="5" customFormat="1" ht="12.75">
      <c r="A303" s="140" t="s">
        <v>83</v>
      </c>
      <c r="B303" s="141" t="s">
        <v>276</v>
      </c>
      <c r="C303" s="142" t="s">
        <v>73</v>
      </c>
      <c r="D303" s="142" t="s">
        <v>65</v>
      </c>
      <c r="E303" s="139"/>
      <c r="F303" s="139"/>
      <c r="G303" s="143">
        <f>G304</f>
        <v>180</v>
      </c>
    </row>
    <row r="304" spans="1:7" s="5" customFormat="1" ht="22.5">
      <c r="A304" s="144" t="s">
        <v>103</v>
      </c>
      <c r="B304" s="141" t="s">
        <v>276</v>
      </c>
      <c r="C304" s="142" t="s">
        <v>73</v>
      </c>
      <c r="D304" s="142" t="s">
        <v>65</v>
      </c>
      <c r="E304" s="145" t="s">
        <v>104</v>
      </c>
      <c r="F304" s="139"/>
      <c r="G304" s="143">
        <f>G305</f>
        <v>180</v>
      </c>
    </row>
    <row r="305" spans="1:7" s="5" customFormat="1" ht="12.75">
      <c r="A305" s="144" t="s">
        <v>109</v>
      </c>
      <c r="B305" s="141" t="s">
        <v>276</v>
      </c>
      <c r="C305" s="142" t="s">
        <v>73</v>
      </c>
      <c r="D305" s="142" t="s">
        <v>65</v>
      </c>
      <c r="E305" s="145" t="s">
        <v>110</v>
      </c>
      <c r="F305" s="139"/>
      <c r="G305" s="143">
        <f>G306</f>
        <v>180</v>
      </c>
    </row>
    <row r="306" spans="1:7" s="5" customFormat="1" ht="12.75">
      <c r="A306" s="144" t="s">
        <v>113</v>
      </c>
      <c r="B306" s="141" t="s">
        <v>276</v>
      </c>
      <c r="C306" s="142" t="s">
        <v>73</v>
      </c>
      <c r="D306" s="142" t="s">
        <v>65</v>
      </c>
      <c r="E306" s="145" t="s">
        <v>114</v>
      </c>
      <c r="F306" s="139"/>
      <c r="G306" s="143">
        <f>G307</f>
        <v>180</v>
      </c>
    </row>
    <row r="307" spans="1:7" s="5" customFormat="1" ht="22.5">
      <c r="A307" s="140" t="s">
        <v>155</v>
      </c>
      <c r="B307" s="141" t="s">
        <v>276</v>
      </c>
      <c r="C307" s="142" t="s">
        <v>73</v>
      </c>
      <c r="D307" s="142" t="s">
        <v>65</v>
      </c>
      <c r="E307" s="145" t="s">
        <v>114</v>
      </c>
      <c r="F307" s="139">
        <v>726</v>
      </c>
      <c r="G307" s="143">
        <v>180</v>
      </c>
    </row>
    <row r="308" spans="1:7" s="5" customFormat="1" ht="12.75">
      <c r="A308" s="136" t="s">
        <v>178</v>
      </c>
      <c r="B308" s="134" t="s">
        <v>280</v>
      </c>
      <c r="C308" s="138"/>
      <c r="D308" s="138"/>
      <c r="E308" s="147"/>
      <c r="F308" s="133"/>
      <c r="G308" s="137">
        <f>G309+G320</f>
        <v>274.2</v>
      </c>
    </row>
    <row r="309" spans="1:7" s="5" customFormat="1" ht="12.75">
      <c r="A309" s="136" t="s">
        <v>8</v>
      </c>
      <c r="B309" s="134" t="s">
        <v>280</v>
      </c>
      <c r="C309" s="138" t="s">
        <v>68</v>
      </c>
      <c r="D309" s="138" t="s">
        <v>35</v>
      </c>
      <c r="E309" s="145"/>
      <c r="F309" s="139"/>
      <c r="G309" s="137">
        <f>G310+G315</f>
        <v>194.2</v>
      </c>
    </row>
    <row r="310" spans="1:7" s="5" customFormat="1" ht="12.75">
      <c r="A310" s="140" t="s">
        <v>443</v>
      </c>
      <c r="B310" s="141" t="s">
        <v>280</v>
      </c>
      <c r="C310" s="142" t="s">
        <v>68</v>
      </c>
      <c r="D310" s="142" t="s">
        <v>66</v>
      </c>
      <c r="E310" s="139"/>
      <c r="F310" s="139"/>
      <c r="G310" s="143">
        <f>G311</f>
        <v>124.2</v>
      </c>
    </row>
    <row r="311" spans="1:7" s="5" customFormat="1" ht="22.5">
      <c r="A311" s="144" t="s">
        <v>103</v>
      </c>
      <c r="B311" s="141" t="s">
        <v>280</v>
      </c>
      <c r="C311" s="142" t="s">
        <v>68</v>
      </c>
      <c r="D311" s="142" t="s">
        <v>66</v>
      </c>
      <c r="E311" s="145" t="s">
        <v>104</v>
      </c>
      <c r="F311" s="139"/>
      <c r="G311" s="143">
        <f>G312</f>
        <v>124.2</v>
      </c>
    </row>
    <row r="312" spans="1:7" s="5" customFormat="1" ht="12.75">
      <c r="A312" s="144" t="s">
        <v>109</v>
      </c>
      <c r="B312" s="141" t="s">
        <v>280</v>
      </c>
      <c r="C312" s="142" t="s">
        <v>68</v>
      </c>
      <c r="D312" s="142" t="s">
        <v>66</v>
      </c>
      <c r="E312" s="145" t="s">
        <v>110</v>
      </c>
      <c r="F312" s="139"/>
      <c r="G312" s="143">
        <f>G313</f>
        <v>124.2</v>
      </c>
    </row>
    <row r="313" spans="1:7" s="5" customFormat="1" ht="12.75">
      <c r="A313" s="144" t="s">
        <v>113</v>
      </c>
      <c r="B313" s="141" t="s">
        <v>280</v>
      </c>
      <c r="C313" s="142" t="s">
        <v>68</v>
      </c>
      <c r="D313" s="142" t="s">
        <v>66</v>
      </c>
      <c r="E313" s="145" t="s">
        <v>114</v>
      </c>
      <c r="F313" s="139"/>
      <c r="G313" s="143">
        <f>G314</f>
        <v>124.2</v>
      </c>
    </row>
    <row r="314" spans="1:7" s="5" customFormat="1" ht="13.5" customHeight="1">
      <c r="A314" s="140" t="s">
        <v>154</v>
      </c>
      <c r="B314" s="141" t="s">
        <v>280</v>
      </c>
      <c r="C314" s="142" t="s">
        <v>68</v>
      </c>
      <c r="D314" s="142" t="s">
        <v>66</v>
      </c>
      <c r="E314" s="145" t="s">
        <v>114</v>
      </c>
      <c r="F314" s="139">
        <v>725</v>
      </c>
      <c r="G314" s="143">
        <v>124.2</v>
      </c>
    </row>
    <row r="315" spans="1:7" s="82" customFormat="1" ht="12.75">
      <c r="A315" s="140" t="s">
        <v>367</v>
      </c>
      <c r="B315" s="141" t="s">
        <v>280</v>
      </c>
      <c r="C315" s="142" t="s">
        <v>68</v>
      </c>
      <c r="D315" s="142" t="s">
        <v>69</v>
      </c>
      <c r="E315" s="145"/>
      <c r="F315" s="139"/>
      <c r="G315" s="143">
        <f>G316</f>
        <v>70</v>
      </c>
    </row>
    <row r="316" spans="1:7" s="82" customFormat="1" ht="22.5">
      <c r="A316" s="144" t="s">
        <v>103</v>
      </c>
      <c r="B316" s="141" t="s">
        <v>280</v>
      </c>
      <c r="C316" s="142" t="s">
        <v>68</v>
      </c>
      <c r="D316" s="142" t="s">
        <v>69</v>
      </c>
      <c r="E316" s="145" t="s">
        <v>104</v>
      </c>
      <c r="F316" s="139"/>
      <c r="G316" s="143">
        <f>G317</f>
        <v>70</v>
      </c>
    </row>
    <row r="317" spans="1:7" s="82" customFormat="1" ht="12.75">
      <c r="A317" s="144" t="s">
        <v>109</v>
      </c>
      <c r="B317" s="141" t="s">
        <v>280</v>
      </c>
      <c r="C317" s="142" t="s">
        <v>68</v>
      </c>
      <c r="D317" s="142" t="s">
        <v>69</v>
      </c>
      <c r="E317" s="145" t="s">
        <v>110</v>
      </c>
      <c r="F317" s="139"/>
      <c r="G317" s="143">
        <f>G318</f>
        <v>70</v>
      </c>
    </row>
    <row r="318" spans="1:7" s="82" customFormat="1" ht="12.75">
      <c r="A318" s="144" t="s">
        <v>113</v>
      </c>
      <c r="B318" s="141" t="s">
        <v>280</v>
      </c>
      <c r="C318" s="142" t="s">
        <v>68</v>
      </c>
      <c r="D318" s="142" t="s">
        <v>69</v>
      </c>
      <c r="E318" s="145" t="s">
        <v>114</v>
      </c>
      <c r="F318" s="139"/>
      <c r="G318" s="143">
        <f>G319</f>
        <v>70</v>
      </c>
    </row>
    <row r="319" spans="1:7" s="5" customFormat="1" ht="22.5">
      <c r="A319" s="140" t="s">
        <v>155</v>
      </c>
      <c r="B319" s="141" t="s">
        <v>280</v>
      </c>
      <c r="C319" s="142" t="s">
        <v>68</v>
      </c>
      <c r="D319" s="142" t="s">
        <v>69</v>
      </c>
      <c r="E319" s="145" t="s">
        <v>114</v>
      </c>
      <c r="F319" s="139">
        <v>726</v>
      </c>
      <c r="G319" s="143">
        <v>70</v>
      </c>
    </row>
    <row r="320" spans="1:7" s="5" customFormat="1" ht="12.75">
      <c r="A320" s="136" t="s">
        <v>442</v>
      </c>
      <c r="B320" s="134" t="s">
        <v>280</v>
      </c>
      <c r="C320" s="138" t="s">
        <v>72</v>
      </c>
      <c r="D320" s="138" t="s">
        <v>35</v>
      </c>
      <c r="E320" s="133"/>
      <c r="F320" s="133"/>
      <c r="G320" s="137">
        <f>G321</f>
        <v>80</v>
      </c>
    </row>
    <row r="321" spans="1:7" s="5" customFormat="1" ht="12.75">
      <c r="A321" s="140" t="s">
        <v>12</v>
      </c>
      <c r="B321" s="141" t="s">
        <v>280</v>
      </c>
      <c r="C321" s="142" t="s">
        <v>72</v>
      </c>
      <c r="D321" s="142" t="s">
        <v>65</v>
      </c>
      <c r="E321" s="139"/>
      <c r="F321" s="139"/>
      <c r="G321" s="143">
        <f>G322</f>
        <v>80</v>
      </c>
    </row>
    <row r="322" spans="1:7" s="5" customFormat="1" ht="22.5">
      <c r="A322" s="144" t="s">
        <v>103</v>
      </c>
      <c r="B322" s="141" t="s">
        <v>280</v>
      </c>
      <c r="C322" s="142" t="s">
        <v>72</v>
      </c>
      <c r="D322" s="142" t="s">
        <v>65</v>
      </c>
      <c r="E322" s="145" t="s">
        <v>104</v>
      </c>
      <c r="F322" s="139"/>
      <c r="G322" s="143">
        <f>G323</f>
        <v>80</v>
      </c>
    </row>
    <row r="323" spans="1:7" s="5" customFormat="1" ht="12.75">
      <c r="A323" s="144" t="s">
        <v>109</v>
      </c>
      <c r="B323" s="141" t="s">
        <v>280</v>
      </c>
      <c r="C323" s="142" t="s">
        <v>72</v>
      </c>
      <c r="D323" s="142" t="s">
        <v>65</v>
      </c>
      <c r="E323" s="145" t="s">
        <v>110</v>
      </c>
      <c r="F323" s="139"/>
      <c r="G323" s="143">
        <f>G324</f>
        <v>80</v>
      </c>
    </row>
    <row r="324" spans="1:7" s="5" customFormat="1" ht="12.75">
      <c r="A324" s="144" t="s">
        <v>113</v>
      </c>
      <c r="B324" s="141" t="s">
        <v>280</v>
      </c>
      <c r="C324" s="142" t="s">
        <v>72</v>
      </c>
      <c r="D324" s="142" t="s">
        <v>65</v>
      </c>
      <c r="E324" s="145" t="s">
        <v>114</v>
      </c>
      <c r="F324" s="139"/>
      <c r="G324" s="143">
        <f>G325</f>
        <v>80</v>
      </c>
    </row>
    <row r="325" spans="1:7" s="5" customFormat="1" ht="22.5">
      <c r="A325" s="140" t="s">
        <v>155</v>
      </c>
      <c r="B325" s="141" t="s">
        <v>280</v>
      </c>
      <c r="C325" s="142" t="s">
        <v>72</v>
      </c>
      <c r="D325" s="142" t="s">
        <v>65</v>
      </c>
      <c r="E325" s="145" t="s">
        <v>114</v>
      </c>
      <c r="F325" s="139">
        <v>726</v>
      </c>
      <c r="G325" s="143">
        <v>80</v>
      </c>
    </row>
    <row r="326" spans="1:7" s="5" customFormat="1" ht="21.75">
      <c r="A326" s="136" t="s">
        <v>188</v>
      </c>
      <c r="B326" s="134" t="s">
        <v>292</v>
      </c>
      <c r="C326" s="138"/>
      <c r="D326" s="138"/>
      <c r="E326" s="147"/>
      <c r="F326" s="133"/>
      <c r="G326" s="137">
        <f>G327+G333+G344</f>
        <v>164.5</v>
      </c>
    </row>
    <row r="327" spans="1:7" s="5" customFormat="1" ht="12.75">
      <c r="A327" s="136" t="s">
        <v>8</v>
      </c>
      <c r="B327" s="134" t="s">
        <v>292</v>
      </c>
      <c r="C327" s="138" t="s">
        <v>68</v>
      </c>
      <c r="D327" s="138" t="s">
        <v>35</v>
      </c>
      <c r="E327" s="145"/>
      <c r="F327" s="139"/>
      <c r="G327" s="143">
        <f>G328</f>
        <v>40</v>
      </c>
    </row>
    <row r="328" spans="1:7" s="5" customFormat="1" ht="12.75">
      <c r="A328" s="140" t="s">
        <v>367</v>
      </c>
      <c r="B328" s="141" t="s">
        <v>292</v>
      </c>
      <c r="C328" s="142" t="s">
        <v>68</v>
      </c>
      <c r="D328" s="142" t="s">
        <v>69</v>
      </c>
      <c r="E328" s="145"/>
      <c r="F328" s="139"/>
      <c r="G328" s="143">
        <f>G329</f>
        <v>40</v>
      </c>
    </row>
    <row r="329" spans="1:7" s="5" customFormat="1" ht="22.5">
      <c r="A329" s="144" t="s">
        <v>103</v>
      </c>
      <c r="B329" s="141" t="s">
        <v>292</v>
      </c>
      <c r="C329" s="142" t="s">
        <v>68</v>
      </c>
      <c r="D329" s="142" t="s">
        <v>69</v>
      </c>
      <c r="E329" s="145" t="s">
        <v>104</v>
      </c>
      <c r="F329" s="139"/>
      <c r="G329" s="143">
        <f>G330</f>
        <v>40</v>
      </c>
    </row>
    <row r="330" spans="1:7" s="5" customFormat="1" ht="12.75">
      <c r="A330" s="144" t="s">
        <v>109</v>
      </c>
      <c r="B330" s="141" t="s">
        <v>292</v>
      </c>
      <c r="C330" s="142" t="s">
        <v>68</v>
      </c>
      <c r="D330" s="142" t="s">
        <v>69</v>
      </c>
      <c r="E330" s="145" t="s">
        <v>110</v>
      </c>
      <c r="F330" s="139"/>
      <c r="G330" s="143">
        <f>G331</f>
        <v>40</v>
      </c>
    </row>
    <row r="331" spans="1:7" s="5" customFormat="1" ht="12.75">
      <c r="A331" s="144" t="s">
        <v>113</v>
      </c>
      <c r="B331" s="141" t="s">
        <v>292</v>
      </c>
      <c r="C331" s="142" t="s">
        <v>68</v>
      </c>
      <c r="D331" s="142" t="s">
        <v>69</v>
      </c>
      <c r="E331" s="145" t="s">
        <v>114</v>
      </c>
      <c r="F331" s="139"/>
      <c r="G331" s="143">
        <f>G332</f>
        <v>40</v>
      </c>
    </row>
    <row r="332" spans="1:7" s="5" customFormat="1" ht="22.5">
      <c r="A332" s="140" t="s">
        <v>155</v>
      </c>
      <c r="B332" s="141" t="s">
        <v>292</v>
      </c>
      <c r="C332" s="142" t="s">
        <v>68</v>
      </c>
      <c r="D332" s="142" t="s">
        <v>69</v>
      </c>
      <c r="E332" s="145" t="s">
        <v>114</v>
      </c>
      <c r="F332" s="139">
        <v>726</v>
      </c>
      <c r="G332" s="143">
        <v>40</v>
      </c>
    </row>
    <row r="333" spans="1:7" s="5" customFormat="1" ht="12.75">
      <c r="A333" s="136" t="s">
        <v>442</v>
      </c>
      <c r="B333" s="134" t="s">
        <v>292</v>
      </c>
      <c r="C333" s="138" t="s">
        <v>72</v>
      </c>
      <c r="D333" s="138" t="s">
        <v>35</v>
      </c>
      <c r="E333" s="133"/>
      <c r="F333" s="133"/>
      <c r="G333" s="137">
        <f>G334+G339</f>
        <v>90.9</v>
      </c>
    </row>
    <row r="334" spans="1:7" s="5" customFormat="1" ht="12.75">
      <c r="A334" s="140" t="s">
        <v>12</v>
      </c>
      <c r="B334" s="141" t="s">
        <v>292</v>
      </c>
      <c r="C334" s="142" t="s">
        <v>72</v>
      </c>
      <c r="D334" s="142" t="s">
        <v>65</v>
      </c>
      <c r="E334" s="139"/>
      <c r="F334" s="139"/>
      <c r="G334" s="143">
        <f>G335</f>
        <v>54.5</v>
      </c>
    </row>
    <row r="335" spans="1:7" s="5" customFormat="1" ht="22.5">
      <c r="A335" s="144" t="s">
        <v>103</v>
      </c>
      <c r="B335" s="141" t="s">
        <v>292</v>
      </c>
      <c r="C335" s="142" t="s">
        <v>72</v>
      </c>
      <c r="D335" s="142" t="s">
        <v>65</v>
      </c>
      <c r="E335" s="145" t="s">
        <v>104</v>
      </c>
      <c r="F335" s="139"/>
      <c r="G335" s="143">
        <f>G336</f>
        <v>54.5</v>
      </c>
    </row>
    <row r="336" spans="1:7" s="5" customFormat="1" ht="12.75">
      <c r="A336" s="144" t="s">
        <v>109</v>
      </c>
      <c r="B336" s="141" t="s">
        <v>292</v>
      </c>
      <c r="C336" s="142" t="s">
        <v>72</v>
      </c>
      <c r="D336" s="142" t="s">
        <v>65</v>
      </c>
      <c r="E336" s="145" t="s">
        <v>110</v>
      </c>
      <c r="F336" s="139"/>
      <c r="G336" s="143">
        <f>G337</f>
        <v>54.5</v>
      </c>
    </row>
    <row r="337" spans="1:7" s="5" customFormat="1" ht="12.75">
      <c r="A337" s="144" t="s">
        <v>113</v>
      </c>
      <c r="B337" s="141" t="s">
        <v>292</v>
      </c>
      <c r="C337" s="142" t="s">
        <v>72</v>
      </c>
      <c r="D337" s="142" t="s">
        <v>65</v>
      </c>
      <c r="E337" s="145" t="s">
        <v>114</v>
      </c>
      <c r="F337" s="139"/>
      <c r="G337" s="143">
        <f>G338</f>
        <v>54.5</v>
      </c>
    </row>
    <row r="338" spans="1:7" s="5" customFormat="1" ht="22.5">
      <c r="A338" s="140" t="s">
        <v>155</v>
      </c>
      <c r="B338" s="141" t="s">
        <v>292</v>
      </c>
      <c r="C338" s="142" t="s">
        <v>72</v>
      </c>
      <c r="D338" s="142" t="s">
        <v>65</v>
      </c>
      <c r="E338" s="145" t="s">
        <v>114</v>
      </c>
      <c r="F338" s="139">
        <v>726</v>
      </c>
      <c r="G338" s="143">
        <v>54.5</v>
      </c>
    </row>
    <row r="339" spans="1:7" s="5" customFormat="1" ht="12.75">
      <c r="A339" s="144" t="s">
        <v>85</v>
      </c>
      <c r="B339" s="141" t="s">
        <v>292</v>
      </c>
      <c r="C339" s="142" t="s">
        <v>72</v>
      </c>
      <c r="D339" s="142" t="s">
        <v>67</v>
      </c>
      <c r="E339" s="145"/>
      <c r="F339" s="139"/>
      <c r="G339" s="143">
        <f>G340</f>
        <v>36.4</v>
      </c>
    </row>
    <row r="340" spans="1:7" s="5" customFormat="1" ht="22.5">
      <c r="A340" s="144" t="s">
        <v>417</v>
      </c>
      <c r="B340" s="141" t="s">
        <v>292</v>
      </c>
      <c r="C340" s="142" t="s">
        <v>72</v>
      </c>
      <c r="D340" s="142" t="s">
        <v>67</v>
      </c>
      <c r="E340" s="145" t="s">
        <v>102</v>
      </c>
      <c r="F340" s="139"/>
      <c r="G340" s="143">
        <f>G341</f>
        <v>36.4</v>
      </c>
    </row>
    <row r="341" spans="1:7" s="5" customFormat="1" ht="22.5">
      <c r="A341" s="144" t="s">
        <v>97</v>
      </c>
      <c r="B341" s="141" t="s">
        <v>292</v>
      </c>
      <c r="C341" s="142" t="s">
        <v>72</v>
      </c>
      <c r="D341" s="142" t="s">
        <v>67</v>
      </c>
      <c r="E341" s="145" t="s">
        <v>98</v>
      </c>
      <c r="F341" s="139"/>
      <c r="G341" s="143">
        <f>G342</f>
        <v>36.4</v>
      </c>
    </row>
    <row r="342" spans="1:7" s="5" customFormat="1" ht="12.75">
      <c r="A342" s="144" t="s">
        <v>794</v>
      </c>
      <c r="B342" s="141" t="s">
        <v>292</v>
      </c>
      <c r="C342" s="142" t="s">
        <v>72</v>
      </c>
      <c r="D342" s="142" t="s">
        <v>67</v>
      </c>
      <c r="E342" s="145" t="s">
        <v>99</v>
      </c>
      <c r="F342" s="139"/>
      <c r="G342" s="143">
        <f>G343</f>
        <v>36.4</v>
      </c>
    </row>
    <row r="343" spans="1:7" s="5" customFormat="1" ht="22.5">
      <c r="A343" s="140" t="s">
        <v>155</v>
      </c>
      <c r="B343" s="141" t="s">
        <v>292</v>
      </c>
      <c r="C343" s="142" t="s">
        <v>72</v>
      </c>
      <c r="D343" s="142" t="s">
        <v>67</v>
      </c>
      <c r="E343" s="145" t="s">
        <v>99</v>
      </c>
      <c r="F343" s="139">
        <v>726</v>
      </c>
      <c r="G343" s="143">
        <v>36.4</v>
      </c>
    </row>
    <row r="344" spans="1:7" s="5" customFormat="1" ht="12.75">
      <c r="A344" s="136" t="s">
        <v>82</v>
      </c>
      <c r="B344" s="134" t="s">
        <v>292</v>
      </c>
      <c r="C344" s="138" t="s">
        <v>73</v>
      </c>
      <c r="D344" s="138" t="s">
        <v>35</v>
      </c>
      <c r="E344" s="133"/>
      <c r="F344" s="133"/>
      <c r="G344" s="137">
        <f>G345</f>
        <v>33.6</v>
      </c>
    </row>
    <row r="345" spans="1:7" s="5" customFormat="1" ht="12.75">
      <c r="A345" s="140" t="s">
        <v>83</v>
      </c>
      <c r="B345" s="141" t="s">
        <v>292</v>
      </c>
      <c r="C345" s="142" t="s">
        <v>73</v>
      </c>
      <c r="D345" s="142" t="s">
        <v>65</v>
      </c>
      <c r="E345" s="139"/>
      <c r="F345" s="139"/>
      <c r="G345" s="143">
        <f>G346</f>
        <v>33.6</v>
      </c>
    </row>
    <row r="346" spans="1:7" s="5" customFormat="1" ht="22.5">
      <c r="A346" s="144" t="s">
        <v>103</v>
      </c>
      <c r="B346" s="141" t="s">
        <v>292</v>
      </c>
      <c r="C346" s="142" t="s">
        <v>73</v>
      </c>
      <c r="D346" s="142" t="s">
        <v>65</v>
      </c>
      <c r="E346" s="145" t="s">
        <v>104</v>
      </c>
      <c r="F346" s="139"/>
      <c r="G346" s="143">
        <f>G347</f>
        <v>33.6</v>
      </c>
    </row>
    <row r="347" spans="1:7" s="5" customFormat="1" ht="12.75">
      <c r="A347" s="144" t="s">
        <v>109</v>
      </c>
      <c r="B347" s="141" t="s">
        <v>292</v>
      </c>
      <c r="C347" s="142" t="s">
        <v>73</v>
      </c>
      <c r="D347" s="142" t="s">
        <v>65</v>
      </c>
      <c r="E347" s="145" t="s">
        <v>110</v>
      </c>
      <c r="F347" s="139"/>
      <c r="G347" s="143">
        <f>G348</f>
        <v>33.6</v>
      </c>
    </row>
    <row r="348" spans="1:7" s="5" customFormat="1" ht="12.75">
      <c r="A348" s="144" t="s">
        <v>113</v>
      </c>
      <c r="B348" s="141" t="s">
        <v>292</v>
      </c>
      <c r="C348" s="142" t="s">
        <v>73</v>
      </c>
      <c r="D348" s="142" t="s">
        <v>65</v>
      </c>
      <c r="E348" s="145" t="s">
        <v>114</v>
      </c>
      <c r="F348" s="139"/>
      <c r="G348" s="143">
        <f>G349</f>
        <v>33.6</v>
      </c>
    </row>
    <row r="349" spans="1:7" s="5" customFormat="1" ht="22.5">
      <c r="A349" s="140" t="s">
        <v>155</v>
      </c>
      <c r="B349" s="141" t="s">
        <v>292</v>
      </c>
      <c r="C349" s="142" t="s">
        <v>73</v>
      </c>
      <c r="D349" s="142" t="s">
        <v>65</v>
      </c>
      <c r="E349" s="145" t="s">
        <v>114</v>
      </c>
      <c r="F349" s="139">
        <v>726</v>
      </c>
      <c r="G349" s="143">
        <v>33.6</v>
      </c>
    </row>
    <row r="350" spans="1:7" s="5" customFormat="1" ht="21.75">
      <c r="A350" s="136" t="s">
        <v>243</v>
      </c>
      <c r="B350" s="134" t="s">
        <v>277</v>
      </c>
      <c r="C350" s="138"/>
      <c r="D350" s="138"/>
      <c r="E350" s="147"/>
      <c r="F350" s="133"/>
      <c r="G350" s="137">
        <f>G351+G367</f>
        <v>506.4</v>
      </c>
    </row>
    <row r="351" spans="1:7" s="5" customFormat="1" ht="12.75">
      <c r="A351" s="136" t="s">
        <v>8</v>
      </c>
      <c r="B351" s="134" t="s">
        <v>277</v>
      </c>
      <c r="C351" s="138" t="s">
        <v>68</v>
      </c>
      <c r="D351" s="138" t="s">
        <v>35</v>
      </c>
      <c r="E351" s="139"/>
      <c r="F351" s="139"/>
      <c r="G351" s="137">
        <f>G352+G357+G362</f>
        <v>456.4</v>
      </c>
    </row>
    <row r="352" spans="1:7" s="5" customFormat="1" ht="12.75">
      <c r="A352" s="140" t="s">
        <v>9</v>
      </c>
      <c r="B352" s="141" t="s">
        <v>277</v>
      </c>
      <c r="C352" s="142" t="s">
        <v>68</v>
      </c>
      <c r="D352" s="142" t="s">
        <v>65</v>
      </c>
      <c r="E352" s="139"/>
      <c r="F352" s="139"/>
      <c r="G352" s="143">
        <f>G353</f>
        <v>124.5</v>
      </c>
    </row>
    <row r="353" spans="1:7" s="5" customFormat="1" ht="22.5">
      <c r="A353" s="144" t="s">
        <v>103</v>
      </c>
      <c r="B353" s="141" t="s">
        <v>277</v>
      </c>
      <c r="C353" s="142" t="s">
        <v>68</v>
      </c>
      <c r="D353" s="142" t="s">
        <v>65</v>
      </c>
      <c r="E353" s="145" t="s">
        <v>104</v>
      </c>
      <c r="F353" s="139"/>
      <c r="G353" s="143">
        <f>G354</f>
        <v>124.5</v>
      </c>
    </row>
    <row r="354" spans="1:7" s="5" customFormat="1" ht="12.75">
      <c r="A354" s="144" t="s">
        <v>109</v>
      </c>
      <c r="B354" s="141" t="s">
        <v>277</v>
      </c>
      <c r="C354" s="142" t="s">
        <v>68</v>
      </c>
      <c r="D354" s="142" t="s">
        <v>65</v>
      </c>
      <c r="E354" s="145" t="s">
        <v>110</v>
      </c>
      <c r="F354" s="139"/>
      <c r="G354" s="143">
        <f>G355</f>
        <v>124.5</v>
      </c>
    </row>
    <row r="355" spans="1:7" s="5" customFormat="1" ht="12.75">
      <c r="A355" s="144" t="s">
        <v>113</v>
      </c>
      <c r="B355" s="141" t="s">
        <v>277</v>
      </c>
      <c r="C355" s="142" t="s">
        <v>68</v>
      </c>
      <c r="D355" s="142" t="s">
        <v>65</v>
      </c>
      <c r="E355" s="145" t="s">
        <v>114</v>
      </c>
      <c r="F355" s="139"/>
      <c r="G355" s="143">
        <f>G356</f>
        <v>124.5</v>
      </c>
    </row>
    <row r="356" spans="1:7" s="5" customFormat="1" ht="13.5" customHeight="1">
      <c r="A356" s="140" t="s">
        <v>154</v>
      </c>
      <c r="B356" s="141" t="s">
        <v>277</v>
      </c>
      <c r="C356" s="142" t="s">
        <v>68</v>
      </c>
      <c r="D356" s="142" t="s">
        <v>65</v>
      </c>
      <c r="E356" s="145" t="s">
        <v>114</v>
      </c>
      <c r="F356" s="139">
        <v>725</v>
      </c>
      <c r="G356" s="143">
        <v>124.5</v>
      </c>
    </row>
    <row r="357" spans="1:7" s="5" customFormat="1" ht="12.75">
      <c r="A357" s="140" t="s">
        <v>443</v>
      </c>
      <c r="B357" s="141" t="s">
        <v>277</v>
      </c>
      <c r="C357" s="142" t="s">
        <v>68</v>
      </c>
      <c r="D357" s="142" t="s">
        <v>66</v>
      </c>
      <c r="E357" s="139"/>
      <c r="F357" s="139"/>
      <c r="G357" s="143">
        <f>G358</f>
        <v>293.5</v>
      </c>
    </row>
    <row r="358" spans="1:7" s="5" customFormat="1" ht="22.5">
      <c r="A358" s="144" t="s">
        <v>103</v>
      </c>
      <c r="B358" s="141" t="s">
        <v>277</v>
      </c>
      <c r="C358" s="142" t="s">
        <v>68</v>
      </c>
      <c r="D358" s="142" t="s">
        <v>66</v>
      </c>
      <c r="E358" s="145" t="s">
        <v>104</v>
      </c>
      <c r="F358" s="139"/>
      <c r="G358" s="143">
        <f>G359</f>
        <v>293.5</v>
      </c>
    </row>
    <row r="359" spans="1:7" s="5" customFormat="1" ht="12.75">
      <c r="A359" s="144" t="s">
        <v>109</v>
      </c>
      <c r="B359" s="141" t="s">
        <v>277</v>
      </c>
      <c r="C359" s="142" t="s">
        <v>68</v>
      </c>
      <c r="D359" s="142" t="s">
        <v>66</v>
      </c>
      <c r="E359" s="145" t="s">
        <v>110</v>
      </c>
      <c r="F359" s="139"/>
      <c r="G359" s="143">
        <f>G360</f>
        <v>293.5</v>
      </c>
    </row>
    <row r="360" spans="1:7" s="5" customFormat="1" ht="12.75">
      <c r="A360" s="144" t="s">
        <v>113</v>
      </c>
      <c r="B360" s="141" t="s">
        <v>277</v>
      </c>
      <c r="C360" s="142" t="s">
        <v>68</v>
      </c>
      <c r="D360" s="142" t="s">
        <v>66</v>
      </c>
      <c r="E360" s="145" t="s">
        <v>114</v>
      </c>
      <c r="F360" s="139"/>
      <c r="G360" s="143">
        <f>G361</f>
        <v>293.5</v>
      </c>
    </row>
    <row r="361" spans="1:7" s="5" customFormat="1" ht="13.5" customHeight="1">
      <c r="A361" s="140" t="s">
        <v>154</v>
      </c>
      <c r="B361" s="141" t="s">
        <v>277</v>
      </c>
      <c r="C361" s="142" t="s">
        <v>68</v>
      </c>
      <c r="D361" s="142" t="s">
        <v>66</v>
      </c>
      <c r="E361" s="145" t="s">
        <v>114</v>
      </c>
      <c r="F361" s="139">
        <v>725</v>
      </c>
      <c r="G361" s="219">
        <v>293.5</v>
      </c>
    </row>
    <row r="362" spans="1:7" s="82" customFormat="1" ht="12.75">
      <c r="A362" s="140" t="s">
        <v>367</v>
      </c>
      <c r="B362" s="141" t="s">
        <v>277</v>
      </c>
      <c r="C362" s="142" t="s">
        <v>68</v>
      </c>
      <c r="D362" s="142" t="s">
        <v>69</v>
      </c>
      <c r="E362" s="145"/>
      <c r="F362" s="139"/>
      <c r="G362" s="143">
        <f>G363</f>
        <v>38.4</v>
      </c>
    </row>
    <row r="363" spans="1:7" s="82" customFormat="1" ht="22.5">
      <c r="A363" s="144" t="s">
        <v>103</v>
      </c>
      <c r="B363" s="141" t="s">
        <v>277</v>
      </c>
      <c r="C363" s="142" t="s">
        <v>68</v>
      </c>
      <c r="D363" s="142" t="s">
        <v>69</v>
      </c>
      <c r="E363" s="145" t="s">
        <v>104</v>
      </c>
      <c r="F363" s="139"/>
      <c r="G363" s="143">
        <f>G364</f>
        <v>38.4</v>
      </c>
    </row>
    <row r="364" spans="1:7" s="82" customFormat="1" ht="12.75">
      <c r="A364" s="144" t="s">
        <v>109</v>
      </c>
      <c r="B364" s="141" t="s">
        <v>277</v>
      </c>
      <c r="C364" s="142" t="s">
        <v>68</v>
      </c>
      <c r="D364" s="142" t="s">
        <v>69</v>
      </c>
      <c r="E364" s="145" t="s">
        <v>110</v>
      </c>
      <c r="F364" s="139"/>
      <c r="G364" s="143">
        <f>G365</f>
        <v>38.4</v>
      </c>
    </row>
    <row r="365" spans="1:7" s="82" customFormat="1" ht="12.75">
      <c r="A365" s="144" t="s">
        <v>113</v>
      </c>
      <c r="B365" s="141" t="s">
        <v>277</v>
      </c>
      <c r="C365" s="142" t="s">
        <v>68</v>
      </c>
      <c r="D365" s="142" t="s">
        <v>69</v>
      </c>
      <c r="E365" s="145" t="s">
        <v>114</v>
      </c>
      <c r="F365" s="139"/>
      <c r="G365" s="143">
        <f>G366</f>
        <v>38.4</v>
      </c>
    </row>
    <row r="366" spans="1:7" s="82" customFormat="1" ht="11.25" customHeight="1">
      <c r="A366" s="140" t="s">
        <v>154</v>
      </c>
      <c r="B366" s="141" t="s">
        <v>277</v>
      </c>
      <c r="C366" s="142" t="s">
        <v>68</v>
      </c>
      <c r="D366" s="142" t="s">
        <v>69</v>
      </c>
      <c r="E366" s="145" t="s">
        <v>114</v>
      </c>
      <c r="F366" s="139">
        <v>725</v>
      </c>
      <c r="G366" s="219">
        <v>38.4</v>
      </c>
    </row>
    <row r="367" spans="1:7" s="82" customFormat="1" ht="11.25" customHeight="1">
      <c r="A367" s="136" t="s">
        <v>442</v>
      </c>
      <c r="B367" s="134" t="s">
        <v>277</v>
      </c>
      <c r="C367" s="138" t="s">
        <v>72</v>
      </c>
      <c r="D367" s="138" t="s">
        <v>35</v>
      </c>
      <c r="E367" s="145"/>
      <c r="F367" s="139"/>
      <c r="G367" s="137">
        <f>G368</f>
        <v>50</v>
      </c>
    </row>
    <row r="368" spans="1:7" s="5" customFormat="1" ht="12.75">
      <c r="A368" s="140" t="s">
        <v>12</v>
      </c>
      <c r="B368" s="141" t="s">
        <v>277</v>
      </c>
      <c r="C368" s="142" t="s">
        <v>72</v>
      </c>
      <c r="D368" s="142" t="s">
        <v>65</v>
      </c>
      <c r="E368" s="139"/>
      <c r="F368" s="139"/>
      <c r="G368" s="143">
        <f>G369</f>
        <v>50</v>
      </c>
    </row>
    <row r="369" spans="1:7" s="5" customFormat="1" ht="22.5">
      <c r="A369" s="144" t="s">
        <v>103</v>
      </c>
      <c r="B369" s="141" t="s">
        <v>277</v>
      </c>
      <c r="C369" s="142" t="s">
        <v>72</v>
      </c>
      <c r="D369" s="142" t="s">
        <v>65</v>
      </c>
      <c r="E369" s="145" t="s">
        <v>104</v>
      </c>
      <c r="F369" s="139"/>
      <c r="G369" s="143">
        <f>G370</f>
        <v>50</v>
      </c>
    </row>
    <row r="370" spans="1:7" s="5" customFormat="1" ht="12.75">
      <c r="A370" s="144" t="s">
        <v>109</v>
      </c>
      <c r="B370" s="141" t="s">
        <v>277</v>
      </c>
      <c r="C370" s="142" t="s">
        <v>72</v>
      </c>
      <c r="D370" s="142" t="s">
        <v>65</v>
      </c>
      <c r="E370" s="145" t="s">
        <v>110</v>
      </c>
      <c r="F370" s="139"/>
      <c r="G370" s="143">
        <f>G371</f>
        <v>50</v>
      </c>
    </row>
    <row r="371" spans="1:7" s="5" customFormat="1" ht="12.75">
      <c r="A371" s="144" t="s">
        <v>113</v>
      </c>
      <c r="B371" s="141" t="s">
        <v>277</v>
      </c>
      <c r="C371" s="142" t="s">
        <v>72</v>
      </c>
      <c r="D371" s="142" t="s">
        <v>65</v>
      </c>
      <c r="E371" s="145" t="s">
        <v>114</v>
      </c>
      <c r="F371" s="139"/>
      <c r="G371" s="143">
        <f>G372</f>
        <v>50</v>
      </c>
    </row>
    <row r="372" spans="1:7" s="5" customFormat="1" ht="22.5">
      <c r="A372" s="140" t="s">
        <v>155</v>
      </c>
      <c r="B372" s="141" t="s">
        <v>277</v>
      </c>
      <c r="C372" s="142" t="s">
        <v>72</v>
      </c>
      <c r="D372" s="142" t="s">
        <v>65</v>
      </c>
      <c r="E372" s="145" t="s">
        <v>114</v>
      </c>
      <c r="F372" s="139">
        <v>726</v>
      </c>
      <c r="G372" s="143">
        <v>50</v>
      </c>
    </row>
    <row r="373" spans="1:7" s="5" customFormat="1" ht="31.5" customHeight="1">
      <c r="A373" s="136" t="s">
        <v>418</v>
      </c>
      <c r="B373" s="134" t="s">
        <v>278</v>
      </c>
      <c r="C373" s="138"/>
      <c r="D373" s="138"/>
      <c r="E373" s="147"/>
      <c r="F373" s="133"/>
      <c r="G373" s="137">
        <f>G374+G396+G390</f>
        <v>209.3</v>
      </c>
    </row>
    <row r="374" spans="1:7" s="5" customFormat="1" ht="15.75" customHeight="1">
      <c r="A374" s="136" t="s">
        <v>8</v>
      </c>
      <c r="B374" s="134" t="s">
        <v>278</v>
      </c>
      <c r="C374" s="138" t="s">
        <v>68</v>
      </c>
      <c r="D374" s="138" t="s">
        <v>35</v>
      </c>
      <c r="E374" s="139"/>
      <c r="F374" s="139"/>
      <c r="G374" s="137">
        <f>G375+G380+G385</f>
        <v>94.8</v>
      </c>
    </row>
    <row r="375" spans="1:7" s="5" customFormat="1" ht="14.25" customHeight="1">
      <c r="A375" s="140" t="s">
        <v>9</v>
      </c>
      <c r="B375" s="141" t="s">
        <v>278</v>
      </c>
      <c r="C375" s="142" t="s">
        <v>68</v>
      </c>
      <c r="D375" s="142" t="s">
        <v>65</v>
      </c>
      <c r="E375" s="139"/>
      <c r="F375" s="139"/>
      <c r="G375" s="143">
        <f>G376</f>
        <v>21.1</v>
      </c>
    </row>
    <row r="376" spans="1:7" s="5" customFormat="1" ht="21.75" customHeight="1">
      <c r="A376" s="144" t="s">
        <v>103</v>
      </c>
      <c r="B376" s="141" t="s">
        <v>278</v>
      </c>
      <c r="C376" s="142" t="s">
        <v>68</v>
      </c>
      <c r="D376" s="142" t="s">
        <v>65</v>
      </c>
      <c r="E376" s="145" t="s">
        <v>104</v>
      </c>
      <c r="F376" s="139"/>
      <c r="G376" s="143">
        <f>G377</f>
        <v>21.1</v>
      </c>
    </row>
    <row r="377" spans="1:7" s="5" customFormat="1" ht="13.5" customHeight="1">
      <c r="A377" s="144" t="s">
        <v>109</v>
      </c>
      <c r="B377" s="141" t="s">
        <v>278</v>
      </c>
      <c r="C377" s="142" t="s">
        <v>68</v>
      </c>
      <c r="D377" s="142" t="s">
        <v>65</v>
      </c>
      <c r="E377" s="145" t="s">
        <v>110</v>
      </c>
      <c r="F377" s="139"/>
      <c r="G377" s="143">
        <f>G378</f>
        <v>21.1</v>
      </c>
    </row>
    <row r="378" spans="1:7" s="5" customFormat="1" ht="13.5" customHeight="1">
      <c r="A378" s="144" t="s">
        <v>113</v>
      </c>
      <c r="B378" s="141" t="s">
        <v>278</v>
      </c>
      <c r="C378" s="142" t="s">
        <v>68</v>
      </c>
      <c r="D378" s="142" t="s">
        <v>65</v>
      </c>
      <c r="E378" s="145" t="s">
        <v>114</v>
      </c>
      <c r="F378" s="139"/>
      <c r="G378" s="143">
        <f>G379</f>
        <v>21.1</v>
      </c>
    </row>
    <row r="379" spans="1:7" s="5" customFormat="1" ht="15.75" customHeight="1">
      <c r="A379" s="140" t="s">
        <v>154</v>
      </c>
      <c r="B379" s="141" t="s">
        <v>278</v>
      </c>
      <c r="C379" s="142" t="s">
        <v>68</v>
      </c>
      <c r="D379" s="142" t="s">
        <v>65</v>
      </c>
      <c r="E379" s="145" t="s">
        <v>114</v>
      </c>
      <c r="F379" s="139">
        <v>725</v>
      </c>
      <c r="G379" s="143">
        <v>21.1</v>
      </c>
    </row>
    <row r="380" spans="1:7" s="5" customFormat="1" ht="11.25" customHeight="1">
      <c r="A380" s="140" t="s">
        <v>443</v>
      </c>
      <c r="B380" s="141" t="s">
        <v>278</v>
      </c>
      <c r="C380" s="142" t="s">
        <v>68</v>
      </c>
      <c r="D380" s="142" t="s">
        <v>66</v>
      </c>
      <c r="E380" s="139"/>
      <c r="F380" s="139"/>
      <c r="G380" s="143">
        <f>G381</f>
        <v>57.9</v>
      </c>
    </row>
    <row r="381" spans="1:7" s="5" customFormat="1" ht="24" customHeight="1">
      <c r="A381" s="144" t="s">
        <v>103</v>
      </c>
      <c r="B381" s="141" t="s">
        <v>278</v>
      </c>
      <c r="C381" s="142" t="s">
        <v>68</v>
      </c>
      <c r="D381" s="142" t="s">
        <v>66</v>
      </c>
      <c r="E381" s="145" t="s">
        <v>104</v>
      </c>
      <c r="F381" s="139"/>
      <c r="G381" s="143">
        <f>G382</f>
        <v>57.9</v>
      </c>
    </row>
    <row r="382" spans="1:7" s="5" customFormat="1" ht="12.75" customHeight="1">
      <c r="A382" s="144" t="s">
        <v>109</v>
      </c>
      <c r="B382" s="141" t="s">
        <v>278</v>
      </c>
      <c r="C382" s="142" t="s">
        <v>68</v>
      </c>
      <c r="D382" s="142" t="s">
        <v>66</v>
      </c>
      <c r="E382" s="145" t="s">
        <v>110</v>
      </c>
      <c r="F382" s="139"/>
      <c r="G382" s="143">
        <f>G383</f>
        <v>57.9</v>
      </c>
    </row>
    <row r="383" spans="1:7" s="5" customFormat="1" ht="13.5" customHeight="1">
      <c r="A383" s="144" t="s">
        <v>113</v>
      </c>
      <c r="B383" s="141" t="s">
        <v>278</v>
      </c>
      <c r="C383" s="142" t="s">
        <v>68</v>
      </c>
      <c r="D383" s="142" t="s">
        <v>66</v>
      </c>
      <c r="E383" s="145" t="s">
        <v>114</v>
      </c>
      <c r="F383" s="139"/>
      <c r="G383" s="143">
        <f>G384</f>
        <v>57.9</v>
      </c>
    </row>
    <row r="384" spans="1:7" s="5" customFormat="1" ht="15.75" customHeight="1">
      <c r="A384" s="140" t="s">
        <v>154</v>
      </c>
      <c r="B384" s="141" t="s">
        <v>278</v>
      </c>
      <c r="C384" s="142" t="s">
        <v>68</v>
      </c>
      <c r="D384" s="142" t="s">
        <v>66</v>
      </c>
      <c r="E384" s="145" t="s">
        <v>114</v>
      </c>
      <c r="F384" s="139">
        <v>725</v>
      </c>
      <c r="G384" s="143">
        <v>57.9</v>
      </c>
    </row>
    <row r="385" spans="1:7" s="82" customFormat="1" ht="15.75" customHeight="1">
      <c r="A385" s="140" t="s">
        <v>367</v>
      </c>
      <c r="B385" s="141" t="s">
        <v>278</v>
      </c>
      <c r="C385" s="142" t="s">
        <v>68</v>
      </c>
      <c r="D385" s="142" t="s">
        <v>69</v>
      </c>
      <c r="E385" s="145"/>
      <c r="F385" s="139"/>
      <c r="G385" s="143">
        <f>G386</f>
        <v>15.8</v>
      </c>
    </row>
    <row r="386" spans="1:7" s="82" customFormat="1" ht="27.75" customHeight="1">
      <c r="A386" s="144" t="s">
        <v>103</v>
      </c>
      <c r="B386" s="141" t="s">
        <v>278</v>
      </c>
      <c r="C386" s="142" t="s">
        <v>68</v>
      </c>
      <c r="D386" s="142" t="s">
        <v>69</v>
      </c>
      <c r="E386" s="145" t="s">
        <v>104</v>
      </c>
      <c r="F386" s="139"/>
      <c r="G386" s="143">
        <f>G387</f>
        <v>15.8</v>
      </c>
    </row>
    <row r="387" spans="1:7" s="82" customFormat="1" ht="14.25" customHeight="1">
      <c r="A387" s="144" t="s">
        <v>109</v>
      </c>
      <c r="B387" s="141" t="s">
        <v>278</v>
      </c>
      <c r="C387" s="142" t="s">
        <v>68</v>
      </c>
      <c r="D387" s="142" t="s">
        <v>69</v>
      </c>
      <c r="E387" s="145" t="s">
        <v>110</v>
      </c>
      <c r="F387" s="139"/>
      <c r="G387" s="143">
        <f>G388</f>
        <v>15.8</v>
      </c>
    </row>
    <row r="388" spans="1:7" s="82" customFormat="1" ht="14.25" customHeight="1">
      <c r="A388" s="144" t="s">
        <v>113</v>
      </c>
      <c r="B388" s="141" t="s">
        <v>278</v>
      </c>
      <c r="C388" s="142" t="s">
        <v>68</v>
      </c>
      <c r="D388" s="142" t="s">
        <v>69</v>
      </c>
      <c r="E388" s="145" t="s">
        <v>114</v>
      </c>
      <c r="F388" s="139"/>
      <c r="G388" s="143">
        <f>G389</f>
        <v>15.8</v>
      </c>
    </row>
    <row r="389" spans="1:7" s="82" customFormat="1" ht="12.75" customHeight="1">
      <c r="A389" s="140" t="s">
        <v>154</v>
      </c>
      <c r="B389" s="141" t="s">
        <v>278</v>
      </c>
      <c r="C389" s="142" t="s">
        <v>68</v>
      </c>
      <c r="D389" s="142" t="s">
        <v>69</v>
      </c>
      <c r="E389" s="145" t="s">
        <v>114</v>
      </c>
      <c r="F389" s="139">
        <v>725</v>
      </c>
      <c r="G389" s="143">
        <v>15.8</v>
      </c>
    </row>
    <row r="390" spans="1:7" s="77" customFormat="1" ht="12" customHeight="1">
      <c r="A390" s="136" t="s">
        <v>442</v>
      </c>
      <c r="B390" s="134" t="s">
        <v>278</v>
      </c>
      <c r="C390" s="138" t="s">
        <v>72</v>
      </c>
      <c r="D390" s="138" t="s">
        <v>35</v>
      </c>
      <c r="E390" s="133"/>
      <c r="F390" s="133"/>
      <c r="G390" s="137">
        <f>G391</f>
        <v>20</v>
      </c>
    </row>
    <row r="391" spans="1:7" s="5" customFormat="1" ht="12" customHeight="1">
      <c r="A391" s="140" t="s">
        <v>12</v>
      </c>
      <c r="B391" s="141" t="s">
        <v>278</v>
      </c>
      <c r="C391" s="142" t="s">
        <v>72</v>
      </c>
      <c r="D391" s="142" t="s">
        <v>65</v>
      </c>
      <c r="E391" s="139"/>
      <c r="F391" s="139"/>
      <c r="G391" s="143">
        <f>G392</f>
        <v>20</v>
      </c>
    </row>
    <row r="392" spans="1:7" s="5" customFormat="1" ht="22.5" customHeight="1">
      <c r="A392" s="144" t="s">
        <v>103</v>
      </c>
      <c r="B392" s="141" t="s">
        <v>278</v>
      </c>
      <c r="C392" s="142" t="s">
        <v>72</v>
      </c>
      <c r="D392" s="142" t="s">
        <v>65</v>
      </c>
      <c r="E392" s="145" t="s">
        <v>104</v>
      </c>
      <c r="F392" s="139"/>
      <c r="G392" s="143">
        <f>G393</f>
        <v>20</v>
      </c>
    </row>
    <row r="393" spans="1:7" s="5" customFormat="1" ht="12" customHeight="1">
      <c r="A393" s="144" t="s">
        <v>109</v>
      </c>
      <c r="B393" s="141" t="s">
        <v>278</v>
      </c>
      <c r="C393" s="142" t="s">
        <v>72</v>
      </c>
      <c r="D393" s="142" t="s">
        <v>65</v>
      </c>
      <c r="E393" s="145" t="s">
        <v>110</v>
      </c>
      <c r="F393" s="139"/>
      <c r="G393" s="143">
        <f>G394</f>
        <v>20</v>
      </c>
    </row>
    <row r="394" spans="1:7" s="5" customFormat="1" ht="12" customHeight="1">
      <c r="A394" s="144" t="s">
        <v>113</v>
      </c>
      <c r="B394" s="141" t="s">
        <v>278</v>
      </c>
      <c r="C394" s="142" t="s">
        <v>72</v>
      </c>
      <c r="D394" s="142" t="s">
        <v>65</v>
      </c>
      <c r="E394" s="145" t="s">
        <v>114</v>
      </c>
      <c r="F394" s="139"/>
      <c r="G394" s="143">
        <f>G395</f>
        <v>20</v>
      </c>
    </row>
    <row r="395" spans="1:7" s="5" customFormat="1" ht="22.5">
      <c r="A395" s="140" t="s">
        <v>155</v>
      </c>
      <c r="B395" s="141" t="s">
        <v>278</v>
      </c>
      <c r="C395" s="142" t="s">
        <v>72</v>
      </c>
      <c r="D395" s="142" t="s">
        <v>65</v>
      </c>
      <c r="E395" s="145" t="s">
        <v>114</v>
      </c>
      <c r="F395" s="139">
        <v>726</v>
      </c>
      <c r="G395" s="143">
        <v>20</v>
      </c>
    </row>
    <row r="396" spans="1:7" s="5" customFormat="1" ht="12.75" customHeight="1">
      <c r="A396" s="136" t="s">
        <v>82</v>
      </c>
      <c r="B396" s="134" t="s">
        <v>278</v>
      </c>
      <c r="C396" s="138" t="s">
        <v>73</v>
      </c>
      <c r="D396" s="138" t="s">
        <v>35</v>
      </c>
      <c r="E396" s="133"/>
      <c r="F396" s="133"/>
      <c r="G396" s="137">
        <f>G397</f>
        <v>94.5</v>
      </c>
    </row>
    <row r="397" spans="1:7" s="5" customFormat="1" ht="13.5" customHeight="1">
      <c r="A397" s="140" t="s">
        <v>83</v>
      </c>
      <c r="B397" s="141" t="s">
        <v>278</v>
      </c>
      <c r="C397" s="142" t="s">
        <v>73</v>
      </c>
      <c r="D397" s="142" t="s">
        <v>65</v>
      </c>
      <c r="E397" s="139"/>
      <c r="F397" s="139"/>
      <c r="G397" s="143">
        <f>G398</f>
        <v>94.5</v>
      </c>
    </row>
    <row r="398" spans="1:7" s="5" customFormat="1" ht="23.25" customHeight="1">
      <c r="A398" s="144" t="s">
        <v>103</v>
      </c>
      <c r="B398" s="141" t="s">
        <v>278</v>
      </c>
      <c r="C398" s="142" t="s">
        <v>73</v>
      </c>
      <c r="D398" s="142" t="s">
        <v>65</v>
      </c>
      <c r="E398" s="145" t="s">
        <v>104</v>
      </c>
      <c r="F398" s="139"/>
      <c r="G398" s="143">
        <f>G399</f>
        <v>94.5</v>
      </c>
    </row>
    <row r="399" spans="1:7" s="5" customFormat="1" ht="11.25" customHeight="1">
      <c r="A399" s="144" t="s">
        <v>109</v>
      </c>
      <c r="B399" s="141" t="s">
        <v>278</v>
      </c>
      <c r="C399" s="142" t="s">
        <v>73</v>
      </c>
      <c r="D399" s="142" t="s">
        <v>65</v>
      </c>
      <c r="E399" s="145" t="s">
        <v>110</v>
      </c>
      <c r="F399" s="139"/>
      <c r="G399" s="143">
        <f>G400</f>
        <v>94.5</v>
      </c>
    </row>
    <row r="400" spans="1:7" s="5" customFormat="1" ht="12.75" customHeight="1">
      <c r="A400" s="144" t="s">
        <v>113</v>
      </c>
      <c r="B400" s="141" t="s">
        <v>278</v>
      </c>
      <c r="C400" s="142" t="s">
        <v>73</v>
      </c>
      <c r="D400" s="142" t="s">
        <v>65</v>
      </c>
      <c r="E400" s="145" t="s">
        <v>114</v>
      </c>
      <c r="F400" s="139"/>
      <c r="G400" s="143">
        <f>G401</f>
        <v>94.5</v>
      </c>
    </row>
    <row r="401" spans="1:7" s="5" customFormat="1" ht="25.5" customHeight="1">
      <c r="A401" s="140" t="s">
        <v>155</v>
      </c>
      <c r="B401" s="141" t="s">
        <v>278</v>
      </c>
      <c r="C401" s="142" t="s">
        <v>73</v>
      </c>
      <c r="D401" s="142" t="s">
        <v>65</v>
      </c>
      <c r="E401" s="145" t="s">
        <v>114</v>
      </c>
      <c r="F401" s="139">
        <v>726</v>
      </c>
      <c r="G401" s="143">
        <v>94.5</v>
      </c>
    </row>
    <row r="402" spans="1:7" s="77" customFormat="1" ht="12.75">
      <c r="A402" s="136" t="s">
        <v>360</v>
      </c>
      <c r="B402" s="134" t="s">
        <v>361</v>
      </c>
      <c r="C402" s="138"/>
      <c r="D402" s="138"/>
      <c r="E402" s="147"/>
      <c r="F402" s="133"/>
      <c r="G402" s="137">
        <f>G403</f>
        <v>45</v>
      </c>
    </row>
    <row r="403" spans="1:7" s="5" customFormat="1" ht="12.75" customHeight="1">
      <c r="A403" s="136" t="s">
        <v>8</v>
      </c>
      <c r="B403" s="134" t="s">
        <v>361</v>
      </c>
      <c r="C403" s="142" t="s">
        <v>68</v>
      </c>
      <c r="D403" s="142" t="s">
        <v>35</v>
      </c>
      <c r="E403" s="145"/>
      <c r="F403" s="139"/>
      <c r="G403" s="143">
        <f>G404+G409+G414</f>
        <v>45</v>
      </c>
    </row>
    <row r="404" spans="1:7" s="5" customFormat="1" ht="10.5" customHeight="1">
      <c r="A404" s="140" t="s">
        <v>9</v>
      </c>
      <c r="B404" s="141" t="s">
        <v>361</v>
      </c>
      <c r="C404" s="142" t="s">
        <v>68</v>
      </c>
      <c r="D404" s="142" t="s">
        <v>65</v>
      </c>
      <c r="E404" s="145"/>
      <c r="F404" s="139"/>
      <c r="G404" s="143">
        <f>G405</f>
        <v>10</v>
      </c>
    </row>
    <row r="405" spans="1:7" s="5" customFormat="1" ht="22.5" customHeight="1">
      <c r="A405" s="144" t="s">
        <v>103</v>
      </c>
      <c r="B405" s="141" t="s">
        <v>361</v>
      </c>
      <c r="C405" s="142" t="s">
        <v>68</v>
      </c>
      <c r="D405" s="142" t="s">
        <v>65</v>
      </c>
      <c r="E405" s="145" t="s">
        <v>104</v>
      </c>
      <c r="F405" s="139"/>
      <c r="G405" s="143">
        <f>G406</f>
        <v>10</v>
      </c>
    </row>
    <row r="406" spans="1:7" s="5" customFormat="1" ht="12.75">
      <c r="A406" s="144" t="s">
        <v>109</v>
      </c>
      <c r="B406" s="141" t="s">
        <v>361</v>
      </c>
      <c r="C406" s="142" t="s">
        <v>68</v>
      </c>
      <c r="D406" s="142" t="s">
        <v>65</v>
      </c>
      <c r="E406" s="145" t="s">
        <v>110</v>
      </c>
      <c r="F406" s="139"/>
      <c r="G406" s="143">
        <f>G407</f>
        <v>10</v>
      </c>
    </row>
    <row r="407" spans="1:7" s="5" customFormat="1" ht="12.75">
      <c r="A407" s="144" t="s">
        <v>113</v>
      </c>
      <c r="B407" s="141" t="s">
        <v>361</v>
      </c>
      <c r="C407" s="142" t="s">
        <v>68</v>
      </c>
      <c r="D407" s="142" t="s">
        <v>65</v>
      </c>
      <c r="E407" s="145" t="s">
        <v>114</v>
      </c>
      <c r="F407" s="139"/>
      <c r="G407" s="143">
        <f>G408</f>
        <v>10</v>
      </c>
    </row>
    <row r="408" spans="1:7" s="5" customFormat="1" ht="12" customHeight="1">
      <c r="A408" s="140" t="s">
        <v>154</v>
      </c>
      <c r="B408" s="141" t="s">
        <v>361</v>
      </c>
      <c r="C408" s="142" t="s">
        <v>68</v>
      </c>
      <c r="D408" s="142" t="s">
        <v>65</v>
      </c>
      <c r="E408" s="145" t="s">
        <v>114</v>
      </c>
      <c r="F408" s="139">
        <v>725</v>
      </c>
      <c r="G408" s="143">
        <v>10</v>
      </c>
    </row>
    <row r="409" spans="1:7" s="5" customFormat="1" ht="12.75">
      <c r="A409" s="140" t="s">
        <v>443</v>
      </c>
      <c r="B409" s="141" t="s">
        <v>361</v>
      </c>
      <c r="C409" s="142" t="s">
        <v>68</v>
      </c>
      <c r="D409" s="142" t="s">
        <v>66</v>
      </c>
      <c r="E409" s="145"/>
      <c r="F409" s="139"/>
      <c r="G409" s="143">
        <f>G410</f>
        <v>25</v>
      </c>
    </row>
    <row r="410" spans="1:7" s="5" customFormat="1" ht="22.5">
      <c r="A410" s="144" t="s">
        <v>103</v>
      </c>
      <c r="B410" s="141" t="s">
        <v>361</v>
      </c>
      <c r="C410" s="142" t="s">
        <v>68</v>
      </c>
      <c r="D410" s="142" t="s">
        <v>66</v>
      </c>
      <c r="E410" s="145" t="s">
        <v>104</v>
      </c>
      <c r="F410" s="139"/>
      <c r="G410" s="143">
        <f>G411</f>
        <v>25</v>
      </c>
    </row>
    <row r="411" spans="1:7" s="5" customFormat="1" ht="12.75">
      <c r="A411" s="144" t="s">
        <v>109</v>
      </c>
      <c r="B411" s="141" t="s">
        <v>361</v>
      </c>
      <c r="C411" s="142" t="s">
        <v>68</v>
      </c>
      <c r="D411" s="142" t="s">
        <v>66</v>
      </c>
      <c r="E411" s="145" t="s">
        <v>110</v>
      </c>
      <c r="F411" s="139"/>
      <c r="G411" s="143">
        <f>G412</f>
        <v>25</v>
      </c>
    </row>
    <row r="412" spans="1:7" s="5" customFormat="1" ht="12.75">
      <c r="A412" s="144" t="s">
        <v>113</v>
      </c>
      <c r="B412" s="141" t="s">
        <v>361</v>
      </c>
      <c r="C412" s="142" t="s">
        <v>68</v>
      </c>
      <c r="D412" s="142" t="s">
        <v>66</v>
      </c>
      <c r="E412" s="145" t="s">
        <v>114</v>
      </c>
      <c r="F412" s="139"/>
      <c r="G412" s="143">
        <f>G413</f>
        <v>25</v>
      </c>
    </row>
    <row r="413" spans="1:7" s="5" customFormat="1" ht="13.5" customHeight="1">
      <c r="A413" s="140" t="s">
        <v>154</v>
      </c>
      <c r="B413" s="141" t="s">
        <v>361</v>
      </c>
      <c r="C413" s="142" t="s">
        <v>68</v>
      </c>
      <c r="D413" s="142" t="s">
        <v>66</v>
      </c>
      <c r="E413" s="145" t="s">
        <v>114</v>
      </c>
      <c r="F413" s="139">
        <v>725</v>
      </c>
      <c r="G413" s="143">
        <v>25</v>
      </c>
    </row>
    <row r="414" spans="1:7" s="82" customFormat="1" ht="11.25" customHeight="1">
      <c r="A414" s="140" t="s">
        <v>367</v>
      </c>
      <c r="B414" s="141" t="s">
        <v>361</v>
      </c>
      <c r="C414" s="142" t="s">
        <v>68</v>
      </c>
      <c r="D414" s="142" t="s">
        <v>69</v>
      </c>
      <c r="E414" s="145"/>
      <c r="F414" s="139"/>
      <c r="G414" s="143">
        <f>G415</f>
        <v>10</v>
      </c>
    </row>
    <row r="415" spans="1:7" s="82" customFormat="1" ht="22.5" customHeight="1">
      <c r="A415" s="144" t="s">
        <v>103</v>
      </c>
      <c r="B415" s="141" t="s">
        <v>361</v>
      </c>
      <c r="C415" s="142" t="s">
        <v>68</v>
      </c>
      <c r="D415" s="142" t="s">
        <v>69</v>
      </c>
      <c r="E415" s="145" t="s">
        <v>104</v>
      </c>
      <c r="F415" s="139"/>
      <c r="G415" s="143">
        <f>G416</f>
        <v>10</v>
      </c>
    </row>
    <row r="416" spans="1:7" s="82" customFormat="1" ht="13.5" customHeight="1">
      <c r="A416" s="144" t="s">
        <v>109</v>
      </c>
      <c r="B416" s="141" t="s">
        <v>361</v>
      </c>
      <c r="C416" s="142" t="s">
        <v>68</v>
      </c>
      <c r="D416" s="142" t="s">
        <v>69</v>
      </c>
      <c r="E416" s="145" t="s">
        <v>110</v>
      </c>
      <c r="F416" s="139"/>
      <c r="G416" s="143">
        <f>G417</f>
        <v>10</v>
      </c>
    </row>
    <row r="417" spans="1:7" s="82" customFormat="1" ht="13.5" customHeight="1">
      <c r="A417" s="144" t="s">
        <v>113</v>
      </c>
      <c r="B417" s="141" t="s">
        <v>361</v>
      </c>
      <c r="C417" s="142" t="s">
        <v>68</v>
      </c>
      <c r="D417" s="142" t="s">
        <v>69</v>
      </c>
      <c r="E417" s="145" t="s">
        <v>114</v>
      </c>
      <c r="F417" s="139"/>
      <c r="G417" s="143">
        <f>G418</f>
        <v>10</v>
      </c>
    </row>
    <row r="418" spans="1:7" s="82" customFormat="1" ht="12" customHeight="1">
      <c r="A418" s="140" t="s">
        <v>154</v>
      </c>
      <c r="B418" s="141" t="s">
        <v>361</v>
      </c>
      <c r="C418" s="142" t="s">
        <v>68</v>
      </c>
      <c r="D418" s="142" t="s">
        <v>69</v>
      </c>
      <c r="E418" s="145" t="s">
        <v>114</v>
      </c>
      <c r="F418" s="139">
        <v>725</v>
      </c>
      <c r="G418" s="143">
        <v>10</v>
      </c>
    </row>
    <row r="419" spans="1:7" s="66" customFormat="1" ht="13.5" customHeight="1">
      <c r="A419" s="136" t="s">
        <v>570</v>
      </c>
      <c r="B419" s="134" t="s">
        <v>571</v>
      </c>
      <c r="C419" s="147"/>
      <c r="D419" s="138"/>
      <c r="E419" s="147"/>
      <c r="F419" s="133"/>
      <c r="G419" s="137">
        <f>G420</f>
        <v>152</v>
      </c>
    </row>
    <row r="420" spans="1:7" s="66" customFormat="1" ht="13.5" customHeight="1">
      <c r="A420" s="136" t="s">
        <v>8</v>
      </c>
      <c r="B420" s="134" t="s">
        <v>571</v>
      </c>
      <c r="C420" s="138" t="s">
        <v>68</v>
      </c>
      <c r="D420" s="138" t="s">
        <v>35</v>
      </c>
      <c r="E420" s="147"/>
      <c r="F420" s="133"/>
      <c r="G420" s="137">
        <f>G421+G426</f>
        <v>152</v>
      </c>
    </row>
    <row r="421" spans="1:7" s="11" customFormat="1" ht="13.5" customHeight="1">
      <c r="A421" s="140" t="s">
        <v>443</v>
      </c>
      <c r="B421" s="141" t="s">
        <v>571</v>
      </c>
      <c r="C421" s="142" t="s">
        <v>68</v>
      </c>
      <c r="D421" s="142" t="s">
        <v>66</v>
      </c>
      <c r="E421" s="145"/>
      <c r="F421" s="139"/>
      <c r="G421" s="143">
        <f>G422</f>
        <v>76</v>
      </c>
    </row>
    <row r="422" spans="1:7" s="11" customFormat="1" ht="22.5">
      <c r="A422" s="144" t="s">
        <v>103</v>
      </c>
      <c r="B422" s="141" t="s">
        <v>571</v>
      </c>
      <c r="C422" s="142" t="s">
        <v>68</v>
      </c>
      <c r="D422" s="142" t="s">
        <v>66</v>
      </c>
      <c r="E422" s="145" t="s">
        <v>104</v>
      </c>
      <c r="F422" s="139"/>
      <c r="G422" s="143">
        <f>G423</f>
        <v>76</v>
      </c>
    </row>
    <row r="423" spans="1:7" s="11" customFormat="1" ht="12.75">
      <c r="A423" s="144" t="s">
        <v>109</v>
      </c>
      <c r="B423" s="141" t="s">
        <v>571</v>
      </c>
      <c r="C423" s="142" t="s">
        <v>68</v>
      </c>
      <c r="D423" s="142" t="s">
        <v>66</v>
      </c>
      <c r="E423" s="145" t="s">
        <v>110</v>
      </c>
      <c r="F423" s="139"/>
      <c r="G423" s="143">
        <f>G424</f>
        <v>76</v>
      </c>
    </row>
    <row r="424" spans="1:7" s="11" customFormat="1" ht="12.75">
      <c r="A424" s="144" t="s">
        <v>113</v>
      </c>
      <c r="B424" s="141" t="s">
        <v>571</v>
      </c>
      <c r="C424" s="142" t="s">
        <v>68</v>
      </c>
      <c r="D424" s="142" t="s">
        <v>66</v>
      </c>
      <c r="E424" s="145" t="s">
        <v>114</v>
      </c>
      <c r="F424" s="139"/>
      <c r="G424" s="143">
        <f>G425</f>
        <v>76</v>
      </c>
    </row>
    <row r="425" spans="1:7" s="11" customFormat="1" ht="22.5">
      <c r="A425" s="140" t="s">
        <v>154</v>
      </c>
      <c r="B425" s="141" t="s">
        <v>571</v>
      </c>
      <c r="C425" s="142" t="s">
        <v>68</v>
      </c>
      <c r="D425" s="142" t="s">
        <v>66</v>
      </c>
      <c r="E425" s="145" t="s">
        <v>114</v>
      </c>
      <c r="F425" s="139">
        <v>725</v>
      </c>
      <c r="G425" s="143">
        <v>76</v>
      </c>
    </row>
    <row r="426" spans="1:7" s="32" customFormat="1" ht="11.25" customHeight="1">
      <c r="A426" s="140" t="s">
        <v>367</v>
      </c>
      <c r="B426" s="141" t="s">
        <v>571</v>
      </c>
      <c r="C426" s="142" t="s">
        <v>68</v>
      </c>
      <c r="D426" s="142" t="s">
        <v>69</v>
      </c>
      <c r="E426" s="145"/>
      <c r="F426" s="139"/>
      <c r="G426" s="143">
        <f>G427</f>
        <v>76</v>
      </c>
    </row>
    <row r="427" spans="1:7" s="11" customFormat="1" ht="22.5">
      <c r="A427" s="144" t="s">
        <v>103</v>
      </c>
      <c r="B427" s="141" t="s">
        <v>571</v>
      </c>
      <c r="C427" s="142" t="s">
        <v>68</v>
      </c>
      <c r="D427" s="142" t="s">
        <v>69</v>
      </c>
      <c r="E427" s="145" t="s">
        <v>104</v>
      </c>
      <c r="F427" s="139"/>
      <c r="G427" s="143">
        <f>G428</f>
        <v>76</v>
      </c>
    </row>
    <row r="428" spans="1:7" s="11" customFormat="1" ht="12.75">
      <c r="A428" s="144" t="s">
        <v>109</v>
      </c>
      <c r="B428" s="141" t="s">
        <v>571</v>
      </c>
      <c r="C428" s="142" t="s">
        <v>68</v>
      </c>
      <c r="D428" s="142" t="s">
        <v>69</v>
      </c>
      <c r="E428" s="145" t="s">
        <v>110</v>
      </c>
      <c r="F428" s="139"/>
      <c r="G428" s="143">
        <f>G429</f>
        <v>76</v>
      </c>
    </row>
    <row r="429" spans="1:7" s="11" customFormat="1" ht="12.75">
      <c r="A429" s="144" t="s">
        <v>113</v>
      </c>
      <c r="B429" s="141" t="s">
        <v>571</v>
      </c>
      <c r="C429" s="142" t="s">
        <v>68</v>
      </c>
      <c r="D429" s="142" t="s">
        <v>69</v>
      </c>
      <c r="E429" s="145" t="s">
        <v>114</v>
      </c>
      <c r="F429" s="139"/>
      <c r="G429" s="143">
        <f>G430</f>
        <v>76</v>
      </c>
    </row>
    <row r="430" spans="1:7" s="11" customFormat="1" ht="22.5">
      <c r="A430" s="140" t="s">
        <v>154</v>
      </c>
      <c r="B430" s="141" t="s">
        <v>571</v>
      </c>
      <c r="C430" s="142" t="s">
        <v>68</v>
      </c>
      <c r="D430" s="142" t="s">
        <v>69</v>
      </c>
      <c r="E430" s="145" t="s">
        <v>114</v>
      </c>
      <c r="F430" s="139">
        <v>725</v>
      </c>
      <c r="G430" s="143">
        <v>76</v>
      </c>
    </row>
    <row r="431" spans="1:7" s="66" customFormat="1" ht="12.75">
      <c r="A431" s="136" t="s">
        <v>572</v>
      </c>
      <c r="B431" s="134" t="s">
        <v>573</v>
      </c>
      <c r="C431" s="138"/>
      <c r="D431" s="138"/>
      <c r="E431" s="147"/>
      <c r="F431" s="133"/>
      <c r="G431" s="137">
        <f aca="true" t="shared" si="22" ref="G431:G436">G432</f>
        <v>21</v>
      </c>
    </row>
    <row r="432" spans="1:7" s="66" customFormat="1" ht="12.75">
      <c r="A432" s="136" t="s">
        <v>82</v>
      </c>
      <c r="B432" s="134" t="s">
        <v>573</v>
      </c>
      <c r="C432" s="138" t="s">
        <v>73</v>
      </c>
      <c r="D432" s="138" t="s">
        <v>35</v>
      </c>
      <c r="E432" s="133"/>
      <c r="F432" s="133"/>
      <c r="G432" s="137">
        <f t="shared" si="22"/>
        <v>21</v>
      </c>
    </row>
    <row r="433" spans="1:7" s="11" customFormat="1" ht="12.75">
      <c r="A433" s="140" t="s">
        <v>83</v>
      </c>
      <c r="B433" s="141" t="s">
        <v>573</v>
      </c>
      <c r="C433" s="142" t="s">
        <v>73</v>
      </c>
      <c r="D433" s="142" t="s">
        <v>65</v>
      </c>
      <c r="E433" s="139"/>
      <c r="F433" s="139"/>
      <c r="G433" s="143">
        <f t="shared" si="22"/>
        <v>21</v>
      </c>
    </row>
    <row r="434" spans="1:7" s="77" customFormat="1" ht="22.5">
      <c r="A434" s="144" t="s">
        <v>103</v>
      </c>
      <c r="B434" s="141" t="s">
        <v>573</v>
      </c>
      <c r="C434" s="142" t="s">
        <v>73</v>
      </c>
      <c r="D434" s="142" t="s">
        <v>65</v>
      </c>
      <c r="E434" s="145" t="s">
        <v>104</v>
      </c>
      <c r="F434" s="139"/>
      <c r="G434" s="143">
        <f t="shared" si="22"/>
        <v>21</v>
      </c>
    </row>
    <row r="435" spans="1:7" s="77" customFormat="1" ht="12.75">
      <c r="A435" s="144" t="s">
        <v>109</v>
      </c>
      <c r="B435" s="141" t="s">
        <v>573</v>
      </c>
      <c r="C435" s="142" t="s">
        <v>73</v>
      </c>
      <c r="D435" s="142" t="s">
        <v>65</v>
      </c>
      <c r="E435" s="145" t="s">
        <v>110</v>
      </c>
      <c r="F435" s="139"/>
      <c r="G435" s="143">
        <f t="shared" si="22"/>
        <v>21</v>
      </c>
    </row>
    <row r="436" spans="1:7" s="11" customFormat="1" ht="12.75">
      <c r="A436" s="144" t="s">
        <v>113</v>
      </c>
      <c r="B436" s="141" t="s">
        <v>573</v>
      </c>
      <c r="C436" s="142" t="s">
        <v>73</v>
      </c>
      <c r="D436" s="142" t="s">
        <v>65</v>
      </c>
      <c r="E436" s="145" t="s">
        <v>114</v>
      </c>
      <c r="F436" s="139"/>
      <c r="G436" s="143">
        <f t="shared" si="22"/>
        <v>21</v>
      </c>
    </row>
    <row r="437" spans="1:7" s="11" customFormat="1" ht="22.5">
      <c r="A437" s="140" t="s">
        <v>155</v>
      </c>
      <c r="B437" s="141" t="s">
        <v>573</v>
      </c>
      <c r="C437" s="142" t="s">
        <v>73</v>
      </c>
      <c r="D437" s="142" t="s">
        <v>65</v>
      </c>
      <c r="E437" s="145" t="s">
        <v>114</v>
      </c>
      <c r="F437" s="139">
        <v>726</v>
      </c>
      <c r="G437" s="143">
        <v>21</v>
      </c>
    </row>
    <row r="438" spans="1:8" s="5" customFormat="1" ht="20.25" customHeight="1">
      <c r="A438" s="136" t="s">
        <v>574</v>
      </c>
      <c r="B438" s="134" t="s">
        <v>186</v>
      </c>
      <c r="C438" s="138"/>
      <c r="D438" s="138"/>
      <c r="E438" s="139"/>
      <c r="F438" s="139"/>
      <c r="G438" s="137">
        <f>G439+G457+G533+G543+G559</f>
        <v>186867.4</v>
      </c>
      <c r="H438" s="5">
        <v>14</v>
      </c>
    </row>
    <row r="439" spans="1:7" s="5" customFormat="1" ht="12.75">
      <c r="A439" s="136" t="s">
        <v>222</v>
      </c>
      <c r="B439" s="134" t="s">
        <v>289</v>
      </c>
      <c r="C439" s="138"/>
      <c r="D439" s="138"/>
      <c r="E439" s="139"/>
      <c r="F439" s="139"/>
      <c r="G439" s="137">
        <f>G448+G440</f>
        <v>140</v>
      </c>
    </row>
    <row r="440" spans="1:7" s="5" customFormat="1" ht="12.75">
      <c r="A440" s="136" t="s">
        <v>377</v>
      </c>
      <c r="B440" s="134" t="s">
        <v>290</v>
      </c>
      <c r="C440" s="138"/>
      <c r="D440" s="138"/>
      <c r="E440" s="133"/>
      <c r="F440" s="133"/>
      <c r="G440" s="137">
        <f aca="true" t="shared" si="23" ref="G440:G445">G441</f>
        <v>30</v>
      </c>
    </row>
    <row r="441" spans="1:7" s="5" customFormat="1" ht="12.75">
      <c r="A441" s="136" t="s">
        <v>8</v>
      </c>
      <c r="B441" s="134" t="s">
        <v>290</v>
      </c>
      <c r="C441" s="138" t="s">
        <v>68</v>
      </c>
      <c r="D441" s="138" t="s">
        <v>35</v>
      </c>
      <c r="E441" s="133"/>
      <c r="F441" s="133"/>
      <c r="G441" s="137">
        <f t="shared" si="23"/>
        <v>30</v>
      </c>
    </row>
    <row r="442" spans="1:7" s="5" customFormat="1" ht="12.75">
      <c r="A442" s="140" t="s">
        <v>11</v>
      </c>
      <c r="B442" s="141" t="s">
        <v>290</v>
      </c>
      <c r="C442" s="142" t="s">
        <v>68</v>
      </c>
      <c r="D442" s="142" t="s">
        <v>74</v>
      </c>
      <c r="E442" s="139"/>
      <c r="F442" s="139"/>
      <c r="G442" s="143">
        <f t="shared" si="23"/>
        <v>30</v>
      </c>
    </row>
    <row r="443" spans="1:7" s="5" customFormat="1" ht="22.5">
      <c r="A443" s="144" t="s">
        <v>417</v>
      </c>
      <c r="B443" s="141" t="s">
        <v>290</v>
      </c>
      <c r="C443" s="142" t="s">
        <v>68</v>
      </c>
      <c r="D443" s="142" t="s">
        <v>74</v>
      </c>
      <c r="E443" s="145" t="s">
        <v>102</v>
      </c>
      <c r="F443" s="139"/>
      <c r="G443" s="143">
        <f t="shared" si="23"/>
        <v>30</v>
      </c>
    </row>
    <row r="444" spans="1:7" s="5" customFormat="1" ht="22.5">
      <c r="A444" s="144" t="s">
        <v>97</v>
      </c>
      <c r="B444" s="141" t="s">
        <v>290</v>
      </c>
      <c r="C444" s="142" t="s">
        <v>68</v>
      </c>
      <c r="D444" s="142" t="s">
        <v>74</v>
      </c>
      <c r="E444" s="145" t="s">
        <v>98</v>
      </c>
      <c r="F444" s="139"/>
      <c r="G444" s="143">
        <f t="shared" si="23"/>
        <v>30</v>
      </c>
    </row>
    <row r="445" spans="1:7" s="5" customFormat="1" ht="12.75">
      <c r="A445" s="144" t="s">
        <v>794</v>
      </c>
      <c r="B445" s="141" t="s">
        <v>290</v>
      </c>
      <c r="C445" s="142" t="s">
        <v>68</v>
      </c>
      <c r="D445" s="142" t="s">
        <v>74</v>
      </c>
      <c r="E445" s="145" t="s">
        <v>99</v>
      </c>
      <c r="F445" s="139"/>
      <c r="G445" s="143">
        <f t="shared" si="23"/>
        <v>30</v>
      </c>
    </row>
    <row r="446" spans="1:7" s="5" customFormat="1" ht="13.5" customHeight="1">
      <c r="A446" s="140" t="s">
        <v>154</v>
      </c>
      <c r="B446" s="141" t="s">
        <v>290</v>
      </c>
      <c r="C446" s="142" t="s">
        <v>68</v>
      </c>
      <c r="D446" s="142" t="s">
        <v>74</v>
      </c>
      <c r="E446" s="145" t="s">
        <v>99</v>
      </c>
      <c r="F446" s="139">
        <v>725</v>
      </c>
      <c r="G446" s="143">
        <v>30</v>
      </c>
    </row>
    <row r="447" spans="1:7" s="5" customFormat="1" ht="32.25">
      <c r="A447" s="136" t="s">
        <v>187</v>
      </c>
      <c r="B447" s="134" t="s">
        <v>291</v>
      </c>
      <c r="C447" s="142"/>
      <c r="D447" s="142"/>
      <c r="E447" s="145"/>
      <c r="F447" s="139"/>
      <c r="G447" s="137">
        <f>G448</f>
        <v>110</v>
      </c>
    </row>
    <row r="448" spans="1:7" s="5" customFormat="1" ht="12.75">
      <c r="A448" s="136" t="s">
        <v>8</v>
      </c>
      <c r="B448" s="134" t="s">
        <v>291</v>
      </c>
      <c r="C448" s="138" t="s">
        <v>68</v>
      </c>
      <c r="D448" s="138" t="s">
        <v>35</v>
      </c>
      <c r="E448" s="139"/>
      <c r="F448" s="139"/>
      <c r="G448" s="137">
        <f>G449+G454</f>
        <v>110</v>
      </c>
    </row>
    <row r="449" spans="1:7" s="5" customFormat="1" ht="12.75">
      <c r="A449" s="140" t="s">
        <v>11</v>
      </c>
      <c r="B449" s="141" t="s">
        <v>291</v>
      </c>
      <c r="C449" s="142" t="s">
        <v>68</v>
      </c>
      <c r="D449" s="142" t="s">
        <v>74</v>
      </c>
      <c r="E449" s="139"/>
      <c r="F449" s="139"/>
      <c r="G449" s="143">
        <f>G450</f>
        <v>70</v>
      </c>
    </row>
    <row r="450" spans="1:7" s="5" customFormat="1" ht="22.5">
      <c r="A450" s="144" t="s">
        <v>417</v>
      </c>
      <c r="B450" s="141" t="s">
        <v>291</v>
      </c>
      <c r="C450" s="142" t="s">
        <v>68</v>
      </c>
      <c r="D450" s="142" t="s">
        <v>74</v>
      </c>
      <c r="E450" s="145" t="s">
        <v>102</v>
      </c>
      <c r="F450" s="139"/>
      <c r="G450" s="143">
        <f>G451</f>
        <v>70</v>
      </c>
    </row>
    <row r="451" spans="1:7" s="5" customFormat="1" ht="22.5">
      <c r="A451" s="144" t="s">
        <v>97</v>
      </c>
      <c r="B451" s="141" t="s">
        <v>291</v>
      </c>
      <c r="C451" s="142" t="s">
        <v>68</v>
      </c>
      <c r="D451" s="142" t="s">
        <v>74</v>
      </c>
      <c r="E451" s="145" t="s">
        <v>98</v>
      </c>
      <c r="F451" s="139"/>
      <c r="G451" s="143">
        <f>G452</f>
        <v>70</v>
      </c>
    </row>
    <row r="452" spans="1:7" s="5" customFormat="1" ht="12.75">
      <c r="A452" s="144" t="s">
        <v>794</v>
      </c>
      <c r="B452" s="141" t="s">
        <v>291</v>
      </c>
      <c r="C452" s="142" t="s">
        <v>68</v>
      </c>
      <c r="D452" s="142" t="s">
        <v>74</v>
      </c>
      <c r="E452" s="145" t="s">
        <v>99</v>
      </c>
      <c r="F452" s="139"/>
      <c r="G452" s="143">
        <f>G453</f>
        <v>70</v>
      </c>
    </row>
    <row r="453" spans="1:7" s="5" customFormat="1" ht="12" customHeight="1">
      <c r="A453" s="140" t="s">
        <v>154</v>
      </c>
      <c r="B453" s="141" t="s">
        <v>291</v>
      </c>
      <c r="C453" s="142" t="s">
        <v>68</v>
      </c>
      <c r="D453" s="142" t="s">
        <v>74</v>
      </c>
      <c r="E453" s="145" t="s">
        <v>99</v>
      </c>
      <c r="F453" s="139">
        <v>725</v>
      </c>
      <c r="G453" s="143">
        <v>70</v>
      </c>
    </row>
    <row r="454" spans="1:7" s="5" customFormat="1" ht="12.75">
      <c r="A454" s="144" t="s">
        <v>115</v>
      </c>
      <c r="B454" s="141" t="s">
        <v>291</v>
      </c>
      <c r="C454" s="142" t="s">
        <v>68</v>
      </c>
      <c r="D454" s="142" t="s">
        <v>74</v>
      </c>
      <c r="E454" s="145" t="s">
        <v>116</v>
      </c>
      <c r="F454" s="139"/>
      <c r="G454" s="143">
        <f>G455</f>
        <v>40</v>
      </c>
    </row>
    <row r="455" spans="1:7" s="5" customFormat="1" ht="12.75">
      <c r="A455" s="144" t="s">
        <v>147</v>
      </c>
      <c r="B455" s="141" t="s">
        <v>291</v>
      </c>
      <c r="C455" s="142" t="s">
        <v>68</v>
      </c>
      <c r="D455" s="142" t="s">
        <v>74</v>
      </c>
      <c r="E455" s="145" t="s">
        <v>146</v>
      </c>
      <c r="F455" s="139"/>
      <c r="G455" s="143">
        <f>G456</f>
        <v>40</v>
      </c>
    </row>
    <row r="456" spans="1:7" s="5" customFormat="1" ht="13.5" customHeight="1">
      <c r="A456" s="140" t="s">
        <v>154</v>
      </c>
      <c r="B456" s="141" t="s">
        <v>291</v>
      </c>
      <c r="C456" s="142" t="s">
        <v>68</v>
      </c>
      <c r="D456" s="142" t="s">
        <v>74</v>
      </c>
      <c r="E456" s="145" t="s">
        <v>146</v>
      </c>
      <c r="F456" s="139">
        <v>725</v>
      </c>
      <c r="G456" s="143">
        <f>20+60+40-80</f>
        <v>40</v>
      </c>
    </row>
    <row r="457" spans="1:7" s="66" customFormat="1" ht="21.75">
      <c r="A457" s="148" t="s">
        <v>518</v>
      </c>
      <c r="B457" s="147" t="s">
        <v>422</v>
      </c>
      <c r="C457" s="147"/>
      <c r="D457" s="147"/>
      <c r="E457" s="147"/>
      <c r="F457" s="133"/>
      <c r="G457" s="137">
        <f>G458+G465+G483+G501+G508+G515</f>
        <v>182374.4</v>
      </c>
    </row>
    <row r="458" spans="1:7" s="78" customFormat="1" ht="24" customHeight="1">
      <c r="A458" s="188" t="s">
        <v>575</v>
      </c>
      <c r="B458" s="198" t="s">
        <v>427</v>
      </c>
      <c r="C458" s="198"/>
      <c r="D458" s="198"/>
      <c r="E458" s="198"/>
      <c r="F458" s="190"/>
      <c r="G458" s="199">
        <f aca="true" t="shared" si="24" ref="G458:G463">G459</f>
        <v>104582.4</v>
      </c>
    </row>
    <row r="459" spans="1:7" s="78" customFormat="1" ht="12.75">
      <c r="A459" s="187" t="s">
        <v>8</v>
      </c>
      <c r="B459" s="198" t="s">
        <v>427</v>
      </c>
      <c r="C459" s="198" t="s">
        <v>68</v>
      </c>
      <c r="D459" s="198" t="s">
        <v>35</v>
      </c>
      <c r="E459" s="198"/>
      <c r="F459" s="190"/>
      <c r="G459" s="199">
        <f t="shared" si="24"/>
        <v>104582.4</v>
      </c>
    </row>
    <row r="460" spans="1:7" s="80" customFormat="1" ht="12.75">
      <c r="A460" s="193" t="s">
        <v>10</v>
      </c>
      <c r="B460" s="200" t="s">
        <v>427</v>
      </c>
      <c r="C460" s="200" t="s">
        <v>68</v>
      </c>
      <c r="D460" s="200" t="s">
        <v>66</v>
      </c>
      <c r="E460" s="200"/>
      <c r="F460" s="196"/>
      <c r="G460" s="201">
        <f t="shared" si="24"/>
        <v>104582.4</v>
      </c>
    </row>
    <row r="461" spans="1:7" s="80" customFormat="1" ht="22.5">
      <c r="A461" s="193" t="s">
        <v>103</v>
      </c>
      <c r="B461" s="200" t="s">
        <v>427</v>
      </c>
      <c r="C461" s="200" t="s">
        <v>68</v>
      </c>
      <c r="D461" s="200" t="s">
        <v>66</v>
      </c>
      <c r="E461" s="200" t="s">
        <v>104</v>
      </c>
      <c r="F461" s="196"/>
      <c r="G461" s="201">
        <f t="shared" si="24"/>
        <v>104582.4</v>
      </c>
    </row>
    <row r="462" spans="1:7" s="80" customFormat="1" ht="12.75">
      <c r="A462" s="193" t="s">
        <v>109</v>
      </c>
      <c r="B462" s="200" t="s">
        <v>427</v>
      </c>
      <c r="C462" s="200" t="s">
        <v>68</v>
      </c>
      <c r="D462" s="200" t="s">
        <v>66</v>
      </c>
      <c r="E462" s="200" t="s">
        <v>110</v>
      </c>
      <c r="F462" s="196"/>
      <c r="G462" s="201">
        <f t="shared" si="24"/>
        <v>104582.4</v>
      </c>
    </row>
    <row r="463" spans="1:7" s="80" customFormat="1" ht="33.75">
      <c r="A463" s="193" t="s">
        <v>111</v>
      </c>
      <c r="B463" s="200" t="s">
        <v>427</v>
      </c>
      <c r="C463" s="200" t="s">
        <v>68</v>
      </c>
      <c r="D463" s="200" t="s">
        <v>66</v>
      </c>
      <c r="E463" s="200" t="s">
        <v>112</v>
      </c>
      <c r="F463" s="196"/>
      <c r="G463" s="201">
        <f t="shared" si="24"/>
        <v>104582.4</v>
      </c>
    </row>
    <row r="464" spans="1:7" s="80" customFormat="1" ht="12.75" customHeight="1">
      <c r="A464" s="186" t="s">
        <v>154</v>
      </c>
      <c r="B464" s="200" t="s">
        <v>427</v>
      </c>
      <c r="C464" s="200" t="s">
        <v>68</v>
      </c>
      <c r="D464" s="200" t="s">
        <v>66</v>
      </c>
      <c r="E464" s="200" t="s">
        <v>112</v>
      </c>
      <c r="F464" s="196">
        <v>725</v>
      </c>
      <c r="G464" s="143">
        <v>104582.4</v>
      </c>
    </row>
    <row r="465" spans="1:7" s="78" customFormat="1" ht="39" customHeight="1">
      <c r="A465" s="188" t="s">
        <v>576</v>
      </c>
      <c r="B465" s="198" t="s">
        <v>423</v>
      </c>
      <c r="C465" s="198"/>
      <c r="D465" s="198"/>
      <c r="E465" s="198"/>
      <c r="F465" s="190"/>
      <c r="G465" s="199">
        <f aca="true" t="shared" si="25" ref="G465:G470">G466</f>
        <v>2086.4</v>
      </c>
    </row>
    <row r="466" spans="1:7" s="78" customFormat="1" ht="12.75">
      <c r="A466" s="187" t="s">
        <v>8</v>
      </c>
      <c r="B466" s="198" t="s">
        <v>423</v>
      </c>
      <c r="C466" s="198" t="s">
        <v>68</v>
      </c>
      <c r="D466" s="198" t="s">
        <v>35</v>
      </c>
      <c r="E466" s="198"/>
      <c r="F466" s="190"/>
      <c r="G466" s="199">
        <f>G467+G472+G477</f>
        <v>2086.4</v>
      </c>
    </row>
    <row r="467" spans="1:7" s="80" customFormat="1" ht="12.75">
      <c r="A467" s="193" t="s">
        <v>9</v>
      </c>
      <c r="B467" s="200" t="s">
        <v>423</v>
      </c>
      <c r="C467" s="200" t="s">
        <v>68</v>
      </c>
      <c r="D467" s="200" t="s">
        <v>65</v>
      </c>
      <c r="E467" s="200"/>
      <c r="F467" s="196"/>
      <c r="G467" s="201">
        <f t="shared" si="25"/>
        <v>322.1</v>
      </c>
    </row>
    <row r="468" spans="1:7" s="80" customFormat="1" ht="22.5">
      <c r="A468" s="193" t="s">
        <v>103</v>
      </c>
      <c r="B468" s="200" t="s">
        <v>423</v>
      </c>
      <c r="C468" s="200" t="s">
        <v>68</v>
      </c>
      <c r="D468" s="200" t="s">
        <v>65</v>
      </c>
      <c r="E468" s="200" t="s">
        <v>104</v>
      </c>
      <c r="F468" s="196"/>
      <c r="G468" s="201">
        <f t="shared" si="25"/>
        <v>322.1</v>
      </c>
    </row>
    <row r="469" spans="1:7" s="80" customFormat="1" ht="12.75">
      <c r="A469" s="193" t="s">
        <v>109</v>
      </c>
      <c r="B469" s="200" t="s">
        <v>423</v>
      </c>
      <c r="C469" s="200" t="s">
        <v>68</v>
      </c>
      <c r="D469" s="200" t="s">
        <v>65</v>
      </c>
      <c r="E469" s="200" t="s">
        <v>110</v>
      </c>
      <c r="F469" s="196"/>
      <c r="G469" s="201">
        <f t="shared" si="25"/>
        <v>322.1</v>
      </c>
    </row>
    <row r="470" spans="1:7" s="80" customFormat="1" ht="33.75">
      <c r="A470" s="193" t="s">
        <v>111</v>
      </c>
      <c r="B470" s="200" t="s">
        <v>423</v>
      </c>
      <c r="C470" s="200" t="s">
        <v>68</v>
      </c>
      <c r="D470" s="200" t="s">
        <v>65</v>
      </c>
      <c r="E470" s="200" t="s">
        <v>112</v>
      </c>
      <c r="F470" s="196"/>
      <c r="G470" s="201">
        <f t="shared" si="25"/>
        <v>322.1</v>
      </c>
    </row>
    <row r="471" spans="1:7" s="80" customFormat="1" ht="12" customHeight="1">
      <c r="A471" s="186" t="s">
        <v>154</v>
      </c>
      <c r="B471" s="200" t="s">
        <v>423</v>
      </c>
      <c r="C471" s="200" t="s">
        <v>68</v>
      </c>
      <c r="D471" s="200" t="s">
        <v>65</v>
      </c>
      <c r="E471" s="200" t="s">
        <v>112</v>
      </c>
      <c r="F471" s="196">
        <v>725</v>
      </c>
      <c r="G471" s="143">
        <v>322.1</v>
      </c>
    </row>
    <row r="472" spans="1:7" s="80" customFormat="1" ht="12.75">
      <c r="A472" s="186" t="s">
        <v>10</v>
      </c>
      <c r="B472" s="200" t="s">
        <v>423</v>
      </c>
      <c r="C472" s="200" t="s">
        <v>68</v>
      </c>
      <c r="D472" s="200" t="s">
        <v>66</v>
      </c>
      <c r="E472" s="200"/>
      <c r="F472" s="196"/>
      <c r="G472" s="201">
        <f>G473</f>
        <v>1322.8</v>
      </c>
    </row>
    <row r="473" spans="1:7" s="80" customFormat="1" ht="22.5">
      <c r="A473" s="193" t="s">
        <v>103</v>
      </c>
      <c r="B473" s="200" t="s">
        <v>423</v>
      </c>
      <c r="C473" s="200" t="s">
        <v>68</v>
      </c>
      <c r="D473" s="200" t="s">
        <v>66</v>
      </c>
      <c r="E473" s="200" t="s">
        <v>104</v>
      </c>
      <c r="F473" s="196"/>
      <c r="G473" s="201">
        <f>G474</f>
        <v>1322.8</v>
      </c>
    </row>
    <row r="474" spans="1:7" s="80" customFormat="1" ht="12.75">
      <c r="A474" s="193" t="s">
        <v>109</v>
      </c>
      <c r="B474" s="200" t="s">
        <v>423</v>
      </c>
      <c r="C474" s="200" t="s">
        <v>68</v>
      </c>
      <c r="D474" s="200" t="s">
        <v>66</v>
      </c>
      <c r="E474" s="200" t="s">
        <v>110</v>
      </c>
      <c r="F474" s="196"/>
      <c r="G474" s="201">
        <f>G475</f>
        <v>1322.8</v>
      </c>
    </row>
    <row r="475" spans="1:7" s="80" customFormat="1" ht="33.75">
      <c r="A475" s="193" t="s">
        <v>111</v>
      </c>
      <c r="B475" s="200" t="s">
        <v>423</v>
      </c>
      <c r="C475" s="200" t="s">
        <v>68</v>
      </c>
      <c r="D475" s="200" t="s">
        <v>66</v>
      </c>
      <c r="E475" s="200" t="s">
        <v>112</v>
      </c>
      <c r="F475" s="196"/>
      <c r="G475" s="201">
        <f>G476</f>
        <v>1322.8</v>
      </c>
    </row>
    <row r="476" spans="1:7" s="80" customFormat="1" ht="12.75" customHeight="1">
      <c r="A476" s="186" t="s">
        <v>154</v>
      </c>
      <c r="B476" s="200" t="s">
        <v>423</v>
      </c>
      <c r="C476" s="200" t="s">
        <v>68</v>
      </c>
      <c r="D476" s="200" t="s">
        <v>66</v>
      </c>
      <c r="E476" s="200" t="s">
        <v>112</v>
      </c>
      <c r="F476" s="196">
        <v>725</v>
      </c>
      <c r="G476" s="201">
        <v>1322.8</v>
      </c>
    </row>
    <row r="477" spans="1:7" s="80" customFormat="1" ht="12.75">
      <c r="A477" s="186" t="s">
        <v>367</v>
      </c>
      <c r="B477" s="200" t="s">
        <v>423</v>
      </c>
      <c r="C477" s="200" t="s">
        <v>68</v>
      </c>
      <c r="D477" s="200" t="s">
        <v>69</v>
      </c>
      <c r="E477" s="200"/>
      <c r="F477" s="196"/>
      <c r="G477" s="201">
        <f>G478</f>
        <v>441.5</v>
      </c>
    </row>
    <row r="478" spans="1:7" s="80" customFormat="1" ht="22.5">
      <c r="A478" s="193" t="s">
        <v>103</v>
      </c>
      <c r="B478" s="200" t="s">
        <v>423</v>
      </c>
      <c r="C478" s="200" t="s">
        <v>68</v>
      </c>
      <c r="D478" s="200" t="s">
        <v>69</v>
      </c>
      <c r="E478" s="200" t="s">
        <v>104</v>
      </c>
      <c r="F478" s="196"/>
      <c r="G478" s="201">
        <f>G479</f>
        <v>441.5</v>
      </c>
    </row>
    <row r="479" spans="1:7" s="80" customFormat="1" ht="12.75">
      <c r="A479" s="193" t="s">
        <v>109</v>
      </c>
      <c r="B479" s="200" t="s">
        <v>423</v>
      </c>
      <c r="C479" s="200" t="s">
        <v>68</v>
      </c>
      <c r="D479" s="200" t="s">
        <v>69</v>
      </c>
      <c r="E479" s="200" t="s">
        <v>110</v>
      </c>
      <c r="F479" s="196"/>
      <c r="G479" s="201">
        <f>G480</f>
        <v>441.5</v>
      </c>
    </row>
    <row r="480" spans="1:7" s="80" customFormat="1" ht="33.75">
      <c r="A480" s="193" t="s">
        <v>111</v>
      </c>
      <c r="B480" s="200" t="s">
        <v>423</v>
      </c>
      <c r="C480" s="200" t="s">
        <v>68</v>
      </c>
      <c r="D480" s="200" t="s">
        <v>69</v>
      </c>
      <c r="E480" s="200" t="s">
        <v>112</v>
      </c>
      <c r="F480" s="196"/>
      <c r="G480" s="201">
        <f>G481+G482</f>
        <v>441.5</v>
      </c>
    </row>
    <row r="481" spans="1:7" s="80" customFormat="1" ht="12" customHeight="1">
      <c r="A481" s="186" t="s">
        <v>154</v>
      </c>
      <c r="B481" s="200" t="s">
        <v>423</v>
      </c>
      <c r="C481" s="200" t="s">
        <v>68</v>
      </c>
      <c r="D481" s="200" t="s">
        <v>69</v>
      </c>
      <c r="E481" s="200" t="s">
        <v>112</v>
      </c>
      <c r="F481" s="196">
        <v>725</v>
      </c>
      <c r="G481" s="201">
        <v>171.5</v>
      </c>
    </row>
    <row r="482" spans="1:7" s="80" customFormat="1" ht="22.5">
      <c r="A482" s="186" t="s">
        <v>155</v>
      </c>
      <c r="B482" s="200" t="s">
        <v>423</v>
      </c>
      <c r="C482" s="200" t="s">
        <v>68</v>
      </c>
      <c r="D482" s="200" t="s">
        <v>69</v>
      </c>
      <c r="E482" s="200" t="s">
        <v>112</v>
      </c>
      <c r="F482" s="196">
        <v>726</v>
      </c>
      <c r="G482" s="201">
        <v>270</v>
      </c>
    </row>
    <row r="483" spans="1:7" s="78" customFormat="1" ht="47.25" customHeight="1">
      <c r="A483" s="188" t="s">
        <v>801</v>
      </c>
      <c r="B483" s="198" t="s">
        <v>424</v>
      </c>
      <c r="C483" s="198"/>
      <c r="D483" s="198"/>
      <c r="E483" s="198"/>
      <c r="F483" s="190"/>
      <c r="G483" s="199">
        <f aca="true" t="shared" si="26" ref="G483:G488">G484</f>
        <v>5418.200000000001</v>
      </c>
    </row>
    <row r="484" spans="1:7" s="78" customFormat="1" ht="12.75">
      <c r="A484" s="187" t="s">
        <v>8</v>
      </c>
      <c r="B484" s="198" t="s">
        <v>424</v>
      </c>
      <c r="C484" s="198" t="s">
        <v>68</v>
      </c>
      <c r="D484" s="198" t="s">
        <v>35</v>
      </c>
      <c r="E484" s="198"/>
      <c r="F484" s="190"/>
      <c r="G484" s="199">
        <f>G485+G490+G495</f>
        <v>5418.200000000001</v>
      </c>
    </row>
    <row r="485" spans="1:7" s="80" customFormat="1" ht="12.75">
      <c r="A485" s="193" t="s">
        <v>9</v>
      </c>
      <c r="B485" s="200" t="s">
        <v>424</v>
      </c>
      <c r="C485" s="200" t="s">
        <v>68</v>
      </c>
      <c r="D485" s="200" t="s">
        <v>65</v>
      </c>
      <c r="E485" s="200"/>
      <c r="F485" s="196"/>
      <c r="G485" s="201">
        <f t="shared" si="26"/>
        <v>1066.2</v>
      </c>
    </row>
    <row r="486" spans="1:7" s="80" customFormat="1" ht="22.5">
      <c r="A486" s="193" t="s">
        <v>103</v>
      </c>
      <c r="B486" s="200" t="s">
        <v>424</v>
      </c>
      <c r="C486" s="200" t="s">
        <v>68</v>
      </c>
      <c r="D486" s="200" t="s">
        <v>65</v>
      </c>
      <c r="E486" s="200" t="s">
        <v>104</v>
      </c>
      <c r="F486" s="196"/>
      <c r="G486" s="201">
        <f t="shared" si="26"/>
        <v>1066.2</v>
      </c>
    </row>
    <row r="487" spans="1:7" s="80" customFormat="1" ht="12.75">
      <c r="A487" s="193" t="s">
        <v>109</v>
      </c>
      <c r="B487" s="200" t="s">
        <v>424</v>
      </c>
      <c r="C487" s="200" t="s">
        <v>68</v>
      </c>
      <c r="D487" s="200" t="s">
        <v>65</v>
      </c>
      <c r="E487" s="200" t="s">
        <v>110</v>
      </c>
      <c r="F487" s="196"/>
      <c r="G487" s="201">
        <f t="shared" si="26"/>
        <v>1066.2</v>
      </c>
    </row>
    <row r="488" spans="1:7" s="80" customFormat="1" ht="33.75">
      <c r="A488" s="193" t="s">
        <v>111</v>
      </c>
      <c r="B488" s="200" t="s">
        <v>424</v>
      </c>
      <c r="C488" s="200" t="s">
        <v>68</v>
      </c>
      <c r="D488" s="200" t="s">
        <v>65</v>
      </c>
      <c r="E488" s="200" t="s">
        <v>112</v>
      </c>
      <c r="F488" s="196"/>
      <c r="G488" s="201">
        <f t="shared" si="26"/>
        <v>1066.2</v>
      </c>
    </row>
    <row r="489" spans="1:7" s="80" customFormat="1" ht="13.5" customHeight="1">
      <c r="A489" s="186" t="s">
        <v>154</v>
      </c>
      <c r="B489" s="200" t="s">
        <v>424</v>
      </c>
      <c r="C489" s="200" t="s">
        <v>68</v>
      </c>
      <c r="D489" s="200" t="s">
        <v>65</v>
      </c>
      <c r="E489" s="200" t="s">
        <v>112</v>
      </c>
      <c r="F489" s="196">
        <v>725</v>
      </c>
      <c r="G489" s="201">
        <v>1066.2</v>
      </c>
    </row>
    <row r="490" spans="1:7" s="80" customFormat="1" ht="12.75">
      <c r="A490" s="186" t="s">
        <v>10</v>
      </c>
      <c r="B490" s="200" t="s">
        <v>424</v>
      </c>
      <c r="C490" s="200" t="s">
        <v>68</v>
      </c>
      <c r="D490" s="200" t="s">
        <v>66</v>
      </c>
      <c r="E490" s="200"/>
      <c r="F490" s="196"/>
      <c r="G490" s="201">
        <f>G491</f>
        <v>3121.4</v>
      </c>
    </row>
    <row r="491" spans="1:7" s="80" customFormat="1" ht="22.5">
      <c r="A491" s="193" t="s">
        <v>103</v>
      </c>
      <c r="B491" s="200" t="s">
        <v>424</v>
      </c>
      <c r="C491" s="200" t="s">
        <v>68</v>
      </c>
      <c r="D491" s="200" t="s">
        <v>66</v>
      </c>
      <c r="E491" s="200" t="s">
        <v>104</v>
      </c>
      <c r="F491" s="196"/>
      <c r="G491" s="201">
        <f>G492</f>
        <v>3121.4</v>
      </c>
    </row>
    <row r="492" spans="1:7" s="80" customFormat="1" ht="12.75">
      <c r="A492" s="193" t="s">
        <v>109</v>
      </c>
      <c r="B492" s="200" t="s">
        <v>424</v>
      </c>
      <c r="C492" s="200" t="s">
        <v>68</v>
      </c>
      <c r="D492" s="200" t="s">
        <v>66</v>
      </c>
      <c r="E492" s="200" t="s">
        <v>110</v>
      </c>
      <c r="F492" s="196"/>
      <c r="G492" s="201">
        <f>G493</f>
        <v>3121.4</v>
      </c>
    </row>
    <row r="493" spans="1:7" s="80" customFormat="1" ht="33.75">
      <c r="A493" s="193" t="s">
        <v>111</v>
      </c>
      <c r="B493" s="200" t="s">
        <v>424</v>
      </c>
      <c r="C493" s="200" t="s">
        <v>68</v>
      </c>
      <c r="D493" s="200" t="s">
        <v>66</v>
      </c>
      <c r="E493" s="200" t="s">
        <v>112</v>
      </c>
      <c r="F493" s="196"/>
      <c r="G493" s="201">
        <f>G494</f>
        <v>3121.4</v>
      </c>
    </row>
    <row r="494" spans="1:7" s="80" customFormat="1" ht="11.25" customHeight="1">
      <c r="A494" s="186" t="s">
        <v>154</v>
      </c>
      <c r="B494" s="200" t="s">
        <v>424</v>
      </c>
      <c r="C494" s="200" t="s">
        <v>68</v>
      </c>
      <c r="D494" s="200" t="s">
        <v>66</v>
      </c>
      <c r="E494" s="200" t="s">
        <v>112</v>
      </c>
      <c r="F494" s="196">
        <v>725</v>
      </c>
      <c r="G494" s="201">
        <f>3003.6+117.8</f>
        <v>3121.4</v>
      </c>
    </row>
    <row r="495" spans="1:7" s="80" customFormat="1" ht="12.75">
      <c r="A495" s="186" t="s">
        <v>367</v>
      </c>
      <c r="B495" s="200" t="s">
        <v>424</v>
      </c>
      <c r="C495" s="200" t="s">
        <v>68</v>
      </c>
      <c r="D495" s="200" t="s">
        <v>69</v>
      </c>
      <c r="E495" s="200"/>
      <c r="F495" s="196"/>
      <c r="G495" s="201">
        <f>G496</f>
        <v>1230.6</v>
      </c>
    </row>
    <row r="496" spans="1:7" s="80" customFormat="1" ht="22.5">
      <c r="A496" s="193" t="s">
        <v>103</v>
      </c>
      <c r="B496" s="200" t="s">
        <v>424</v>
      </c>
      <c r="C496" s="200" t="s">
        <v>68</v>
      </c>
      <c r="D496" s="200" t="s">
        <v>69</v>
      </c>
      <c r="E496" s="200" t="s">
        <v>104</v>
      </c>
      <c r="F496" s="196"/>
      <c r="G496" s="201">
        <f>G497</f>
        <v>1230.6</v>
      </c>
    </row>
    <row r="497" spans="1:7" s="80" customFormat="1" ht="12.75">
      <c r="A497" s="193" t="s">
        <v>109</v>
      </c>
      <c r="B497" s="200" t="s">
        <v>424</v>
      </c>
      <c r="C497" s="200" t="s">
        <v>68</v>
      </c>
      <c r="D497" s="200" t="s">
        <v>69</v>
      </c>
      <c r="E497" s="200" t="s">
        <v>110</v>
      </c>
      <c r="F497" s="196"/>
      <c r="G497" s="201">
        <f>G498</f>
        <v>1230.6</v>
      </c>
    </row>
    <row r="498" spans="1:7" s="80" customFormat="1" ht="33.75">
      <c r="A498" s="193" t="s">
        <v>111</v>
      </c>
      <c r="B498" s="200" t="s">
        <v>424</v>
      </c>
      <c r="C498" s="200" t="s">
        <v>68</v>
      </c>
      <c r="D498" s="200" t="s">
        <v>69</v>
      </c>
      <c r="E498" s="200" t="s">
        <v>112</v>
      </c>
      <c r="F498" s="196"/>
      <c r="G498" s="201">
        <f>G499+G500</f>
        <v>1230.6</v>
      </c>
    </row>
    <row r="499" spans="1:7" s="80" customFormat="1" ht="11.25" customHeight="1">
      <c r="A499" s="186" t="s">
        <v>154</v>
      </c>
      <c r="B499" s="200" t="s">
        <v>424</v>
      </c>
      <c r="C499" s="200" t="s">
        <v>68</v>
      </c>
      <c r="D499" s="200" t="s">
        <v>69</v>
      </c>
      <c r="E499" s="200" t="s">
        <v>112</v>
      </c>
      <c r="F499" s="196">
        <v>725</v>
      </c>
      <c r="G499" s="201">
        <v>679.8</v>
      </c>
    </row>
    <row r="500" spans="1:7" s="80" customFormat="1" ht="22.5">
      <c r="A500" s="186" t="s">
        <v>155</v>
      </c>
      <c r="B500" s="200" t="s">
        <v>424</v>
      </c>
      <c r="C500" s="200" t="s">
        <v>68</v>
      </c>
      <c r="D500" s="200" t="s">
        <v>69</v>
      </c>
      <c r="E500" s="200" t="s">
        <v>112</v>
      </c>
      <c r="F500" s="196">
        <v>726</v>
      </c>
      <c r="G500" s="201">
        <v>550.8</v>
      </c>
    </row>
    <row r="501" spans="1:7" s="78" customFormat="1" ht="42.75" customHeight="1">
      <c r="A501" s="188" t="s">
        <v>577</v>
      </c>
      <c r="B501" s="198" t="s">
        <v>425</v>
      </c>
      <c r="C501" s="198"/>
      <c r="D501" s="198"/>
      <c r="E501" s="198"/>
      <c r="F501" s="190"/>
      <c r="G501" s="199">
        <f aca="true" t="shared" si="27" ref="G501:G506">G502</f>
        <v>60818.7</v>
      </c>
    </row>
    <row r="502" spans="1:7" s="78" customFormat="1" ht="12.75">
      <c r="A502" s="187" t="s">
        <v>8</v>
      </c>
      <c r="B502" s="198" t="s">
        <v>425</v>
      </c>
      <c r="C502" s="198" t="s">
        <v>68</v>
      </c>
      <c r="D502" s="198" t="s">
        <v>35</v>
      </c>
      <c r="E502" s="198"/>
      <c r="F502" s="190"/>
      <c r="G502" s="199">
        <f t="shared" si="27"/>
        <v>60818.7</v>
      </c>
    </row>
    <row r="503" spans="1:7" s="80" customFormat="1" ht="12.75">
      <c r="A503" s="193" t="s">
        <v>9</v>
      </c>
      <c r="B503" s="200" t="s">
        <v>425</v>
      </c>
      <c r="C503" s="200" t="s">
        <v>68</v>
      </c>
      <c r="D503" s="200" t="s">
        <v>65</v>
      </c>
      <c r="E503" s="200"/>
      <c r="F503" s="196"/>
      <c r="G503" s="201">
        <f t="shared" si="27"/>
        <v>60818.7</v>
      </c>
    </row>
    <row r="504" spans="1:7" s="80" customFormat="1" ht="22.5">
      <c r="A504" s="193" t="s">
        <v>103</v>
      </c>
      <c r="B504" s="200" t="s">
        <v>425</v>
      </c>
      <c r="C504" s="200" t="s">
        <v>68</v>
      </c>
      <c r="D504" s="200" t="s">
        <v>65</v>
      </c>
      <c r="E504" s="200" t="s">
        <v>104</v>
      </c>
      <c r="F504" s="196"/>
      <c r="G504" s="201">
        <f t="shared" si="27"/>
        <v>60818.7</v>
      </c>
    </row>
    <row r="505" spans="1:7" s="80" customFormat="1" ht="12.75">
      <c r="A505" s="193" t="s">
        <v>109</v>
      </c>
      <c r="B505" s="200" t="s">
        <v>425</v>
      </c>
      <c r="C505" s="200" t="s">
        <v>68</v>
      </c>
      <c r="D505" s="200" t="s">
        <v>65</v>
      </c>
      <c r="E505" s="200" t="s">
        <v>110</v>
      </c>
      <c r="F505" s="196"/>
      <c r="G505" s="201">
        <f t="shared" si="27"/>
        <v>60818.7</v>
      </c>
    </row>
    <row r="506" spans="1:7" s="80" customFormat="1" ht="33.75">
      <c r="A506" s="193" t="s">
        <v>111</v>
      </c>
      <c r="B506" s="200" t="s">
        <v>425</v>
      </c>
      <c r="C506" s="200" t="s">
        <v>68</v>
      </c>
      <c r="D506" s="200" t="s">
        <v>65</v>
      </c>
      <c r="E506" s="200" t="s">
        <v>112</v>
      </c>
      <c r="F506" s="196"/>
      <c r="G506" s="201">
        <f t="shared" si="27"/>
        <v>60818.7</v>
      </c>
    </row>
    <row r="507" spans="1:7" s="80" customFormat="1" ht="10.5" customHeight="1">
      <c r="A507" s="186" t="s">
        <v>154</v>
      </c>
      <c r="B507" s="200" t="s">
        <v>425</v>
      </c>
      <c r="C507" s="200" t="s">
        <v>68</v>
      </c>
      <c r="D507" s="200" t="s">
        <v>65</v>
      </c>
      <c r="E507" s="200" t="s">
        <v>112</v>
      </c>
      <c r="F507" s="196">
        <v>725</v>
      </c>
      <c r="G507" s="201">
        <v>60818.7</v>
      </c>
    </row>
    <row r="508" spans="1:7" s="78" customFormat="1" ht="21.75">
      <c r="A508" s="188" t="s">
        <v>578</v>
      </c>
      <c r="B508" s="198" t="s">
        <v>428</v>
      </c>
      <c r="C508" s="198"/>
      <c r="D508" s="198"/>
      <c r="E508" s="198"/>
      <c r="F508" s="190"/>
      <c r="G508" s="199">
        <f aca="true" t="shared" si="28" ref="G508:G513">G509</f>
        <v>1128</v>
      </c>
    </row>
    <row r="509" spans="1:7" s="78" customFormat="1" ht="12.75">
      <c r="A509" s="187" t="s">
        <v>8</v>
      </c>
      <c r="B509" s="198" t="s">
        <v>428</v>
      </c>
      <c r="C509" s="198" t="s">
        <v>68</v>
      </c>
      <c r="D509" s="198" t="s">
        <v>35</v>
      </c>
      <c r="E509" s="198"/>
      <c r="F509" s="190"/>
      <c r="G509" s="199">
        <f t="shared" si="28"/>
        <v>1128</v>
      </c>
    </row>
    <row r="510" spans="1:7" s="80" customFormat="1" ht="12.75">
      <c r="A510" s="193" t="s">
        <v>10</v>
      </c>
      <c r="B510" s="200" t="s">
        <v>428</v>
      </c>
      <c r="C510" s="200" t="s">
        <v>68</v>
      </c>
      <c r="D510" s="200" t="s">
        <v>66</v>
      </c>
      <c r="E510" s="200"/>
      <c r="F510" s="196"/>
      <c r="G510" s="201">
        <f t="shared" si="28"/>
        <v>1128</v>
      </c>
    </row>
    <row r="511" spans="1:7" s="80" customFormat="1" ht="22.5">
      <c r="A511" s="193" t="s">
        <v>103</v>
      </c>
      <c r="B511" s="200" t="s">
        <v>428</v>
      </c>
      <c r="C511" s="200" t="s">
        <v>68</v>
      </c>
      <c r="D511" s="200" t="s">
        <v>66</v>
      </c>
      <c r="E511" s="200" t="s">
        <v>104</v>
      </c>
      <c r="F511" s="196"/>
      <c r="G511" s="201">
        <f t="shared" si="28"/>
        <v>1128</v>
      </c>
    </row>
    <row r="512" spans="1:7" s="80" customFormat="1" ht="12.75">
      <c r="A512" s="193" t="s">
        <v>109</v>
      </c>
      <c r="B512" s="200" t="s">
        <v>428</v>
      </c>
      <c r="C512" s="200" t="s">
        <v>68</v>
      </c>
      <c r="D512" s="200" t="s">
        <v>66</v>
      </c>
      <c r="E512" s="200" t="s">
        <v>110</v>
      </c>
      <c r="F512" s="196"/>
      <c r="G512" s="201">
        <f t="shared" si="28"/>
        <v>1128</v>
      </c>
    </row>
    <row r="513" spans="1:7" s="80" customFormat="1" ht="33.75">
      <c r="A513" s="193" t="s">
        <v>111</v>
      </c>
      <c r="B513" s="200" t="s">
        <v>428</v>
      </c>
      <c r="C513" s="200" t="s">
        <v>68</v>
      </c>
      <c r="D513" s="200" t="s">
        <v>66</v>
      </c>
      <c r="E513" s="200" t="s">
        <v>112</v>
      </c>
      <c r="F513" s="196"/>
      <c r="G513" s="201">
        <f t="shared" si="28"/>
        <v>1128</v>
      </c>
    </row>
    <row r="514" spans="1:7" s="80" customFormat="1" ht="12.75" customHeight="1">
      <c r="A514" s="186" t="s">
        <v>154</v>
      </c>
      <c r="B514" s="200" t="s">
        <v>428</v>
      </c>
      <c r="C514" s="200" t="s">
        <v>68</v>
      </c>
      <c r="D514" s="200" t="s">
        <v>66</v>
      </c>
      <c r="E514" s="200" t="s">
        <v>112</v>
      </c>
      <c r="F514" s="196">
        <v>725</v>
      </c>
      <c r="G514" s="201">
        <f>1150.5-22.5</f>
        <v>1128</v>
      </c>
    </row>
    <row r="515" spans="1:7" s="78" customFormat="1" ht="32.25" customHeight="1">
      <c r="A515" s="188" t="s">
        <v>579</v>
      </c>
      <c r="B515" s="198" t="s">
        <v>426</v>
      </c>
      <c r="C515" s="198"/>
      <c r="D515" s="198"/>
      <c r="E515" s="198"/>
      <c r="F515" s="190"/>
      <c r="G515" s="199">
        <f aca="true" t="shared" si="29" ref="G515:G520">G516</f>
        <v>8340.7</v>
      </c>
    </row>
    <row r="516" spans="1:7" s="78" customFormat="1" ht="12.75">
      <c r="A516" s="187" t="s">
        <v>8</v>
      </c>
      <c r="B516" s="198" t="s">
        <v>426</v>
      </c>
      <c r="C516" s="198" t="s">
        <v>68</v>
      </c>
      <c r="D516" s="198" t="s">
        <v>35</v>
      </c>
      <c r="E516" s="198"/>
      <c r="F516" s="190"/>
      <c r="G516" s="199">
        <f>G517+G522+G527</f>
        <v>8340.7</v>
      </c>
    </row>
    <row r="517" spans="1:7" s="80" customFormat="1" ht="12.75">
      <c r="A517" s="193" t="s">
        <v>9</v>
      </c>
      <c r="B517" s="200" t="s">
        <v>426</v>
      </c>
      <c r="C517" s="200" t="s">
        <v>68</v>
      </c>
      <c r="D517" s="200" t="s">
        <v>65</v>
      </c>
      <c r="E517" s="200"/>
      <c r="F517" s="196"/>
      <c r="G517" s="201">
        <f t="shared" si="29"/>
        <v>1771.5</v>
      </c>
    </row>
    <row r="518" spans="1:7" s="80" customFormat="1" ht="22.5">
      <c r="A518" s="193" t="s">
        <v>103</v>
      </c>
      <c r="B518" s="200" t="s">
        <v>426</v>
      </c>
      <c r="C518" s="200" t="s">
        <v>68</v>
      </c>
      <c r="D518" s="200" t="s">
        <v>65</v>
      </c>
      <c r="E518" s="200" t="s">
        <v>104</v>
      </c>
      <c r="F518" s="196"/>
      <c r="G518" s="201">
        <f t="shared" si="29"/>
        <v>1771.5</v>
      </c>
    </row>
    <row r="519" spans="1:7" s="80" customFormat="1" ht="12.75">
      <c r="A519" s="193" t="s">
        <v>109</v>
      </c>
      <c r="B519" s="200" t="s">
        <v>426</v>
      </c>
      <c r="C519" s="200" t="s">
        <v>68</v>
      </c>
      <c r="D519" s="200" t="s">
        <v>65</v>
      </c>
      <c r="E519" s="200" t="s">
        <v>110</v>
      </c>
      <c r="F519" s="196"/>
      <c r="G519" s="201">
        <f t="shared" si="29"/>
        <v>1771.5</v>
      </c>
    </row>
    <row r="520" spans="1:7" s="80" customFormat="1" ht="12.75">
      <c r="A520" s="193" t="s">
        <v>113</v>
      </c>
      <c r="B520" s="200" t="s">
        <v>426</v>
      </c>
      <c r="C520" s="200" t="s">
        <v>68</v>
      </c>
      <c r="D520" s="200" t="s">
        <v>65</v>
      </c>
      <c r="E520" s="200" t="s">
        <v>114</v>
      </c>
      <c r="F520" s="196"/>
      <c r="G520" s="201">
        <f t="shared" si="29"/>
        <v>1771.5</v>
      </c>
    </row>
    <row r="521" spans="1:7" s="80" customFormat="1" ht="13.5" customHeight="1">
      <c r="A521" s="186" t="s">
        <v>154</v>
      </c>
      <c r="B521" s="200" t="s">
        <v>426</v>
      </c>
      <c r="C521" s="200" t="s">
        <v>68</v>
      </c>
      <c r="D521" s="200" t="s">
        <v>65</v>
      </c>
      <c r="E521" s="200" t="s">
        <v>114</v>
      </c>
      <c r="F521" s="196">
        <v>725</v>
      </c>
      <c r="G521" s="201">
        <v>1771.5</v>
      </c>
    </row>
    <row r="522" spans="1:7" s="80" customFormat="1" ht="12.75">
      <c r="A522" s="193" t="s">
        <v>10</v>
      </c>
      <c r="B522" s="200" t="s">
        <v>426</v>
      </c>
      <c r="C522" s="200" t="s">
        <v>68</v>
      </c>
      <c r="D522" s="200" t="s">
        <v>66</v>
      </c>
      <c r="E522" s="200"/>
      <c r="F522" s="196"/>
      <c r="G522" s="201">
        <f>G523</f>
        <v>4509.2</v>
      </c>
    </row>
    <row r="523" spans="1:7" s="80" customFormat="1" ht="22.5">
      <c r="A523" s="193" t="s">
        <v>103</v>
      </c>
      <c r="B523" s="200" t="s">
        <v>426</v>
      </c>
      <c r="C523" s="200" t="s">
        <v>68</v>
      </c>
      <c r="D523" s="200" t="s">
        <v>66</v>
      </c>
      <c r="E523" s="200" t="s">
        <v>104</v>
      </c>
      <c r="F523" s="196"/>
      <c r="G523" s="201">
        <f>G524</f>
        <v>4509.2</v>
      </c>
    </row>
    <row r="524" spans="1:7" s="80" customFormat="1" ht="12.75">
      <c r="A524" s="193" t="s">
        <v>109</v>
      </c>
      <c r="B524" s="200" t="s">
        <v>426</v>
      </c>
      <c r="C524" s="200" t="s">
        <v>68</v>
      </c>
      <c r="D524" s="200" t="s">
        <v>66</v>
      </c>
      <c r="E524" s="200" t="s">
        <v>110</v>
      </c>
      <c r="F524" s="196"/>
      <c r="G524" s="201">
        <f>G525</f>
        <v>4509.2</v>
      </c>
    </row>
    <row r="525" spans="1:7" s="80" customFormat="1" ht="12.75">
      <c r="A525" s="193" t="s">
        <v>113</v>
      </c>
      <c r="B525" s="200" t="s">
        <v>426</v>
      </c>
      <c r="C525" s="200" t="s">
        <v>68</v>
      </c>
      <c r="D525" s="200" t="s">
        <v>66</v>
      </c>
      <c r="E525" s="200" t="s">
        <v>114</v>
      </c>
      <c r="F525" s="196"/>
      <c r="G525" s="201">
        <f>G526</f>
        <v>4509.2</v>
      </c>
    </row>
    <row r="526" spans="1:7" s="80" customFormat="1" ht="12" customHeight="1">
      <c r="A526" s="186" t="s">
        <v>154</v>
      </c>
      <c r="B526" s="200" t="s">
        <v>426</v>
      </c>
      <c r="C526" s="200" t="s">
        <v>68</v>
      </c>
      <c r="D526" s="200" t="s">
        <v>66</v>
      </c>
      <c r="E526" s="200" t="s">
        <v>114</v>
      </c>
      <c r="F526" s="196">
        <v>725</v>
      </c>
      <c r="G526" s="201">
        <v>4509.2</v>
      </c>
    </row>
    <row r="527" spans="1:7" s="80" customFormat="1" ht="12.75">
      <c r="A527" s="186" t="s">
        <v>367</v>
      </c>
      <c r="B527" s="200" t="s">
        <v>426</v>
      </c>
      <c r="C527" s="200" t="s">
        <v>68</v>
      </c>
      <c r="D527" s="200" t="s">
        <v>69</v>
      </c>
      <c r="E527" s="200"/>
      <c r="F527" s="196"/>
      <c r="G527" s="201">
        <f>G528</f>
        <v>2060</v>
      </c>
    </row>
    <row r="528" spans="1:7" s="80" customFormat="1" ht="22.5">
      <c r="A528" s="193" t="s">
        <v>103</v>
      </c>
      <c r="B528" s="200" t="s">
        <v>426</v>
      </c>
      <c r="C528" s="200" t="s">
        <v>68</v>
      </c>
      <c r="D528" s="200" t="s">
        <v>69</v>
      </c>
      <c r="E528" s="200" t="s">
        <v>104</v>
      </c>
      <c r="F528" s="196"/>
      <c r="G528" s="201">
        <f>G529</f>
        <v>2060</v>
      </c>
    </row>
    <row r="529" spans="1:7" s="80" customFormat="1" ht="12.75">
      <c r="A529" s="193" t="s">
        <v>109</v>
      </c>
      <c r="B529" s="200" t="s">
        <v>426</v>
      </c>
      <c r="C529" s="200" t="s">
        <v>68</v>
      </c>
      <c r="D529" s="200" t="s">
        <v>69</v>
      </c>
      <c r="E529" s="200" t="s">
        <v>110</v>
      </c>
      <c r="F529" s="196"/>
      <c r="G529" s="201">
        <f>G530</f>
        <v>2060</v>
      </c>
    </row>
    <row r="530" spans="1:7" s="80" customFormat="1" ht="12.75">
      <c r="A530" s="193" t="s">
        <v>113</v>
      </c>
      <c r="B530" s="200" t="s">
        <v>426</v>
      </c>
      <c r="C530" s="200" t="s">
        <v>68</v>
      </c>
      <c r="D530" s="200" t="s">
        <v>69</v>
      </c>
      <c r="E530" s="200" t="s">
        <v>114</v>
      </c>
      <c r="F530" s="196"/>
      <c r="G530" s="201">
        <f>G531+G532</f>
        <v>2060</v>
      </c>
    </row>
    <row r="531" spans="1:7" s="80" customFormat="1" ht="12" customHeight="1">
      <c r="A531" s="186" t="s">
        <v>154</v>
      </c>
      <c r="B531" s="200" t="s">
        <v>426</v>
      </c>
      <c r="C531" s="200" t="s">
        <v>68</v>
      </c>
      <c r="D531" s="200" t="s">
        <v>69</v>
      </c>
      <c r="E531" s="200" t="s">
        <v>114</v>
      </c>
      <c r="F531" s="196">
        <v>725</v>
      </c>
      <c r="G531" s="201">
        <v>950</v>
      </c>
    </row>
    <row r="532" spans="1:7" s="80" customFormat="1" ht="22.5">
      <c r="A532" s="186" t="s">
        <v>155</v>
      </c>
      <c r="B532" s="200" t="s">
        <v>426</v>
      </c>
      <c r="C532" s="200" t="s">
        <v>68</v>
      </c>
      <c r="D532" s="200" t="s">
        <v>69</v>
      </c>
      <c r="E532" s="200" t="s">
        <v>114</v>
      </c>
      <c r="F532" s="196">
        <v>726</v>
      </c>
      <c r="G532" s="201">
        <f>878+232</f>
        <v>1110</v>
      </c>
    </row>
    <row r="533" spans="1:7" s="78" customFormat="1" ht="36" customHeight="1">
      <c r="A533" s="259" t="s">
        <v>581</v>
      </c>
      <c r="B533" s="198" t="s">
        <v>357</v>
      </c>
      <c r="C533" s="198"/>
      <c r="D533" s="198"/>
      <c r="E533" s="198"/>
      <c r="F533" s="190"/>
      <c r="G533" s="199">
        <f>G534</f>
        <v>1752.9</v>
      </c>
    </row>
    <row r="534" spans="1:7" s="79" customFormat="1" ht="33.75" customHeight="1">
      <c r="A534" s="188" t="s">
        <v>580</v>
      </c>
      <c r="B534" s="198" t="s">
        <v>421</v>
      </c>
      <c r="C534" s="198"/>
      <c r="D534" s="198"/>
      <c r="E534" s="198"/>
      <c r="F534" s="190"/>
      <c r="G534" s="199">
        <f>G535</f>
        <v>1752.9</v>
      </c>
    </row>
    <row r="535" spans="1:7" s="79" customFormat="1" ht="12.75">
      <c r="A535" s="187" t="s">
        <v>8</v>
      </c>
      <c r="B535" s="198" t="s">
        <v>421</v>
      </c>
      <c r="C535" s="198" t="s">
        <v>68</v>
      </c>
      <c r="D535" s="198" t="s">
        <v>35</v>
      </c>
      <c r="E535" s="198"/>
      <c r="F535" s="190"/>
      <c r="G535" s="199">
        <f>G536</f>
        <v>1752.9</v>
      </c>
    </row>
    <row r="536" spans="1:7" s="79" customFormat="1" ht="12.75">
      <c r="A536" s="193" t="s">
        <v>11</v>
      </c>
      <c r="B536" s="200" t="s">
        <v>421</v>
      </c>
      <c r="C536" s="198" t="s">
        <v>68</v>
      </c>
      <c r="D536" s="198" t="s">
        <v>74</v>
      </c>
      <c r="E536" s="198"/>
      <c r="F536" s="190"/>
      <c r="G536" s="199">
        <f>G537</f>
        <v>1752.9</v>
      </c>
    </row>
    <row r="537" spans="1:7" s="81" customFormat="1" ht="45">
      <c r="A537" s="193" t="s">
        <v>100</v>
      </c>
      <c r="B537" s="200" t="s">
        <v>421</v>
      </c>
      <c r="C537" s="200" t="s">
        <v>68</v>
      </c>
      <c r="D537" s="200" t="s">
        <v>74</v>
      </c>
      <c r="E537" s="200" t="s">
        <v>101</v>
      </c>
      <c r="F537" s="196"/>
      <c r="G537" s="201">
        <f>G538</f>
        <v>1752.9</v>
      </c>
    </row>
    <row r="538" spans="1:7" s="81" customFormat="1" ht="22.5">
      <c r="A538" s="193" t="s">
        <v>92</v>
      </c>
      <c r="B538" s="200" t="s">
        <v>421</v>
      </c>
      <c r="C538" s="200" t="s">
        <v>68</v>
      </c>
      <c r="D538" s="200" t="s">
        <v>74</v>
      </c>
      <c r="E538" s="200" t="s">
        <v>93</v>
      </c>
      <c r="F538" s="196"/>
      <c r="G538" s="201">
        <f>G539+G541</f>
        <v>1752.9</v>
      </c>
    </row>
    <row r="539" spans="1:7" s="81" customFormat="1" ht="12.75">
      <c r="A539" s="193" t="s">
        <v>156</v>
      </c>
      <c r="B539" s="200" t="s">
        <v>421</v>
      </c>
      <c r="C539" s="200" t="s">
        <v>68</v>
      </c>
      <c r="D539" s="200" t="s">
        <v>74</v>
      </c>
      <c r="E539" s="200" t="s">
        <v>94</v>
      </c>
      <c r="F539" s="196"/>
      <c r="G539" s="201">
        <f>G540</f>
        <v>1346.3</v>
      </c>
    </row>
    <row r="540" spans="1:7" s="81" customFormat="1" ht="12.75">
      <c r="A540" s="193" t="s">
        <v>151</v>
      </c>
      <c r="B540" s="200" t="s">
        <v>421</v>
      </c>
      <c r="C540" s="200" t="s">
        <v>68</v>
      </c>
      <c r="D540" s="200" t="s">
        <v>74</v>
      </c>
      <c r="E540" s="200" t="s">
        <v>94</v>
      </c>
      <c r="F540" s="196">
        <v>721</v>
      </c>
      <c r="G540" s="201">
        <v>1346.3</v>
      </c>
    </row>
    <row r="541" spans="1:7" s="81" customFormat="1" ht="33.75">
      <c r="A541" s="193" t="s">
        <v>158</v>
      </c>
      <c r="B541" s="200" t="s">
        <v>421</v>
      </c>
      <c r="C541" s="200" t="s">
        <v>68</v>
      </c>
      <c r="D541" s="200" t="s">
        <v>74</v>
      </c>
      <c r="E541" s="200" t="s">
        <v>157</v>
      </c>
      <c r="F541" s="196"/>
      <c r="G541" s="201">
        <f>G542</f>
        <v>406.6</v>
      </c>
    </row>
    <row r="542" spans="1:7" s="81" customFormat="1" ht="12.75">
      <c r="A542" s="193" t="s">
        <v>151</v>
      </c>
      <c r="B542" s="200" t="s">
        <v>421</v>
      </c>
      <c r="C542" s="200" t="s">
        <v>68</v>
      </c>
      <c r="D542" s="200" t="s">
        <v>74</v>
      </c>
      <c r="E542" s="200" t="s">
        <v>157</v>
      </c>
      <c r="F542" s="196">
        <v>721</v>
      </c>
      <c r="G542" s="201">
        <v>406.6</v>
      </c>
    </row>
    <row r="543" spans="1:7" s="79" customFormat="1" ht="32.25">
      <c r="A543" s="188" t="s">
        <v>582</v>
      </c>
      <c r="B543" s="198" t="s">
        <v>583</v>
      </c>
      <c r="C543" s="198"/>
      <c r="D543" s="198"/>
      <c r="E543" s="198"/>
      <c r="F543" s="190"/>
      <c r="G543" s="199">
        <f>G544</f>
        <v>2325.1000000000004</v>
      </c>
    </row>
    <row r="544" spans="1:7" s="78" customFormat="1" ht="21.75">
      <c r="A544" s="188" t="s">
        <v>792</v>
      </c>
      <c r="B544" s="198" t="s">
        <v>584</v>
      </c>
      <c r="C544" s="198"/>
      <c r="D544" s="198"/>
      <c r="E544" s="198"/>
      <c r="F544" s="190"/>
      <c r="G544" s="199">
        <f>G545</f>
        <v>2325.1000000000004</v>
      </c>
    </row>
    <row r="545" spans="1:7" s="78" customFormat="1" ht="12.75">
      <c r="A545" s="188" t="s">
        <v>61</v>
      </c>
      <c r="B545" s="198" t="s">
        <v>584</v>
      </c>
      <c r="C545" s="198" t="s">
        <v>70</v>
      </c>
      <c r="D545" s="198" t="s">
        <v>35</v>
      </c>
      <c r="E545" s="198"/>
      <c r="F545" s="190"/>
      <c r="G545" s="199">
        <f>G546</f>
        <v>2325.1000000000004</v>
      </c>
    </row>
    <row r="546" spans="1:7" s="78" customFormat="1" ht="12.75">
      <c r="A546" s="193" t="s">
        <v>150</v>
      </c>
      <c r="B546" s="200" t="s">
        <v>584</v>
      </c>
      <c r="C546" s="200" t="s">
        <v>70</v>
      </c>
      <c r="D546" s="200" t="s">
        <v>75</v>
      </c>
      <c r="E546" s="198"/>
      <c r="F546" s="190"/>
      <c r="G546" s="199">
        <f>G547+G555</f>
        <v>2325.1000000000004</v>
      </c>
    </row>
    <row r="547" spans="1:7" s="80" customFormat="1" ht="45">
      <c r="A547" s="193" t="s">
        <v>100</v>
      </c>
      <c r="B547" s="200" t="s">
        <v>584</v>
      </c>
      <c r="C547" s="200" t="s">
        <v>70</v>
      </c>
      <c r="D547" s="200" t="s">
        <v>75</v>
      </c>
      <c r="E547" s="200" t="s">
        <v>101</v>
      </c>
      <c r="F547" s="196"/>
      <c r="G547" s="201">
        <f>G548</f>
        <v>2136.3</v>
      </c>
    </row>
    <row r="548" spans="1:7" s="80" customFormat="1" ht="22.5">
      <c r="A548" s="193" t="s">
        <v>92</v>
      </c>
      <c r="B548" s="200" t="s">
        <v>584</v>
      </c>
      <c r="C548" s="200" t="s">
        <v>70</v>
      </c>
      <c r="D548" s="200" t="s">
        <v>75</v>
      </c>
      <c r="E548" s="200" t="s">
        <v>93</v>
      </c>
      <c r="F548" s="196"/>
      <c r="G548" s="201">
        <f>G549+G551+G553</f>
        <v>2136.3</v>
      </c>
    </row>
    <row r="549" spans="1:7" s="80" customFormat="1" ht="12.75">
      <c r="A549" s="193" t="s">
        <v>156</v>
      </c>
      <c r="B549" s="200" t="s">
        <v>584</v>
      </c>
      <c r="C549" s="200" t="s">
        <v>70</v>
      </c>
      <c r="D549" s="200" t="s">
        <v>75</v>
      </c>
      <c r="E549" s="200" t="s">
        <v>94</v>
      </c>
      <c r="F549" s="196"/>
      <c r="G549" s="201">
        <f>G550</f>
        <v>1558</v>
      </c>
    </row>
    <row r="550" spans="1:7" s="80" customFormat="1" ht="12.75">
      <c r="A550" s="193" t="s">
        <v>151</v>
      </c>
      <c r="B550" s="200" t="s">
        <v>584</v>
      </c>
      <c r="C550" s="200" t="s">
        <v>70</v>
      </c>
      <c r="D550" s="200" t="s">
        <v>75</v>
      </c>
      <c r="E550" s="200" t="s">
        <v>94</v>
      </c>
      <c r="F550" s="196">
        <v>721</v>
      </c>
      <c r="G550" s="201">
        <v>1558</v>
      </c>
    </row>
    <row r="551" spans="1:7" s="80" customFormat="1" ht="22.5">
      <c r="A551" s="193" t="s">
        <v>95</v>
      </c>
      <c r="B551" s="200" t="s">
        <v>584</v>
      </c>
      <c r="C551" s="200" t="s">
        <v>70</v>
      </c>
      <c r="D551" s="200" t="s">
        <v>75</v>
      </c>
      <c r="E551" s="200" t="s">
        <v>96</v>
      </c>
      <c r="F551" s="196"/>
      <c r="G551" s="201">
        <f>G552</f>
        <v>142</v>
      </c>
    </row>
    <row r="552" spans="1:7" s="80" customFormat="1" ht="12.75">
      <c r="A552" s="193" t="s">
        <v>151</v>
      </c>
      <c r="B552" s="200" t="s">
        <v>584</v>
      </c>
      <c r="C552" s="200" t="s">
        <v>70</v>
      </c>
      <c r="D552" s="200" t="s">
        <v>75</v>
      </c>
      <c r="E552" s="200" t="s">
        <v>96</v>
      </c>
      <c r="F552" s="196">
        <v>721</v>
      </c>
      <c r="G552" s="201">
        <v>142</v>
      </c>
    </row>
    <row r="553" spans="1:7" s="80" customFormat="1" ht="33.75">
      <c r="A553" s="193" t="s">
        <v>158</v>
      </c>
      <c r="B553" s="200" t="s">
        <v>584</v>
      </c>
      <c r="C553" s="200" t="s">
        <v>70</v>
      </c>
      <c r="D553" s="200" t="s">
        <v>75</v>
      </c>
      <c r="E553" s="200" t="s">
        <v>157</v>
      </c>
      <c r="F553" s="196"/>
      <c r="G553" s="201">
        <f>G554</f>
        <v>436.3</v>
      </c>
    </row>
    <row r="554" spans="1:7" s="80" customFormat="1" ht="12.75">
      <c r="A554" s="193" t="s">
        <v>151</v>
      </c>
      <c r="B554" s="200" t="s">
        <v>584</v>
      </c>
      <c r="C554" s="200" t="s">
        <v>70</v>
      </c>
      <c r="D554" s="200" t="s">
        <v>75</v>
      </c>
      <c r="E554" s="200" t="s">
        <v>157</v>
      </c>
      <c r="F554" s="196">
        <v>721</v>
      </c>
      <c r="G554" s="201">
        <v>436.3</v>
      </c>
    </row>
    <row r="555" spans="1:7" s="80" customFormat="1" ht="22.5">
      <c r="A555" s="193" t="s">
        <v>417</v>
      </c>
      <c r="B555" s="200" t="s">
        <v>584</v>
      </c>
      <c r="C555" s="200" t="s">
        <v>70</v>
      </c>
      <c r="D555" s="200" t="s">
        <v>75</v>
      </c>
      <c r="E555" s="200" t="s">
        <v>102</v>
      </c>
      <c r="F555" s="196"/>
      <c r="G555" s="201">
        <f>G556</f>
        <v>188.8</v>
      </c>
    </row>
    <row r="556" spans="1:7" s="80" customFormat="1" ht="22.5">
      <c r="A556" s="193" t="s">
        <v>97</v>
      </c>
      <c r="B556" s="200" t="s">
        <v>584</v>
      </c>
      <c r="C556" s="200" t="s">
        <v>70</v>
      </c>
      <c r="D556" s="200" t="s">
        <v>75</v>
      </c>
      <c r="E556" s="200" t="s">
        <v>98</v>
      </c>
      <c r="F556" s="196"/>
      <c r="G556" s="201">
        <f>G557</f>
        <v>188.8</v>
      </c>
    </row>
    <row r="557" spans="1:7" s="80" customFormat="1" ht="12.75">
      <c r="A557" s="193" t="s">
        <v>794</v>
      </c>
      <c r="B557" s="200" t="s">
        <v>584</v>
      </c>
      <c r="C557" s="200" t="s">
        <v>70</v>
      </c>
      <c r="D557" s="200" t="s">
        <v>75</v>
      </c>
      <c r="E557" s="200" t="s">
        <v>99</v>
      </c>
      <c r="F557" s="196"/>
      <c r="G557" s="201">
        <f>G558</f>
        <v>188.8</v>
      </c>
    </row>
    <row r="558" spans="1:7" s="80" customFormat="1" ht="12.75">
      <c r="A558" s="193" t="s">
        <v>151</v>
      </c>
      <c r="B558" s="200" t="s">
        <v>584</v>
      </c>
      <c r="C558" s="200" t="s">
        <v>70</v>
      </c>
      <c r="D558" s="200" t="s">
        <v>75</v>
      </c>
      <c r="E558" s="200" t="s">
        <v>99</v>
      </c>
      <c r="F558" s="196">
        <v>721</v>
      </c>
      <c r="G558" s="201">
        <v>188.8</v>
      </c>
    </row>
    <row r="559" spans="1:7" s="11" customFormat="1" ht="22.5">
      <c r="A559" s="144" t="s">
        <v>635</v>
      </c>
      <c r="B559" s="145" t="s">
        <v>636</v>
      </c>
      <c r="C559" s="145"/>
      <c r="D559" s="145"/>
      <c r="E559" s="145"/>
      <c r="F559" s="139"/>
      <c r="G559" s="143">
        <f aca="true" t="shared" si="30" ref="G559:G565">G560</f>
        <v>275</v>
      </c>
    </row>
    <row r="560" spans="1:7" s="80" customFormat="1" ht="22.5">
      <c r="A560" s="144" t="s">
        <v>798</v>
      </c>
      <c r="B560" s="145" t="s">
        <v>779</v>
      </c>
      <c r="C560" s="145"/>
      <c r="D560" s="145"/>
      <c r="E560" s="145"/>
      <c r="F560" s="139"/>
      <c r="G560" s="143">
        <f t="shared" si="30"/>
        <v>275</v>
      </c>
    </row>
    <row r="561" spans="1:7" s="80" customFormat="1" ht="12.75">
      <c r="A561" s="136" t="s">
        <v>8</v>
      </c>
      <c r="B561" s="145" t="s">
        <v>779</v>
      </c>
      <c r="C561" s="145" t="s">
        <v>68</v>
      </c>
      <c r="D561" s="145" t="s">
        <v>35</v>
      </c>
      <c r="E561" s="145"/>
      <c r="F561" s="139"/>
      <c r="G561" s="143">
        <f t="shared" si="30"/>
        <v>275</v>
      </c>
    </row>
    <row r="562" spans="1:7" s="80" customFormat="1" ht="12.75">
      <c r="A562" s="144" t="s">
        <v>10</v>
      </c>
      <c r="B562" s="145" t="s">
        <v>779</v>
      </c>
      <c r="C562" s="145" t="s">
        <v>68</v>
      </c>
      <c r="D562" s="145" t="s">
        <v>66</v>
      </c>
      <c r="E562" s="145"/>
      <c r="F562" s="139"/>
      <c r="G562" s="143">
        <f t="shared" si="30"/>
        <v>275</v>
      </c>
    </row>
    <row r="563" spans="1:7" s="80" customFormat="1" ht="22.5">
      <c r="A563" s="144" t="s">
        <v>103</v>
      </c>
      <c r="B563" s="145" t="s">
        <v>779</v>
      </c>
      <c r="C563" s="145" t="s">
        <v>68</v>
      </c>
      <c r="D563" s="145" t="s">
        <v>66</v>
      </c>
      <c r="E563" s="145" t="s">
        <v>104</v>
      </c>
      <c r="F563" s="139"/>
      <c r="G563" s="143">
        <f t="shared" si="30"/>
        <v>275</v>
      </c>
    </row>
    <row r="564" spans="1:7" s="80" customFormat="1" ht="12.75">
      <c r="A564" s="144" t="s">
        <v>109</v>
      </c>
      <c r="B564" s="145" t="s">
        <v>779</v>
      </c>
      <c r="C564" s="145" t="s">
        <v>68</v>
      </c>
      <c r="D564" s="145" t="s">
        <v>66</v>
      </c>
      <c r="E564" s="145" t="s">
        <v>110</v>
      </c>
      <c r="F564" s="139"/>
      <c r="G564" s="143">
        <f t="shared" si="30"/>
        <v>275</v>
      </c>
    </row>
    <row r="565" spans="1:7" s="80" customFormat="1" ht="12.75">
      <c r="A565" s="144" t="s">
        <v>113</v>
      </c>
      <c r="B565" s="145" t="s">
        <v>779</v>
      </c>
      <c r="C565" s="145" t="s">
        <v>68</v>
      </c>
      <c r="D565" s="145" t="s">
        <v>66</v>
      </c>
      <c r="E565" s="145" t="s">
        <v>114</v>
      </c>
      <c r="F565" s="139"/>
      <c r="G565" s="143">
        <f t="shared" si="30"/>
        <v>275</v>
      </c>
    </row>
    <row r="566" spans="1:7" s="80" customFormat="1" ht="22.5">
      <c r="A566" s="140" t="s">
        <v>154</v>
      </c>
      <c r="B566" s="145" t="s">
        <v>779</v>
      </c>
      <c r="C566" s="145" t="s">
        <v>68</v>
      </c>
      <c r="D566" s="145" t="s">
        <v>66</v>
      </c>
      <c r="E566" s="145" t="s">
        <v>114</v>
      </c>
      <c r="F566" s="139">
        <v>725</v>
      </c>
      <c r="G566" s="143">
        <v>275</v>
      </c>
    </row>
    <row r="567" spans="1:8" s="11" customFormat="1" ht="32.25">
      <c r="A567" s="136" t="s">
        <v>585</v>
      </c>
      <c r="B567" s="134" t="s">
        <v>185</v>
      </c>
      <c r="C567" s="138"/>
      <c r="D567" s="138"/>
      <c r="E567" s="139"/>
      <c r="F567" s="139"/>
      <c r="G567" s="137">
        <f>G568+G583+G604+G598</f>
        <v>597.8</v>
      </c>
      <c r="H567" s="11">
        <v>15</v>
      </c>
    </row>
    <row r="568" spans="1:7" s="5" customFormat="1" ht="21.75">
      <c r="A568" s="136" t="s">
        <v>215</v>
      </c>
      <c r="B568" s="134" t="s">
        <v>288</v>
      </c>
      <c r="C568" s="138"/>
      <c r="D568" s="138"/>
      <c r="E568" s="139"/>
      <c r="F568" s="139"/>
      <c r="G568" s="137">
        <f>G569+G576</f>
        <v>50</v>
      </c>
    </row>
    <row r="569" spans="1:7" s="5" customFormat="1" ht="45" customHeight="1">
      <c r="A569" s="136" t="s">
        <v>586</v>
      </c>
      <c r="B569" s="134" t="s">
        <v>325</v>
      </c>
      <c r="C569" s="138"/>
      <c r="D569" s="138"/>
      <c r="E569" s="139"/>
      <c r="F569" s="139"/>
      <c r="G569" s="137">
        <f aca="true" t="shared" si="31" ref="G569:G574">G570</f>
        <v>10</v>
      </c>
    </row>
    <row r="570" spans="1:7" s="5" customFormat="1" ht="12.75">
      <c r="A570" s="136" t="s">
        <v>2</v>
      </c>
      <c r="B570" s="134" t="s">
        <v>325</v>
      </c>
      <c r="C570" s="138" t="s">
        <v>65</v>
      </c>
      <c r="D570" s="138" t="s">
        <v>35</v>
      </c>
      <c r="E570" s="139"/>
      <c r="F570" s="139"/>
      <c r="G570" s="137">
        <f t="shared" si="31"/>
        <v>10</v>
      </c>
    </row>
    <row r="571" spans="1:7" s="5" customFormat="1" ht="12.75">
      <c r="A571" s="140" t="s">
        <v>62</v>
      </c>
      <c r="B571" s="141" t="s">
        <v>325</v>
      </c>
      <c r="C571" s="142" t="s">
        <v>65</v>
      </c>
      <c r="D571" s="142" t="s">
        <v>86</v>
      </c>
      <c r="E571" s="139"/>
      <c r="F571" s="139"/>
      <c r="G571" s="143">
        <f>G572</f>
        <v>10</v>
      </c>
    </row>
    <row r="572" spans="1:7" s="5" customFormat="1" ht="22.5">
      <c r="A572" s="144" t="s">
        <v>417</v>
      </c>
      <c r="B572" s="141" t="s">
        <v>325</v>
      </c>
      <c r="C572" s="142" t="s">
        <v>65</v>
      </c>
      <c r="D572" s="142" t="s">
        <v>86</v>
      </c>
      <c r="E572" s="145" t="s">
        <v>102</v>
      </c>
      <c r="F572" s="139"/>
      <c r="G572" s="143">
        <f t="shared" si="31"/>
        <v>10</v>
      </c>
    </row>
    <row r="573" spans="1:7" s="5" customFormat="1" ht="21.75" customHeight="1">
      <c r="A573" s="144" t="s">
        <v>97</v>
      </c>
      <c r="B573" s="141" t="s">
        <v>325</v>
      </c>
      <c r="C573" s="142" t="s">
        <v>65</v>
      </c>
      <c r="D573" s="142" t="s">
        <v>86</v>
      </c>
      <c r="E573" s="145" t="s">
        <v>98</v>
      </c>
      <c r="F573" s="139"/>
      <c r="G573" s="143">
        <f t="shared" si="31"/>
        <v>10</v>
      </c>
    </row>
    <row r="574" spans="1:7" s="5" customFormat="1" ht="12.75">
      <c r="A574" s="144" t="s">
        <v>795</v>
      </c>
      <c r="B574" s="141" t="s">
        <v>325</v>
      </c>
      <c r="C574" s="142" t="s">
        <v>65</v>
      </c>
      <c r="D574" s="142" t="s">
        <v>86</v>
      </c>
      <c r="E574" s="145" t="s">
        <v>99</v>
      </c>
      <c r="F574" s="139"/>
      <c r="G574" s="143">
        <f t="shared" si="31"/>
        <v>10</v>
      </c>
    </row>
    <row r="575" spans="1:7" s="5" customFormat="1" ht="12.75">
      <c r="A575" s="140" t="s">
        <v>151</v>
      </c>
      <c r="B575" s="141" t="s">
        <v>325</v>
      </c>
      <c r="C575" s="142" t="s">
        <v>65</v>
      </c>
      <c r="D575" s="142" t="s">
        <v>86</v>
      </c>
      <c r="E575" s="145" t="s">
        <v>99</v>
      </c>
      <c r="F575" s="139">
        <v>721</v>
      </c>
      <c r="G575" s="143">
        <f>50-40</f>
        <v>10</v>
      </c>
    </row>
    <row r="576" spans="1:7" s="77" customFormat="1" ht="32.25">
      <c r="A576" s="136" t="s">
        <v>587</v>
      </c>
      <c r="B576" s="134" t="s">
        <v>588</v>
      </c>
      <c r="C576" s="138"/>
      <c r="D576" s="138"/>
      <c r="E576" s="147"/>
      <c r="F576" s="133"/>
      <c r="G576" s="137">
        <f aca="true" t="shared" si="32" ref="G576:G581">G577</f>
        <v>40</v>
      </c>
    </row>
    <row r="577" spans="1:7" s="77" customFormat="1" ht="12.75">
      <c r="A577" s="136" t="s">
        <v>2</v>
      </c>
      <c r="B577" s="134" t="s">
        <v>588</v>
      </c>
      <c r="C577" s="138" t="s">
        <v>65</v>
      </c>
      <c r="D577" s="138" t="s">
        <v>35</v>
      </c>
      <c r="E577" s="147"/>
      <c r="F577" s="133"/>
      <c r="G577" s="137">
        <f t="shared" si="32"/>
        <v>40</v>
      </c>
    </row>
    <row r="578" spans="1:7" s="5" customFormat="1" ht="12.75">
      <c r="A578" s="140" t="s">
        <v>62</v>
      </c>
      <c r="B578" s="141" t="s">
        <v>588</v>
      </c>
      <c r="C578" s="142" t="s">
        <v>65</v>
      </c>
      <c r="D578" s="142" t="s">
        <v>86</v>
      </c>
      <c r="E578" s="145"/>
      <c r="F578" s="139"/>
      <c r="G578" s="143">
        <f t="shared" si="32"/>
        <v>40</v>
      </c>
    </row>
    <row r="579" spans="1:7" s="5" customFormat="1" ht="45">
      <c r="A579" s="144" t="s">
        <v>100</v>
      </c>
      <c r="B579" s="141" t="s">
        <v>588</v>
      </c>
      <c r="C579" s="142" t="s">
        <v>65</v>
      </c>
      <c r="D579" s="142" t="s">
        <v>86</v>
      </c>
      <c r="E579" s="145" t="s">
        <v>101</v>
      </c>
      <c r="F579" s="139"/>
      <c r="G579" s="143">
        <f t="shared" si="32"/>
        <v>40</v>
      </c>
    </row>
    <row r="580" spans="1:7" s="5" customFormat="1" ht="22.5">
      <c r="A580" s="144" t="s">
        <v>92</v>
      </c>
      <c r="B580" s="141" t="s">
        <v>588</v>
      </c>
      <c r="C580" s="142" t="s">
        <v>65</v>
      </c>
      <c r="D580" s="142" t="s">
        <v>86</v>
      </c>
      <c r="E580" s="145" t="s">
        <v>93</v>
      </c>
      <c r="F580" s="139"/>
      <c r="G580" s="143">
        <f t="shared" si="32"/>
        <v>40</v>
      </c>
    </row>
    <row r="581" spans="1:7" s="5" customFormat="1" ht="33.75">
      <c r="A581" s="140" t="s">
        <v>438</v>
      </c>
      <c r="B581" s="141" t="s">
        <v>588</v>
      </c>
      <c r="C581" s="142" t="s">
        <v>65</v>
      </c>
      <c r="D581" s="142" t="s">
        <v>86</v>
      </c>
      <c r="E581" s="145" t="s">
        <v>439</v>
      </c>
      <c r="F581" s="139"/>
      <c r="G581" s="143">
        <f t="shared" si="32"/>
        <v>40</v>
      </c>
    </row>
    <row r="582" spans="1:7" s="5" customFormat="1" ht="12.75">
      <c r="A582" s="140" t="s">
        <v>151</v>
      </c>
      <c r="B582" s="141" t="s">
        <v>588</v>
      </c>
      <c r="C582" s="142" t="s">
        <v>65</v>
      </c>
      <c r="D582" s="142" t="s">
        <v>86</v>
      </c>
      <c r="E582" s="145" t="s">
        <v>439</v>
      </c>
      <c r="F582" s="139">
        <v>721</v>
      </c>
      <c r="G582" s="143">
        <v>40</v>
      </c>
    </row>
    <row r="583" spans="1:7" s="5" customFormat="1" ht="21.75" customHeight="1">
      <c r="A583" s="136" t="s">
        <v>225</v>
      </c>
      <c r="B583" s="134" t="s">
        <v>380</v>
      </c>
      <c r="C583" s="142"/>
      <c r="D583" s="142"/>
      <c r="E583" s="145"/>
      <c r="F583" s="139"/>
      <c r="G583" s="137">
        <f>G584</f>
        <v>300</v>
      </c>
    </row>
    <row r="584" spans="1:7" s="5" customFormat="1" ht="12.75">
      <c r="A584" s="136" t="s">
        <v>194</v>
      </c>
      <c r="B584" s="134" t="s">
        <v>381</v>
      </c>
      <c r="C584" s="142"/>
      <c r="D584" s="142"/>
      <c r="E584" s="145"/>
      <c r="F584" s="139"/>
      <c r="G584" s="137">
        <f>G585+G591</f>
        <v>300</v>
      </c>
    </row>
    <row r="585" spans="1:7" s="5" customFormat="1" ht="12.75">
      <c r="A585" s="136" t="s">
        <v>143</v>
      </c>
      <c r="B585" s="134" t="s">
        <v>381</v>
      </c>
      <c r="C585" s="138" t="s">
        <v>72</v>
      </c>
      <c r="D585" s="138" t="s">
        <v>35</v>
      </c>
      <c r="E585" s="145"/>
      <c r="F585" s="139"/>
      <c r="G585" s="137">
        <f>G586</f>
        <v>300</v>
      </c>
    </row>
    <row r="586" spans="1:7" s="5" customFormat="1" ht="12.75">
      <c r="A586" s="140" t="s">
        <v>12</v>
      </c>
      <c r="B586" s="141" t="s">
        <v>381</v>
      </c>
      <c r="C586" s="142" t="s">
        <v>72</v>
      </c>
      <c r="D586" s="142" t="s">
        <v>65</v>
      </c>
      <c r="E586" s="145"/>
      <c r="F586" s="139"/>
      <c r="G586" s="143">
        <f>G587</f>
        <v>300</v>
      </c>
    </row>
    <row r="587" spans="1:7" s="5" customFormat="1" ht="22.5">
      <c r="A587" s="144" t="s">
        <v>103</v>
      </c>
      <c r="B587" s="141" t="s">
        <v>381</v>
      </c>
      <c r="C587" s="142" t="s">
        <v>72</v>
      </c>
      <c r="D587" s="142" t="s">
        <v>65</v>
      </c>
      <c r="E587" s="145" t="s">
        <v>104</v>
      </c>
      <c r="F587" s="139"/>
      <c r="G587" s="143">
        <f>G588</f>
        <v>300</v>
      </c>
    </row>
    <row r="588" spans="1:7" s="5" customFormat="1" ht="12.75">
      <c r="A588" s="144" t="s">
        <v>109</v>
      </c>
      <c r="B588" s="141" t="s">
        <v>381</v>
      </c>
      <c r="C588" s="142" t="s">
        <v>72</v>
      </c>
      <c r="D588" s="142" t="s">
        <v>65</v>
      </c>
      <c r="E588" s="145" t="s">
        <v>110</v>
      </c>
      <c r="F588" s="139"/>
      <c r="G588" s="143">
        <f>G589</f>
        <v>300</v>
      </c>
    </row>
    <row r="589" spans="1:7" s="5" customFormat="1" ht="12.75">
      <c r="A589" s="144" t="s">
        <v>113</v>
      </c>
      <c r="B589" s="141" t="s">
        <v>381</v>
      </c>
      <c r="C589" s="142" t="s">
        <v>72</v>
      </c>
      <c r="D589" s="142" t="s">
        <v>65</v>
      </c>
      <c r="E589" s="145" t="s">
        <v>114</v>
      </c>
      <c r="F589" s="139"/>
      <c r="G589" s="143">
        <f>G590</f>
        <v>300</v>
      </c>
    </row>
    <row r="590" spans="1:7" s="5" customFormat="1" ht="22.5">
      <c r="A590" s="140" t="s">
        <v>155</v>
      </c>
      <c r="B590" s="141" t="s">
        <v>381</v>
      </c>
      <c r="C590" s="142" t="s">
        <v>72</v>
      </c>
      <c r="D590" s="142" t="s">
        <v>65</v>
      </c>
      <c r="E590" s="145" t="s">
        <v>114</v>
      </c>
      <c r="F590" s="139">
        <v>726</v>
      </c>
      <c r="G590" s="143">
        <v>300</v>
      </c>
    </row>
    <row r="591" spans="1:7" s="5" customFormat="1" ht="12.75">
      <c r="A591" s="136" t="s">
        <v>82</v>
      </c>
      <c r="B591" s="134" t="s">
        <v>381</v>
      </c>
      <c r="C591" s="138" t="s">
        <v>73</v>
      </c>
      <c r="D591" s="138" t="s">
        <v>35</v>
      </c>
      <c r="E591" s="147"/>
      <c r="F591" s="133"/>
      <c r="G591" s="137">
        <f>G592</f>
        <v>0</v>
      </c>
    </row>
    <row r="592" spans="1:7" s="5" customFormat="1" ht="12.75">
      <c r="A592" s="140" t="s">
        <v>83</v>
      </c>
      <c r="B592" s="141" t="s">
        <v>381</v>
      </c>
      <c r="C592" s="142" t="s">
        <v>73</v>
      </c>
      <c r="D592" s="142" t="s">
        <v>65</v>
      </c>
      <c r="E592" s="145"/>
      <c r="F592" s="139"/>
      <c r="G592" s="143">
        <f>G593</f>
        <v>0</v>
      </c>
    </row>
    <row r="593" spans="1:7" s="5" customFormat="1" ht="22.5">
      <c r="A593" s="144" t="s">
        <v>103</v>
      </c>
      <c r="B593" s="141" t="s">
        <v>381</v>
      </c>
      <c r="C593" s="142" t="s">
        <v>73</v>
      </c>
      <c r="D593" s="142" t="s">
        <v>65</v>
      </c>
      <c r="E593" s="145" t="s">
        <v>104</v>
      </c>
      <c r="F593" s="139"/>
      <c r="G593" s="143">
        <f>G594</f>
        <v>0</v>
      </c>
    </row>
    <row r="594" spans="1:7" s="5" customFormat="1" ht="12.75">
      <c r="A594" s="144" t="s">
        <v>109</v>
      </c>
      <c r="B594" s="141" t="s">
        <v>381</v>
      </c>
      <c r="C594" s="142" t="s">
        <v>73</v>
      </c>
      <c r="D594" s="142" t="s">
        <v>65</v>
      </c>
      <c r="E594" s="145" t="s">
        <v>110</v>
      </c>
      <c r="F594" s="139"/>
      <c r="G594" s="143">
        <f>G595</f>
        <v>0</v>
      </c>
    </row>
    <row r="595" spans="1:7" s="5" customFormat="1" ht="12.75">
      <c r="A595" s="144" t="s">
        <v>113</v>
      </c>
      <c r="B595" s="141" t="s">
        <v>381</v>
      </c>
      <c r="C595" s="142" t="s">
        <v>73</v>
      </c>
      <c r="D595" s="142" t="s">
        <v>65</v>
      </c>
      <c r="E595" s="145" t="s">
        <v>114</v>
      </c>
      <c r="F595" s="139"/>
      <c r="G595" s="143">
        <f>G596</f>
        <v>0</v>
      </c>
    </row>
    <row r="596" spans="1:7" s="5" customFormat="1" ht="22.5">
      <c r="A596" s="140" t="s">
        <v>155</v>
      </c>
      <c r="B596" s="141" t="s">
        <v>381</v>
      </c>
      <c r="C596" s="142" t="s">
        <v>73</v>
      </c>
      <c r="D596" s="142" t="s">
        <v>65</v>
      </c>
      <c r="E596" s="145" t="s">
        <v>114</v>
      </c>
      <c r="F596" s="139">
        <v>726</v>
      </c>
      <c r="G596" s="143">
        <v>0</v>
      </c>
    </row>
    <row r="597" spans="1:7" s="5" customFormat="1" ht="12.75">
      <c r="A597" s="136" t="s">
        <v>633</v>
      </c>
      <c r="B597" s="134" t="s">
        <v>634</v>
      </c>
      <c r="C597" s="142"/>
      <c r="D597" s="142"/>
      <c r="E597" s="145"/>
      <c r="F597" s="139"/>
      <c r="G597" s="137">
        <f aca="true" t="shared" si="33" ref="G597:G602">G598</f>
        <v>6</v>
      </c>
    </row>
    <row r="598" spans="1:7" s="77" customFormat="1" ht="21.75" customHeight="1">
      <c r="A598" s="217" t="s">
        <v>631</v>
      </c>
      <c r="B598" s="134" t="s">
        <v>632</v>
      </c>
      <c r="C598" s="138"/>
      <c r="D598" s="138"/>
      <c r="E598" s="147"/>
      <c r="F598" s="133"/>
      <c r="G598" s="137">
        <f t="shared" si="33"/>
        <v>6</v>
      </c>
    </row>
    <row r="599" spans="1:7" s="77" customFormat="1" ht="18" customHeight="1">
      <c r="A599" s="148" t="s">
        <v>61</v>
      </c>
      <c r="B599" s="134" t="s">
        <v>632</v>
      </c>
      <c r="C599" s="138" t="s">
        <v>70</v>
      </c>
      <c r="D599" s="138" t="s">
        <v>35</v>
      </c>
      <c r="E599" s="147"/>
      <c r="F599" s="133"/>
      <c r="G599" s="137">
        <f t="shared" si="33"/>
        <v>6</v>
      </c>
    </row>
    <row r="600" spans="1:7" s="5" customFormat="1" ht="16.5" customHeight="1">
      <c r="A600" s="218" t="s">
        <v>60</v>
      </c>
      <c r="B600" s="141" t="s">
        <v>632</v>
      </c>
      <c r="C600" s="142" t="s">
        <v>70</v>
      </c>
      <c r="D600" s="142" t="s">
        <v>69</v>
      </c>
      <c r="E600" s="145"/>
      <c r="F600" s="139"/>
      <c r="G600" s="143">
        <f>G601</f>
        <v>6</v>
      </c>
    </row>
    <row r="601" spans="1:7" s="5" customFormat="1" ht="13.5" customHeight="1">
      <c r="A601" s="144" t="s">
        <v>115</v>
      </c>
      <c r="B601" s="141" t="s">
        <v>632</v>
      </c>
      <c r="C601" s="142" t="s">
        <v>70</v>
      </c>
      <c r="D601" s="142" t="s">
        <v>69</v>
      </c>
      <c r="E601" s="145" t="s">
        <v>116</v>
      </c>
      <c r="F601" s="139"/>
      <c r="G601" s="143">
        <f t="shared" si="33"/>
        <v>6</v>
      </c>
    </row>
    <row r="602" spans="1:7" s="5" customFormat="1" ht="13.5" customHeight="1">
      <c r="A602" s="144" t="s">
        <v>121</v>
      </c>
      <c r="B602" s="141" t="s">
        <v>632</v>
      </c>
      <c r="C602" s="142" t="s">
        <v>70</v>
      </c>
      <c r="D602" s="142" t="s">
        <v>69</v>
      </c>
      <c r="E602" s="145" t="s">
        <v>122</v>
      </c>
      <c r="F602" s="139"/>
      <c r="G602" s="143">
        <f t="shared" si="33"/>
        <v>6</v>
      </c>
    </row>
    <row r="603" spans="1:7" s="5" customFormat="1" ht="13.5" customHeight="1">
      <c r="A603" s="140" t="s">
        <v>151</v>
      </c>
      <c r="B603" s="141" t="s">
        <v>632</v>
      </c>
      <c r="C603" s="142" t="s">
        <v>70</v>
      </c>
      <c r="D603" s="142" t="s">
        <v>69</v>
      </c>
      <c r="E603" s="145" t="s">
        <v>122</v>
      </c>
      <c r="F603" s="139">
        <v>721</v>
      </c>
      <c r="G603" s="143">
        <v>6</v>
      </c>
    </row>
    <row r="604" spans="1:7" s="5" customFormat="1" ht="21.75">
      <c r="A604" s="148" t="s">
        <v>373</v>
      </c>
      <c r="B604" s="134" t="s">
        <v>374</v>
      </c>
      <c r="C604" s="142"/>
      <c r="D604" s="142"/>
      <c r="E604" s="145"/>
      <c r="F604" s="139"/>
      <c r="G604" s="137">
        <f>G605+G612</f>
        <v>241.8</v>
      </c>
    </row>
    <row r="605" spans="1:7" s="5" customFormat="1" ht="21.75">
      <c r="A605" s="136" t="s">
        <v>429</v>
      </c>
      <c r="B605" s="134" t="s">
        <v>430</v>
      </c>
      <c r="C605" s="142"/>
      <c r="D605" s="142"/>
      <c r="E605" s="145"/>
      <c r="F605" s="139"/>
      <c r="G605" s="137">
        <f aca="true" t="shared" si="34" ref="G605:G610">G606</f>
        <v>141.8</v>
      </c>
    </row>
    <row r="606" spans="1:7" s="5" customFormat="1" ht="12.75">
      <c r="A606" s="136" t="s">
        <v>8</v>
      </c>
      <c r="B606" s="134" t="s">
        <v>430</v>
      </c>
      <c r="C606" s="138" t="s">
        <v>68</v>
      </c>
      <c r="D606" s="138" t="s">
        <v>35</v>
      </c>
      <c r="E606" s="145"/>
      <c r="F606" s="139"/>
      <c r="G606" s="137">
        <f t="shared" si="34"/>
        <v>141.8</v>
      </c>
    </row>
    <row r="607" spans="1:7" s="5" customFormat="1" ht="12.75">
      <c r="A607" s="140" t="s">
        <v>420</v>
      </c>
      <c r="B607" s="141" t="s">
        <v>430</v>
      </c>
      <c r="C607" s="142" t="s">
        <v>68</v>
      </c>
      <c r="D607" s="142" t="s">
        <v>68</v>
      </c>
      <c r="E607" s="145"/>
      <c r="F607" s="139"/>
      <c r="G607" s="143">
        <f t="shared" si="34"/>
        <v>141.8</v>
      </c>
    </row>
    <row r="608" spans="1:7" s="5" customFormat="1" ht="22.5">
      <c r="A608" s="144" t="s">
        <v>103</v>
      </c>
      <c r="B608" s="141" t="s">
        <v>430</v>
      </c>
      <c r="C608" s="142" t="s">
        <v>68</v>
      </c>
      <c r="D608" s="142" t="s">
        <v>68</v>
      </c>
      <c r="E608" s="145" t="s">
        <v>104</v>
      </c>
      <c r="F608" s="139"/>
      <c r="G608" s="143">
        <f t="shared" si="34"/>
        <v>141.8</v>
      </c>
    </row>
    <row r="609" spans="1:7" s="5" customFormat="1" ht="12.75">
      <c r="A609" s="144" t="s">
        <v>109</v>
      </c>
      <c r="B609" s="141" t="s">
        <v>430</v>
      </c>
      <c r="C609" s="142" t="s">
        <v>68</v>
      </c>
      <c r="D609" s="142" t="s">
        <v>68</v>
      </c>
      <c r="E609" s="145" t="s">
        <v>110</v>
      </c>
      <c r="F609" s="139"/>
      <c r="G609" s="143">
        <f t="shared" si="34"/>
        <v>141.8</v>
      </c>
    </row>
    <row r="610" spans="1:7" s="5" customFormat="1" ht="12.75">
      <c r="A610" s="144" t="s">
        <v>113</v>
      </c>
      <c r="B610" s="141" t="s">
        <v>430</v>
      </c>
      <c r="C610" s="142" t="s">
        <v>68</v>
      </c>
      <c r="D610" s="142" t="s">
        <v>68</v>
      </c>
      <c r="E610" s="145" t="s">
        <v>114</v>
      </c>
      <c r="F610" s="139"/>
      <c r="G610" s="143">
        <f t="shared" si="34"/>
        <v>141.8</v>
      </c>
    </row>
    <row r="611" spans="1:7" s="5" customFormat="1" ht="13.5" customHeight="1">
      <c r="A611" s="140" t="s">
        <v>154</v>
      </c>
      <c r="B611" s="141" t="s">
        <v>430</v>
      </c>
      <c r="C611" s="142" t="s">
        <v>68</v>
      </c>
      <c r="D611" s="142" t="s">
        <v>68</v>
      </c>
      <c r="E611" s="145" t="s">
        <v>114</v>
      </c>
      <c r="F611" s="139">
        <v>725</v>
      </c>
      <c r="G611" s="143">
        <v>141.8</v>
      </c>
    </row>
    <row r="612" spans="1:7" s="77" customFormat="1" ht="22.5" customHeight="1">
      <c r="A612" s="136" t="s">
        <v>413</v>
      </c>
      <c r="B612" s="134" t="s">
        <v>375</v>
      </c>
      <c r="C612" s="138"/>
      <c r="D612" s="138"/>
      <c r="E612" s="147"/>
      <c r="F612" s="133"/>
      <c r="G612" s="137">
        <f>G613</f>
        <v>100</v>
      </c>
    </row>
    <row r="613" spans="1:7" s="5" customFormat="1" ht="12.75">
      <c r="A613" s="136" t="s">
        <v>8</v>
      </c>
      <c r="B613" s="134" t="s">
        <v>375</v>
      </c>
      <c r="C613" s="142" t="s">
        <v>68</v>
      </c>
      <c r="D613" s="142" t="s">
        <v>35</v>
      </c>
      <c r="E613" s="145"/>
      <c r="F613" s="139"/>
      <c r="G613" s="143">
        <f>G614</f>
        <v>100</v>
      </c>
    </row>
    <row r="614" spans="1:7" s="5" customFormat="1" ht="12.75">
      <c r="A614" s="140" t="s">
        <v>420</v>
      </c>
      <c r="B614" s="141" t="s">
        <v>375</v>
      </c>
      <c r="C614" s="142" t="s">
        <v>68</v>
      </c>
      <c r="D614" s="142" t="s">
        <v>68</v>
      </c>
      <c r="E614" s="145"/>
      <c r="F614" s="139"/>
      <c r="G614" s="143">
        <f>G615</f>
        <v>100</v>
      </c>
    </row>
    <row r="615" spans="1:7" s="5" customFormat="1" ht="12.75">
      <c r="A615" s="144" t="s">
        <v>115</v>
      </c>
      <c r="B615" s="141" t="s">
        <v>375</v>
      </c>
      <c r="C615" s="142" t="s">
        <v>68</v>
      </c>
      <c r="D615" s="142" t="s">
        <v>68</v>
      </c>
      <c r="E615" s="145" t="s">
        <v>116</v>
      </c>
      <c r="F615" s="139"/>
      <c r="G615" s="143">
        <f>G616</f>
        <v>100</v>
      </c>
    </row>
    <row r="616" spans="1:7" s="5" customFormat="1" ht="22.5">
      <c r="A616" s="144" t="s">
        <v>135</v>
      </c>
      <c r="B616" s="141" t="s">
        <v>375</v>
      </c>
      <c r="C616" s="142" t="s">
        <v>68</v>
      </c>
      <c r="D616" s="142" t="s">
        <v>68</v>
      </c>
      <c r="E616" s="145" t="s">
        <v>134</v>
      </c>
      <c r="F616" s="139"/>
      <c r="G616" s="143">
        <f>G618</f>
        <v>100</v>
      </c>
    </row>
    <row r="617" spans="1:7" s="5" customFormat="1" ht="22.5">
      <c r="A617" s="144" t="s">
        <v>136</v>
      </c>
      <c r="B617" s="141" t="s">
        <v>375</v>
      </c>
      <c r="C617" s="142" t="s">
        <v>68</v>
      </c>
      <c r="D617" s="142" t="s">
        <v>68</v>
      </c>
      <c r="E617" s="145" t="s">
        <v>137</v>
      </c>
      <c r="F617" s="139"/>
      <c r="G617" s="143">
        <f>G618</f>
        <v>100</v>
      </c>
    </row>
    <row r="618" spans="1:7" s="5" customFormat="1" ht="13.5" customHeight="1">
      <c r="A618" s="140" t="s">
        <v>154</v>
      </c>
      <c r="B618" s="141" t="s">
        <v>375</v>
      </c>
      <c r="C618" s="142" t="s">
        <v>68</v>
      </c>
      <c r="D618" s="142" t="s">
        <v>68</v>
      </c>
      <c r="E618" s="145" t="s">
        <v>137</v>
      </c>
      <c r="F618" s="139">
        <v>725</v>
      </c>
      <c r="G618" s="143">
        <v>100</v>
      </c>
    </row>
    <row r="619" spans="1:8" s="5" customFormat="1" ht="35.25" customHeight="1">
      <c r="A619" s="136" t="s">
        <v>589</v>
      </c>
      <c r="B619" s="134" t="s">
        <v>182</v>
      </c>
      <c r="C619" s="138"/>
      <c r="D619" s="138"/>
      <c r="E619" s="139"/>
      <c r="F619" s="139"/>
      <c r="G619" s="137">
        <f>G620</f>
        <v>1023.6</v>
      </c>
      <c r="H619" s="5">
        <v>16</v>
      </c>
    </row>
    <row r="620" spans="1:7" s="5" customFormat="1" ht="42" customHeight="1">
      <c r="A620" s="136" t="s">
        <v>370</v>
      </c>
      <c r="B620" s="134" t="s">
        <v>283</v>
      </c>
      <c r="C620" s="138"/>
      <c r="D620" s="138"/>
      <c r="E620" s="133"/>
      <c r="F620" s="133"/>
      <c r="G620" s="137">
        <f>G621</f>
        <v>1023.6</v>
      </c>
    </row>
    <row r="621" spans="1:7" s="5" customFormat="1" ht="14.25" customHeight="1">
      <c r="A621" s="136" t="s">
        <v>181</v>
      </c>
      <c r="B621" s="134" t="s">
        <v>284</v>
      </c>
      <c r="C621" s="138"/>
      <c r="D621" s="138"/>
      <c r="E621" s="133"/>
      <c r="F621" s="133"/>
      <c r="G621" s="137">
        <f>G622</f>
        <v>1023.6</v>
      </c>
    </row>
    <row r="622" spans="1:7" s="5" customFormat="1" ht="13.5" customHeight="1">
      <c r="A622" s="136" t="s">
        <v>8</v>
      </c>
      <c r="B622" s="134" t="s">
        <v>284</v>
      </c>
      <c r="C622" s="138" t="s">
        <v>68</v>
      </c>
      <c r="D622" s="138" t="s">
        <v>35</v>
      </c>
      <c r="E622" s="139"/>
      <c r="F622" s="139"/>
      <c r="G622" s="137">
        <f>G623</f>
        <v>1023.6</v>
      </c>
    </row>
    <row r="623" spans="1:7" s="5" customFormat="1" ht="12.75">
      <c r="A623" s="140" t="s">
        <v>420</v>
      </c>
      <c r="B623" s="141" t="s">
        <v>284</v>
      </c>
      <c r="C623" s="142" t="s">
        <v>68</v>
      </c>
      <c r="D623" s="142" t="s">
        <v>68</v>
      </c>
      <c r="E623" s="139"/>
      <c r="F623" s="139"/>
      <c r="G623" s="143">
        <f>G624+G628</f>
        <v>1023.6</v>
      </c>
    </row>
    <row r="624" spans="1:7" s="5" customFormat="1" ht="22.5">
      <c r="A624" s="144" t="s">
        <v>103</v>
      </c>
      <c r="B624" s="141" t="s">
        <v>284</v>
      </c>
      <c r="C624" s="142" t="s">
        <v>68</v>
      </c>
      <c r="D624" s="142" t="s">
        <v>68</v>
      </c>
      <c r="E624" s="145" t="s">
        <v>104</v>
      </c>
      <c r="F624" s="139"/>
      <c r="G624" s="143">
        <f>G625</f>
        <v>913.7</v>
      </c>
    </row>
    <row r="625" spans="1:7" s="5" customFormat="1" ht="12.75">
      <c r="A625" s="144" t="s">
        <v>109</v>
      </c>
      <c r="B625" s="141" t="s">
        <v>284</v>
      </c>
      <c r="C625" s="142" t="s">
        <v>68</v>
      </c>
      <c r="D625" s="142" t="s">
        <v>68</v>
      </c>
      <c r="E625" s="145" t="s">
        <v>110</v>
      </c>
      <c r="F625" s="139"/>
      <c r="G625" s="143">
        <f>G626</f>
        <v>913.7</v>
      </c>
    </row>
    <row r="626" spans="1:7" s="5" customFormat="1" ht="12.75">
      <c r="A626" s="144" t="s">
        <v>113</v>
      </c>
      <c r="B626" s="141" t="s">
        <v>284</v>
      </c>
      <c r="C626" s="142" t="s">
        <v>68</v>
      </c>
      <c r="D626" s="142" t="s">
        <v>68</v>
      </c>
      <c r="E626" s="145" t="s">
        <v>114</v>
      </c>
      <c r="F626" s="139"/>
      <c r="G626" s="143">
        <f>G627</f>
        <v>913.7</v>
      </c>
    </row>
    <row r="627" spans="1:7" s="5" customFormat="1" ht="12.75" customHeight="1">
      <c r="A627" s="144" t="s">
        <v>154</v>
      </c>
      <c r="B627" s="141" t="s">
        <v>284</v>
      </c>
      <c r="C627" s="142" t="s">
        <v>68</v>
      </c>
      <c r="D627" s="142" t="s">
        <v>68</v>
      </c>
      <c r="E627" s="145" t="s">
        <v>114</v>
      </c>
      <c r="F627" s="139">
        <v>725</v>
      </c>
      <c r="G627" s="143">
        <v>913.7</v>
      </c>
    </row>
    <row r="628" spans="1:7" s="5" customFormat="1" ht="45">
      <c r="A628" s="140" t="s">
        <v>100</v>
      </c>
      <c r="B628" s="141" t="s">
        <v>284</v>
      </c>
      <c r="C628" s="142" t="s">
        <v>68</v>
      </c>
      <c r="D628" s="142" t="s">
        <v>68</v>
      </c>
      <c r="E628" s="145" t="s">
        <v>101</v>
      </c>
      <c r="F628" s="139"/>
      <c r="G628" s="143">
        <f>G629</f>
        <v>109.9</v>
      </c>
    </row>
    <row r="629" spans="1:7" s="5" customFormat="1" ht="22.5">
      <c r="A629" s="140" t="str">
        <f>'пр.7 вед.стр.'!A906</f>
        <v>Предоставление субсидий бюджетным, автономным учреждениям и иным некоммерческим организациям</v>
      </c>
      <c r="B629" s="141" t="s">
        <v>284</v>
      </c>
      <c r="C629" s="142" t="s">
        <v>68</v>
      </c>
      <c r="D629" s="142" t="s">
        <v>68</v>
      </c>
      <c r="E629" s="145" t="s">
        <v>247</v>
      </c>
      <c r="F629" s="139"/>
      <c r="G629" s="143">
        <f>G630+G632</f>
        <v>109.9</v>
      </c>
    </row>
    <row r="630" spans="1:7" s="5" customFormat="1" ht="12.75">
      <c r="A630" s="144" t="s">
        <v>376</v>
      </c>
      <c r="B630" s="141" t="s">
        <v>284</v>
      </c>
      <c r="C630" s="142" t="s">
        <v>68</v>
      </c>
      <c r="D630" s="142" t="s">
        <v>68</v>
      </c>
      <c r="E630" s="145" t="s">
        <v>248</v>
      </c>
      <c r="F630" s="139"/>
      <c r="G630" s="143">
        <f>G631</f>
        <v>84.4</v>
      </c>
    </row>
    <row r="631" spans="1:7" s="5" customFormat="1" ht="22.5">
      <c r="A631" s="140" t="s">
        <v>155</v>
      </c>
      <c r="B631" s="141" t="s">
        <v>284</v>
      </c>
      <c r="C631" s="142" t="s">
        <v>68</v>
      </c>
      <c r="D631" s="142" t="s">
        <v>68</v>
      </c>
      <c r="E631" s="145" t="s">
        <v>248</v>
      </c>
      <c r="F631" s="139">
        <v>726</v>
      </c>
      <c r="G631" s="143">
        <v>84.4</v>
      </c>
    </row>
    <row r="632" spans="1:7" s="5" customFormat="1" ht="22.5">
      <c r="A632" s="144" t="s">
        <v>337</v>
      </c>
      <c r="B632" s="141" t="s">
        <v>284</v>
      </c>
      <c r="C632" s="142" t="s">
        <v>68</v>
      </c>
      <c r="D632" s="142" t="s">
        <v>68</v>
      </c>
      <c r="E632" s="145" t="s">
        <v>249</v>
      </c>
      <c r="F632" s="139"/>
      <c r="G632" s="143">
        <f>G633</f>
        <v>25.5</v>
      </c>
    </row>
    <row r="633" spans="1:7" s="5" customFormat="1" ht="22.5">
      <c r="A633" s="140" t="s">
        <v>155</v>
      </c>
      <c r="B633" s="141" t="s">
        <v>284</v>
      </c>
      <c r="C633" s="142" t="s">
        <v>68</v>
      </c>
      <c r="D633" s="142" t="s">
        <v>68</v>
      </c>
      <c r="E633" s="145" t="s">
        <v>249</v>
      </c>
      <c r="F633" s="139">
        <v>726</v>
      </c>
      <c r="G633" s="143">
        <v>25.5</v>
      </c>
    </row>
    <row r="634" spans="1:8" s="5" customFormat="1" ht="21.75">
      <c r="A634" s="136" t="s">
        <v>724</v>
      </c>
      <c r="B634" s="134" t="s">
        <v>197</v>
      </c>
      <c r="C634" s="138"/>
      <c r="D634" s="138"/>
      <c r="E634" s="139"/>
      <c r="F634" s="139"/>
      <c r="G634" s="137">
        <f>G635</f>
        <v>1150</v>
      </c>
      <c r="H634" s="5">
        <v>17</v>
      </c>
    </row>
    <row r="635" spans="1:7" s="5" customFormat="1" ht="23.25" customHeight="1">
      <c r="A635" s="136" t="s">
        <v>228</v>
      </c>
      <c r="B635" s="134" t="s">
        <v>301</v>
      </c>
      <c r="C635" s="138"/>
      <c r="D635" s="138"/>
      <c r="E635" s="139"/>
      <c r="F635" s="139"/>
      <c r="G635" s="137">
        <f>G636+G643+G650</f>
        <v>1150</v>
      </c>
    </row>
    <row r="636" spans="1:7" s="5" customFormat="1" ht="12.75">
      <c r="A636" s="136" t="s">
        <v>175</v>
      </c>
      <c r="B636" s="134" t="s">
        <v>303</v>
      </c>
      <c r="C636" s="142"/>
      <c r="D636" s="142"/>
      <c r="E636" s="145"/>
      <c r="F636" s="139"/>
      <c r="G636" s="137">
        <f aca="true" t="shared" si="35" ref="G636:G641">G637</f>
        <v>300</v>
      </c>
    </row>
    <row r="637" spans="1:7" s="5" customFormat="1" ht="12.75">
      <c r="A637" s="136" t="s">
        <v>82</v>
      </c>
      <c r="B637" s="134" t="s">
        <v>303</v>
      </c>
      <c r="C637" s="138" t="s">
        <v>73</v>
      </c>
      <c r="D637" s="138" t="s">
        <v>35</v>
      </c>
      <c r="E637" s="139"/>
      <c r="F637" s="139"/>
      <c r="G637" s="137">
        <f t="shared" si="35"/>
        <v>300</v>
      </c>
    </row>
    <row r="638" spans="1:7" s="5" customFormat="1" ht="12.75">
      <c r="A638" s="140" t="s">
        <v>83</v>
      </c>
      <c r="B638" s="141" t="s">
        <v>303</v>
      </c>
      <c r="C638" s="142" t="s">
        <v>73</v>
      </c>
      <c r="D638" s="142" t="s">
        <v>65</v>
      </c>
      <c r="E638" s="139"/>
      <c r="F638" s="139"/>
      <c r="G638" s="143">
        <f t="shared" si="35"/>
        <v>300</v>
      </c>
    </row>
    <row r="639" spans="1:7" s="5" customFormat="1" ht="22.5">
      <c r="A639" s="144" t="s">
        <v>103</v>
      </c>
      <c r="B639" s="141" t="s">
        <v>303</v>
      </c>
      <c r="C639" s="142" t="s">
        <v>73</v>
      </c>
      <c r="D639" s="142" t="s">
        <v>65</v>
      </c>
      <c r="E639" s="145" t="s">
        <v>104</v>
      </c>
      <c r="F639" s="139"/>
      <c r="G639" s="143">
        <f t="shared" si="35"/>
        <v>300</v>
      </c>
    </row>
    <row r="640" spans="1:7" s="5" customFormat="1" ht="12.75">
      <c r="A640" s="144" t="s">
        <v>109</v>
      </c>
      <c r="B640" s="141" t="s">
        <v>303</v>
      </c>
      <c r="C640" s="142" t="s">
        <v>73</v>
      </c>
      <c r="D640" s="142" t="s">
        <v>65</v>
      </c>
      <c r="E640" s="145" t="s">
        <v>110</v>
      </c>
      <c r="F640" s="139"/>
      <c r="G640" s="143">
        <f t="shared" si="35"/>
        <v>300</v>
      </c>
    </row>
    <row r="641" spans="1:7" s="5" customFormat="1" ht="12.75">
      <c r="A641" s="144" t="s">
        <v>113</v>
      </c>
      <c r="B641" s="141" t="s">
        <v>303</v>
      </c>
      <c r="C641" s="142" t="s">
        <v>73</v>
      </c>
      <c r="D641" s="142" t="s">
        <v>65</v>
      </c>
      <c r="E641" s="145" t="s">
        <v>114</v>
      </c>
      <c r="F641" s="139"/>
      <c r="G641" s="143">
        <f t="shared" si="35"/>
        <v>300</v>
      </c>
    </row>
    <row r="642" spans="1:7" s="5" customFormat="1" ht="22.5">
      <c r="A642" s="140" t="s">
        <v>155</v>
      </c>
      <c r="B642" s="141" t="s">
        <v>303</v>
      </c>
      <c r="C642" s="142" t="s">
        <v>73</v>
      </c>
      <c r="D642" s="142" t="s">
        <v>65</v>
      </c>
      <c r="E642" s="145" t="s">
        <v>114</v>
      </c>
      <c r="F642" s="139">
        <v>726</v>
      </c>
      <c r="G642" s="143">
        <v>300</v>
      </c>
    </row>
    <row r="643" spans="1:7" s="5" customFormat="1" ht="21.75">
      <c r="A643" s="136" t="s">
        <v>392</v>
      </c>
      <c r="B643" s="134" t="s">
        <v>302</v>
      </c>
      <c r="C643" s="138"/>
      <c r="D643" s="138"/>
      <c r="E643" s="139"/>
      <c r="F643" s="139"/>
      <c r="G643" s="137">
        <f aca="true" t="shared" si="36" ref="G643:G648">G644</f>
        <v>580</v>
      </c>
    </row>
    <row r="644" spans="1:7" s="5" customFormat="1" ht="12.75">
      <c r="A644" s="136" t="s">
        <v>82</v>
      </c>
      <c r="B644" s="134" t="s">
        <v>302</v>
      </c>
      <c r="C644" s="138" t="s">
        <v>73</v>
      </c>
      <c r="D644" s="138" t="s">
        <v>35</v>
      </c>
      <c r="E644" s="139"/>
      <c r="F644" s="139"/>
      <c r="G644" s="137">
        <f t="shared" si="36"/>
        <v>580</v>
      </c>
    </row>
    <row r="645" spans="1:7" s="5" customFormat="1" ht="12.75">
      <c r="A645" s="140" t="s">
        <v>83</v>
      </c>
      <c r="B645" s="141" t="s">
        <v>302</v>
      </c>
      <c r="C645" s="142" t="s">
        <v>73</v>
      </c>
      <c r="D645" s="142" t="s">
        <v>65</v>
      </c>
      <c r="E645" s="139"/>
      <c r="F645" s="139"/>
      <c r="G645" s="143">
        <f t="shared" si="36"/>
        <v>580</v>
      </c>
    </row>
    <row r="646" spans="1:7" s="5" customFormat="1" ht="22.5">
      <c r="A646" s="144" t="s">
        <v>103</v>
      </c>
      <c r="B646" s="141" t="s">
        <v>302</v>
      </c>
      <c r="C646" s="142" t="s">
        <v>73</v>
      </c>
      <c r="D646" s="142" t="s">
        <v>65</v>
      </c>
      <c r="E646" s="145" t="s">
        <v>104</v>
      </c>
      <c r="F646" s="139"/>
      <c r="G646" s="143">
        <f t="shared" si="36"/>
        <v>580</v>
      </c>
    </row>
    <row r="647" spans="1:7" s="5" customFormat="1" ht="12.75">
      <c r="A647" s="144" t="s">
        <v>109</v>
      </c>
      <c r="B647" s="141" t="s">
        <v>302</v>
      </c>
      <c r="C647" s="142" t="s">
        <v>73</v>
      </c>
      <c r="D647" s="142" t="s">
        <v>65</v>
      </c>
      <c r="E647" s="145" t="s">
        <v>110</v>
      </c>
      <c r="F647" s="139"/>
      <c r="G647" s="143">
        <f t="shared" si="36"/>
        <v>580</v>
      </c>
    </row>
    <row r="648" spans="1:7" s="5" customFormat="1" ht="12.75">
      <c r="A648" s="144" t="s">
        <v>113</v>
      </c>
      <c r="B648" s="141" t="s">
        <v>302</v>
      </c>
      <c r="C648" s="142" t="s">
        <v>73</v>
      </c>
      <c r="D648" s="142" t="s">
        <v>65</v>
      </c>
      <c r="E648" s="145" t="s">
        <v>114</v>
      </c>
      <c r="F648" s="139"/>
      <c r="G648" s="143">
        <f t="shared" si="36"/>
        <v>580</v>
      </c>
    </row>
    <row r="649" spans="1:7" s="5" customFormat="1" ht="22.5">
      <c r="A649" s="140" t="s">
        <v>155</v>
      </c>
      <c r="B649" s="141" t="s">
        <v>302</v>
      </c>
      <c r="C649" s="142" t="s">
        <v>73</v>
      </c>
      <c r="D649" s="142" t="s">
        <v>65</v>
      </c>
      <c r="E649" s="145" t="s">
        <v>114</v>
      </c>
      <c r="F649" s="139">
        <v>726</v>
      </c>
      <c r="G649" s="143">
        <v>580</v>
      </c>
    </row>
    <row r="650" spans="1:7" s="5" customFormat="1" ht="12.75">
      <c r="A650" s="136" t="s">
        <v>196</v>
      </c>
      <c r="B650" s="134" t="s">
        <v>304</v>
      </c>
      <c r="C650" s="138"/>
      <c r="D650" s="138"/>
      <c r="E650" s="147"/>
      <c r="F650" s="133"/>
      <c r="G650" s="137">
        <f aca="true" t="shared" si="37" ref="G650:G655">G651</f>
        <v>270</v>
      </c>
    </row>
    <row r="651" spans="1:7" s="5" customFormat="1" ht="12.75">
      <c r="A651" s="136" t="s">
        <v>82</v>
      </c>
      <c r="B651" s="134" t="s">
        <v>304</v>
      </c>
      <c r="C651" s="138" t="s">
        <v>73</v>
      </c>
      <c r="D651" s="138" t="s">
        <v>35</v>
      </c>
      <c r="E651" s="139"/>
      <c r="F651" s="139"/>
      <c r="G651" s="137">
        <f t="shared" si="37"/>
        <v>270</v>
      </c>
    </row>
    <row r="652" spans="1:7" s="5" customFormat="1" ht="12.75">
      <c r="A652" s="140" t="s">
        <v>83</v>
      </c>
      <c r="B652" s="141" t="s">
        <v>304</v>
      </c>
      <c r="C652" s="142" t="s">
        <v>73</v>
      </c>
      <c r="D652" s="142" t="s">
        <v>65</v>
      </c>
      <c r="E652" s="139"/>
      <c r="F652" s="139"/>
      <c r="G652" s="143">
        <f t="shared" si="37"/>
        <v>270</v>
      </c>
    </row>
    <row r="653" spans="1:7" s="5" customFormat="1" ht="22.5">
      <c r="A653" s="144" t="s">
        <v>103</v>
      </c>
      <c r="B653" s="141" t="s">
        <v>304</v>
      </c>
      <c r="C653" s="142" t="s">
        <v>73</v>
      </c>
      <c r="D653" s="142" t="s">
        <v>65</v>
      </c>
      <c r="E653" s="145" t="s">
        <v>104</v>
      </c>
      <c r="F653" s="139"/>
      <c r="G653" s="143">
        <f t="shared" si="37"/>
        <v>270</v>
      </c>
    </row>
    <row r="654" spans="1:7" s="5" customFormat="1" ht="12.75">
      <c r="A654" s="144" t="s">
        <v>109</v>
      </c>
      <c r="B654" s="141" t="s">
        <v>304</v>
      </c>
      <c r="C654" s="142" t="s">
        <v>73</v>
      </c>
      <c r="D654" s="142" t="s">
        <v>65</v>
      </c>
      <c r="E654" s="145" t="s">
        <v>110</v>
      </c>
      <c r="F654" s="139"/>
      <c r="G654" s="143">
        <f t="shared" si="37"/>
        <v>270</v>
      </c>
    </row>
    <row r="655" spans="1:7" s="5" customFormat="1" ht="12.75">
      <c r="A655" s="144" t="s">
        <v>113</v>
      </c>
      <c r="B655" s="141" t="s">
        <v>304</v>
      </c>
      <c r="C655" s="142" t="s">
        <v>73</v>
      </c>
      <c r="D655" s="142" t="s">
        <v>65</v>
      </c>
      <c r="E655" s="145" t="s">
        <v>114</v>
      </c>
      <c r="F655" s="139"/>
      <c r="G655" s="143">
        <f t="shared" si="37"/>
        <v>270</v>
      </c>
    </row>
    <row r="656" spans="1:7" s="5" customFormat="1" ht="22.5">
      <c r="A656" s="140" t="s">
        <v>155</v>
      </c>
      <c r="B656" s="141" t="s">
        <v>304</v>
      </c>
      <c r="C656" s="142" t="s">
        <v>73</v>
      </c>
      <c r="D656" s="142" t="s">
        <v>65</v>
      </c>
      <c r="E656" s="145" t="s">
        <v>114</v>
      </c>
      <c r="F656" s="139">
        <v>726</v>
      </c>
      <c r="G656" s="143">
        <v>270</v>
      </c>
    </row>
    <row r="657" spans="1:8" s="11" customFormat="1" ht="42.75">
      <c r="A657" s="136" t="s">
        <v>590</v>
      </c>
      <c r="B657" s="134" t="s">
        <v>348</v>
      </c>
      <c r="C657" s="142"/>
      <c r="D657" s="142"/>
      <c r="E657" s="145"/>
      <c r="F657" s="139"/>
      <c r="G657" s="137">
        <f>G658</f>
        <v>400</v>
      </c>
      <c r="H657" s="11">
        <v>18</v>
      </c>
    </row>
    <row r="658" spans="1:7" s="5" customFormat="1" ht="32.25">
      <c r="A658" s="136" t="s">
        <v>235</v>
      </c>
      <c r="B658" s="134" t="s">
        <v>349</v>
      </c>
      <c r="C658" s="142"/>
      <c r="D658" s="142"/>
      <c r="E658" s="145"/>
      <c r="F658" s="139"/>
      <c r="G658" s="137">
        <f>G659</f>
        <v>400</v>
      </c>
    </row>
    <row r="659" spans="1:7" s="5" customFormat="1" ht="15.75" customHeight="1">
      <c r="A659" s="136" t="s">
        <v>169</v>
      </c>
      <c r="B659" s="134" t="s">
        <v>350</v>
      </c>
      <c r="C659" s="134"/>
      <c r="D659" s="134"/>
      <c r="E659" s="133"/>
      <c r="F659" s="133"/>
      <c r="G659" s="137">
        <f aca="true" t="shared" si="38" ref="G659:G664">G660</f>
        <v>400</v>
      </c>
    </row>
    <row r="660" spans="1:7" s="5" customFormat="1" ht="12.75">
      <c r="A660" s="136" t="s">
        <v>5</v>
      </c>
      <c r="B660" s="134" t="s">
        <v>350</v>
      </c>
      <c r="C660" s="138" t="s">
        <v>67</v>
      </c>
      <c r="D660" s="138" t="s">
        <v>35</v>
      </c>
      <c r="E660" s="139"/>
      <c r="F660" s="139"/>
      <c r="G660" s="137">
        <f t="shared" si="38"/>
        <v>400</v>
      </c>
    </row>
    <row r="661" spans="1:7" s="5" customFormat="1" ht="12.75">
      <c r="A661" s="140" t="s">
        <v>7</v>
      </c>
      <c r="B661" s="141" t="s">
        <v>350</v>
      </c>
      <c r="C661" s="142" t="s">
        <v>67</v>
      </c>
      <c r="D661" s="142" t="s">
        <v>77</v>
      </c>
      <c r="E661" s="139"/>
      <c r="F661" s="139"/>
      <c r="G661" s="143">
        <f t="shared" si="38"/>
        <v>400</v>
      </c>
    </row>
    <row r="662" spans="1:7" s="28" customFormat="1" ht="12.75">
      <c r="A662" s="144" t="s">
        <v>126</v>
      </c>
      <c r="B662" s="141" t="s">
        <v>350</v>
      </c>
      <c r="C662" s="142" t="s">
        <v>67</v>
      </c>
      <c r="D662" s="142" t="s">
        <v>77</v>
      </c>
      <c r="E662" s="145" t="s">
        <v>127</v>
      </c>
      <c r="F662" s="139"/>
      <c r="G662" s="143">
        <f t="shared" si="38"/>
        <v>400</v>
      </c>
    </row>
    <row r="663" spans="1:7" s="28" customFormat="1" ht="33.75" customHeight="1">
      <c r="A663" s="144" t="s">
        <v>162</v>
      </c>
      <c r="B663" s="141" t="s">
        <v>350</v>
      </c>
      <c r="C663" s="142" t="s">
        <v>67</v>
      </c>
      <c r="D663" s="142" t="s">
        <v>77</v>
      </c>
      <c r="E663" s="145" t="s">
        <v>128</v>
      </c>
      <c r="F663" s="139"/>
      <c r="G663" s="143">
        <f t="shared" si="38"/>
        <v>400</v>
      </c>
    </row>
    <row r="664" spans="1:7" s="76" customFormat="1" ht="39.75" customHeight="1">
      <c r="A664" s="144" t="s">
        <v>416</v>
      </c>
      <c r="B664" s="141" t="s">
        <v>350</v>
      </c>
      <c r="C664" s="142" t="s">
        <v>67</v>
      </c>
      <c r="D664" s="142" t="s">
        <v>77</v>
      </c>
      <c r="E664" s="145" t="s">
        <v>415</v>
      </c>
      <c r="F664" s="139"/>
      <c r="G664" s="143">
        <f t="shared" si="38"/>
        <v>400</v>
      </c>
    </row>
    <row r="665" spans="1:7" s="28" customFormat="1" ht="22.5">
      <c r="A665" s="146" t="s">
        <v>165</v>
      </c>
      <c r="B665" s="141" t="s">
        <v>350</v>
      </c>
      <c r="C665" s="142" t="s">
        <v>67</v>
      </c>
      <c r="D665" s="142" t="s">
        <v>77</v>
      </c>
      <c r="E665" s="145" t="s">
        <v>415</v>
      </c>
      <c r="F665" s="139">
        <v>724</v>
      </c>
      <c r="G665" s="143">
        <v>400</v>
      </c>
    </row>
    <row r="666" spans="1:8" s="5" customFormat="1" ht="32.25" customHeight="1">
      <c r="A666" s="148" t="s">
        <v>591</v>
      </c>
      <c r="B666" s="134" t="s">
        <v>168</v>
      </c>
      <c r="C666" s="142"/>
      <c r="D666" s="142"/>
      <c r="E666" s="147"/>
      <c r="F666" s="133"/>
      <c r="G666" s="137">
        <f>G667</f>
        <v>350</v>
      </c>
      <c r="H666" s="5">
        <v>19</v>
      </c>
    </row>
    <row r="667" spans="1:7" s="5" customFormat="1" ht="33" customHeight="1">
      <c r="A667" s="148" t="s">
        <v>332</v>
      </c>
      <c r="B667" s="134" t="s">
        <v>269</v>
      </c>
      <c r="C667" s="142"/>
      <c r="D667" s="142"/>
      <c r="E667" s="147"/>
      <c r="F667" s="133"/>
      <c r="G667" s="137">
        <f aca="true" t="shared" si="39" ref="G667:G673">G668</f>
        <v>350</v>
      </c>
    </row>
    <row r="668" spans="1:7" s="5" customFormat="1" ht="21.75" customHeight="1">
      <c r="A668" s="148" t="s">
        <v>167</v>
      </c>
      <c r="B668" s="134" t="s">
        <v>270</v>
      </c>
      <c r="C668" s="142"/>
      <c r="D668" s="142"/>
      <c r="E668" s="147"/>
      <c r="F668" s="133"/>
      <c r="G668" s="137">
        <f t="shared" si="39"/>
        <v>350</v>
      </c>
    </row>
    <row r="669" spans="1:7" s="5" customFormat="1" ht="21.75">
      <c r="A669" s="148" t="s">
        <v>4</v>
      </c>
      <c r="B669" s="134" t="s">
        <v>270</v>
      </c>
      <c r="C669" s="138" t="s">
        <v>69</v>
      </c>
      <c r="D669" s="138" t="s">
        <v>35</v>
      </c>
      <c r="E669" s="147"/>
      <c r="F669" s="133"/>
      <c r="G669" s="137">
        <f t="shared" si="39"/>
        <v>350</v>
      </c>
    </row>
    <row r="670" spans="1:7" s="5" customFormat="1" ht="22.5">
      <c r="A670" s="144" t="s">
        <v>79</v>
      </c>
      <c r="B670" s="141" t="s">
        <v>270</v>
      </c>
      <c r="C670" s="142" t="s">
        <v>69</v>
      </c>
      <c r="D670" s="142" t="s">
        <v>74</v>
      </c>
      <c r="E670" s="145"/>
      <c r="F670" s="139"/>
      <c r="G670" s="143">
        <f t="shared" si="39"/>
        <v>350</v>
      </c>
    </row>
    <row r="671" spans="1:7" s="5" customFormat="1" ht="22.5">
      <c r="A671" s="144" t="s">
        <v>417</v>
      </c>
      <c r="B671" s="141" t="s">
        <v>270</v>
      </c>
      <c r="C671" s="142" t="s">
        <v>69</v>
      </c>
      <c r="D671" s="142" t="s">
        <v>74</v>
      </c>
      <c r="E671" s="150" t="s">
        <v>102</v>
      </c>
      <c r="F671" s="139"/>
      <c r="G671" s="143">
        <f t="shared" si="39"/>
        <v>350</v>
      </c>
    </row>
    <row r="672" spans="1:7" s="5" customFormat="1" ht="27" customHeight="1">
      <c r="A672" s="144" t="s">
        <v>97</v>
      </c>
      <c r="B672" s="141" t="s">
        <v>270</v>
      </c>
      <c r="C672" s="142" t="s">
        <v>69</v>
      </c>
      <c r="D672" s="142" t="s">
        <v>74</v>
      </c>
      <c r="E672" s="150" t="s">
        <v>98</v>
      </c>
      <c r="F672" s="139"/>
      <c r="G672" s="143">
        <f t="shared" si="39"/>
        <v>350</v>
      </c>
    </row>
    <row r="673" spans="1:7" s="5" customFormat="1" ht="12.75">
      <c r="A673" s="144" t="s">
        <v>794</v>
      </c>
      <c r="B673" s="141" t="s">
        <v>270</v>
      </c>
      <c r="C673" s="142" t="s">
        <v>69</v>
      </c>
      <c r="D673" s="142" t="s">
        <v>74</v>
      </c>
      <c r="E673" s="150" t="s">
        <v>99</v>
      </c>
      <c r="F673" s="139"/>
      <c r="G673" s="143">
        <f t="shared" si="39"/>
        <v>350</v>
      </c>
    </row>
    <row r="674" spans="1:7" s="5" customFormat="1" ht="12.75">
      <c r="A674" s="140" t="s">
        <v>151</v>
      </c>
      <c r="B674" s="141" t="s">
        <v>270</v>
      </c>
      <c r="C674" s="142" t="s">
        <v>69</v>
      </c>
      <c r="D674" s="142" t="s">
        <v>74</v>
      </c>
      <c r="E674" s="145" t="s">
        <v>99</v>
      </c>
      <c r="F674" s="139">
        <v>721</v>
      </c>
      <c r="G674" s="143">
        <v>350</v>
      </c>
    </row>
    <row r="675" spans="1:8" s="11" customFormat="1" ht="32.25">
      <c r="A675" s="136" t="s">
        <v>592</v>
      </c>
      <c r="B675" s="134" t="s">
        <v>174</v>
      </c>
      <c r="C675" s="142"/>
      <c r="D675" s="142"/>
      <c r="E675" s="139"/>
      <c r="F675" s="139"/>
      <c r="G675" s="137">
        <f>G676</f>
        <v>4985.499999999999</v>
      </c>
      <c r="H675" s="11">
        <v>20</v>
      </c>
    </row>
    <row r="676" spans="1:7" s="5" customFormat="1" ht="23.25" customHeight="1">
      <c r="A676" s="136" t="s">
        <v>802</v>
      </c>
      <c r="B676" s="134" t="s">
        <v>274</v>
      </c>
      <c r="C676" s="142"/>
      <c r="D676" s="142"/>
      <c r="E676" s="139"/>
      <c r="F676" s="139"/>
      <c r="G676" s="137">
        <f>G677+G696+G717+G710+G689+G703</f>
        <v>4985.499999999999</v>
      </c>
    </row>
    <row r="677" spans="1:7" s="5" customFormat="1" ht="21.75">
      <c r="A677" s="136" t="s">
        <v>358</v>
      </c>
      <c r="B677" s="134" t="s">
        <v>359</v>
      </c>
      <c r="C677" s="142"/>
      <c r="D677" s="142"/>
      <c r="E677" s="139"/>
      <c r="F677" s="139"/>
      <c r="G677" s="137">
        <f>G678</f>
        <v>380</v>
      </c>
    </row>
    <row r="678" spans="1:7" s="5" customFormat="1" ht="12.75">
      <c r="A678" s="136" t="s">
        <v>8</v>
      </c>
      <c r="B678" s="134" t="s">
        <v>359</v>
      </c>
      <c r="C678" s="138" t="s">
        <v>68</v>
      </c>
      <c r="D678" s="138" t="s">
        <v>35</v>
      </c>
      <c r="E678" s="139"/>
      <c r="F678" s="139"/>
      <c r="G678" s="137">
        <f>G679+G684</f>
        <v>380</v>
      </c>
    </row>
    <row r="679" spans="1:7" s="5" customFormat="1" ht="12.75">
      <c r="A679" s="140" t="s">
        <v>9</v>
      </c>
      <c r="B679" s="141" t="s">
        <v>359</v>
      </c>
      <c r="C679" s="142" t="s">
        <v>68</v>
      </c>
      <c r="D679" s="142" t="s">
        <v>65</v>
      </c>
      <c r="E679" s="139"/>
      <c r="F679" s="139"/>
      <c r="G679" s="143">
        <f>G680</f>
        <v>120</v>
      </c>
    </row>
    <row r="680" spans="1:7" s="5" customFormat="1" ht="22.5">
      <c r="A680" s="144" t="s">
        <v>103</v>
      </c>
      <c r="B680" s="141" t="s">
        <v>359</v>
      </c>
      <c r="C680" s="142" t="s">
        <v>68</v>
      </c>
      <c r="D680" s="142" t="s">
        <v>65</v>
      </c>
      <c r="E680" s="145" t="s">
        <v>104</v>
      </c>
      <c r="F680" s="139"/>
      <c r="G680" s="143">
        <f>G681</f>
        <v>120</v>
      </c>
    </row>
    <row r="681" spans="1:7" s="5" customFormat="1" ht="12.75">
      <c r="A681" s="144" t="s">
        <v>109</v>
      </c>
      <c r="B681" s="141" t="s">
        <v>359</v>
      </c>
      <c r="C681" s="142" t="s">
        <v>68</v>
      </c>
      <c r="D681" s="142" t="s">
        <v>65</v>
      </c>
      <c r="E681" s="145" t="s">
        <v>110</v>
      </c>
      <c r="F681" s="139"/>
      <c r="G681" s="143">
        <f>G682</f>
        <v>120</v>
      </c>
    </row>
    <row r="682" spans="1:7" s="5" customFormat="1" ht="12.75">
      <c r="A682" s="144" t="s">
        <v>113</v>
      </c>
      <c r="B682" s="141" t="s">
        <v>359</v>
      </c>
      <c r="C682" s="142" t="s">
        <v>68</v>
      </c>
      <c r="D682" s="142" t="s">
        <v>65</v>
      </c>
      <c r="E682" s="145" t="s">
        <v>114</v>
      </c>
      <c r="F682" s="139"/>
      <c r="G682" s="143">
        <f>G683</f>
        <v>120</v>
      </c>
    </row>
    <row r="683" spans="1:7" s="28" customFormat="1" ht="13.5" customHeight="1">
      <c r="A683" s="140" t="s">
        <v>154</v>
      </c>
      <c r="B683" s="141" t="s">
        <v>359</v>
      </c>
      <c r="C683" s="142" t="s">
        <v>68</v>
      </c>
      <c r="D683" s="142" t="s">
        <v>65</v>
      </c>
      <c r="E683" s="145" t="s">
        <v>114</v>
      </c>
      <c r="F683" s="139">
        <v>725</v>
      </c>
      <c r="G683" s="143">
        <v>120</v>
      </c>
    </row>
    <row r="684" spans="1:7" s="28" customFormat="1" ht="12.75">
      <c r="A684" s="140" t="s">
        <v>443</v>
      </c>
      <c r="B684" s="141" t="s">
        <v>359</v>
      </c>
      <c r="C684" s="142" t="s">
        <v>68</v>
      </c>
      <c r="D684" s="142" t="s">
        <v>66</v>
      </c>
      <c r="E684" s="139"/>
      <c r="F684" s="139"/>
      <c r="G684" s="143">
        <f>G685</f>
        <v>260</v>
      </c>
    </row>
    <row r="685" spans="1:7" s="28" customFormat="1" ht="22.5">
      <c r="A685" s="144" t="s">
        <v>103</v>
      </c>
      <c r="B685" s="141" t="s">
        <v>359</v>
      </c>
      <c r="C685" s="142" t="s">
        <v>68</v>
      </c>
      <c r="D685" s="142" t="s">
        <v>66</v>
      </c>
      <c r="E685" s="145" t="s">
        <v>104</v>
      </c>
      <c r="F685" s="139"/>
      <c r="G685" s="143">
        <f>G686</f>
        <v>260</v>
      </c>
    </row>
    <row r="686" spans="1:7" s="28" customFormat="1" ht="12.75">
      <c r="A686" s="144" t="s">
        <v>109</v>
      </c>
      <c r="B686" s="141" t="s">
        <v>359</v>
      </c>
      <c r="C686" s="142" t="s">
        <v>68</v>
      </c>
      <c r="D686" s="142" t="s">
        <v>66</v>
      </c>
      <c r="E686" s="145" t="s">
        <v>110</v>
      </c>
      <c r="F686" s="139"/>
      <c r="G686" s="143">
        <f>G687</f>
        <v>260</v>
      </c>
    </row>
    <row r="687" spans="1:7" s="28" customFormat="1" ht="12.75">
      <c r="A687" s="144" t="s">
        <v>113</v>
      </c>
      <c r="B687" s="141" t="s">
        <v>359</v>
      </c>
      <c r="C687" s="142" t="s">
        <v>68</v>
      </c>
      <c r="D687" s="142" t="s">
        <v>66</v>
      </c>
      <c r="E687" s="145" t="s">
        <v>114</v>
      </c>
      <c r="F687" s="139"/>
      <c r="G687" s="143">
        <f>G688</f>
        <v>260</v>
      </c>
    </row>
    <row r="688" spans="1:7" s="5" customFormat="1" ht="11.25" customHeight="1">
      <c r="A688" s="140" t="s">
        <v>154</v>
      </c>
      <c r="B688" s="141" t="s">
        <v>359</v>
      </c>
      <c r="C688" s="142" t="s">
        <v>68</v>
      </c>
      <c r="D688" s="142" t="s">
        <v>66</v>
      </c>
      <c r="E688" s="145" t="s">
        <v>114</v>
      </c>
      <c r="F688" s="139">
        <v>725</v>
      </c>
      <c r="G688" s="143">
        <v>260</v>
      </c>
    </row>
    <row r="689" spans="1:7" s="79" customFormat="1" ht="21.75">
      <c r="A689" s="188" t="s">
        <v>593</v>
      </c>
      <c r="B689" s="198" t="s">
        <v>363</v>
      </c>
      <c r="C689" s="192"/>
      <c r="D689" s="192"/>
      <c r="E689" s="198"/>
      <c r="F689" s="190"/>
      <c r="G689" s="199">
        <f aca="true" t="shared" si="40" ref="G689:G694">G690</f>
        <v>1324.3</v>
      </c>
    </row>
    <row r="690" spans="1:7" s="79" customFormat="1" ht="12.75">
      <c r="A690" s="187" t="s">
        <v>8</v>
      </c>
      <c r="B690" s="198" t="s">
        <v>363</v>
      </c>
      <c r="C690" s="192" t="s">
        <v>68</v>
      </c>
      <c r="D690" s="192" t="s">
        <v>35</v>
      </c>
      <c r="E690" s="198"/>
      <c r="F690" s="190"/>
      <c r="G690" s="199">
        <f t="shared" si="40"/>
        <v>1324.3</v>
      </c>
    </row>
    <row r="691" spans="1:7" s="81" customFormat="1" ht="12.75">
      <c r="A691" s="186" t="s">
        <v>443</v>
      </c>
      <c r="B691" s="200" t="s">
        <v>363</v>
      </c>
      <c r="C691" s="195" t="s">
        <v>68</v>
      </c>
      <c r="D691" s="195" t="s">
        <v>66</v>
      </c>
      <c r="E691" s="200"/>
      <c r="F691" s="196"/>
      <c r="G691" s="201">
        <f t="shared" si="40"/>
        <v>1324.3</v>
      </c>
    </row>
    <row r="692" spans="1:7" s="81" customFormat="1" ht="22.5">
      <c r="A692" s="193" t="s">
        <v>103</v>
      </c>
      <c r="B692" s="200" t="s">
        <v>363</v>
      </c>
      <c r="C692" s="195" t="s">
        <v>68</v>
      </c>
      <c r="D692" s="195" t="s">
        <v>66</v>
      </c>
      <c r="E692" s="200" t="s">
        <v>104</v>
      </c>
      <c r="F692" s="196"/>
      <c r="G692" s="201">
        <f t="shared" si="40"/>
        <v>1324.3</v>
      </c>
    </row>
    <row r="693" spans="1:7" s="81" customFormat="1" ht="12.75">
      <c r="A693" s="193" t="s">
        <v>109</v>
      </c>
      <c r="B693" s="200" t="s">
        <v>363</v>
      </c>
      <c r="C693" s="195" t="s">
        <v>68</v>
      </c>
      <c r="D693" s="195" t="s">
        <v>66</v>
      </c>
      <c r="E693" s="200" t="s">
        <v>110</v>
      </c>
      <c r="F693" s="196"/>
      <c r="G693" s="201">
        <f t="shared" si="40"/>
        <v>1324.3</v>
      </c>
    </row>
    <row r="694" spans="1:7" s="81" customFormat="1" ht="12.75">
      <c r="A694" s="193" t="s">
        <v>113</v>
      </c>
      <c r="B694" s="200" t="s">
        <v>363</v>
      </c>
      <c r="C694" s="195" t="s">
        <v>68</v>
      </c>
      <c r="D694" s="195" t="s">
        <v>66</v>
      </c>
      <c r="E694" s="200" t="s">
        <v>114</v>
      </c>
      <c r="F694" s="196"/>
      <c r="G694" s="201">
        <f t="shared" si="40"/>
        <v>1324.3</v>
      </c>
    </row>
    <row r="695" spans="1:7" s="81" customFormat="1" ht="22.5">
      <c r="A695" s="193" t="s">
        <v>445</v>
      </c>
      <c r="B695" s="200" t="s">
        <v>363</v>
      </c>
      <c r="C695" s="195" t="s">
        <v>68</v>
      </c>
      <c r="D695" s="195" t="s">
        <v>66</v>
      </c>
      <c r="E695" s="200" t="s">
        <v>114</v>
      </c>
      <c r="F695" s="196">
        <v>725</v>
      </c>
      <c r="G695" s="201">
        <v>1324.3</v>
      </c>
    </row>
    <row r="696" spans="1:7" s="5" customFormat="1" ht="24" customHeight="1">
      <c r="A696" s="148" t="s">
        <v>594</v>
      </c>
      <c r="B696" s="147" t="s">
        <v>364</v>
      </c>
      <c r="C696" s="142"/>
      <c r="D696" s="142"/>
      <c r="E696" s="145"/>
      <c r="F696" s="139"/>
      <c r="G696" s="137">
        <f aca="true" t="shared" si="41" ref="G696:G701">G697</f>
        <v>2350.1</v>
      </c>
    </row>
    <row r="697" spans="1:7" s="5" customFormat="1" ht="12.75">
      <c r="A697" s="136" t="s">
        <v>8</v>
      </c>
      <c r="B697" s="147" t="s">
        <v>364</v>
      </c>
      <c r="C697" s="138" t="s">
        <v>68</v>
      </c>
      <c r="D697" s="138" t="s">
        <v>35</v>
      </c>
      <c r="E697" s="145"/>
      <c r="F697" s="139"/>
      <c r="G697" s="137">
        <f t="shared" si="41"/>
        <v>2350.1</v>
      </c>
    </row>
    <row r="698" spans="1:7" s="5" customFormat="1" ht="12.75">
      <c r="A698" s="140" t="s">
        <v>443</v>
      </c>
      <c r="B698" s="145" t="s">
        <v>364</v>
      </c>
      <c r="C698" s="142" t="s">
        <v>68</v>
      </c>
      <c r="D698" s="142" t="s">
        <v>66</v>
      </c>
      <c r="E698" s="145"/>
      <c r="F698" s="139"/>
      <c r="G698" s="143">
        <f t="shared" si="41"/>
        <v>2350.1</v>
      </c>
    </row>
    <row r="699" spans="1:7" s="5" customFormat="1" ht="22.5">
      <c r="A699" s="144" t="s">
        <v>103</v>
      </c>
      <c r="B699" s="145" t="s">
        <v>364</v>
      </c>
      <c r="C699" s="142" t="s">
        <v>68</v>
      </c>
      <c r="D699" s="142" t="s">
        <v>66</v>
      </c>
      <c r="E699" s="145" t="s">
        <v>104</v>
      </c>
      <c r="F699" s="139"/>
      <c r="G699" s="143">
        <f>G700</f>
        <v>2350.1</v>
      </c>
    </row>
    <row r="700" spans="1:7" s="5" customFormat="1" ht="12.75">
      <c r="A700" s="144" t="s">
        <v>109</v>
      </c>
      <c r="B700" s="145" t="s">
        <v>364</v>
      </c>
      <c r="C700" s="142" t="s">
        <v>68</v>
      </c>
      <c r="D700" s="142" t="s">
        <v>66</v>
      </c>
      <c r="E700" s="145" t="s">
        <v>110</v>
      </c>
      <c r="F700" s="139"/>
      <c r="G700" s="143">
        <f t="shared" si="41"/>
        <v>2350.1</v>
      </c>
    </row>
    <row r="701" spans="1:7" s="5" customFormat="1" ht="12.75">
      <c r="A701" s="144" t="s">
        <v>113</v>
      </c>
      <c r="B701" s="145" t="s">
        <v>364</v>
      </c>
      <c r="C701" s="142" t="s">
        <v>68</v>
      </c>
      <c r="D701" s="142" t="s">
        <v>66</v>
      </c>
      <c r="E701" s="145" t="s">
        <v>114</v>
      </c>
      <c r="F701" s="139"/>
      <c r="G701" s="143">
        <f t="shared" si="41"/>
        <v>2350.1</v>
      </c>
    </row>
    <row r="702" spans="1:7" s="5" customFormat="1" ht="13.5" customHeight="1">
      <c r="A702" s="140" t="s">
        <v>154</v>
      </c>
      <c r="B702" s="145" t="s">
        <v>364</v>
      </c>
      <c r="C702" s="142" t="s">
        <v>68</v>
      </c>
      <c r="D702" s="142" t="s">
        <v>66</v>
      </c>
      <c r="E702" s="145" t="s">
        <v>114</v>
      </c>
      <c r="F702" s="139">
        <v>725</v>
      </c>
      <c r="G702" s="143">
        <v>2350.1</v>
      </c>
    </row>
    <row r="703" spans="1:7" s="79" customFormat="1" ht="32.25">
      <c r="A703" s="187" t="s">
        <v>595</v>
      </c>
      <c r="B703" s="189" t="s">
        <v>365</v>
      </c>
      <c r="C703" s="192"/>
      <c r="D703" s="192"/>
      <c r="E703" s="198"/>
      <c r="F703" s="190"/>
      <c r="G703" s="199">
        <f aca="true" t="shared" si="42" ref="G703:G708">G704</f>
        <v>510.9</v>
      </c>
    </row>
    <row r="704" spans="1:7" s="79" customFormat="1" ht="12.75">
      <c r="A704" s="187" t="s">
        <v>8</v>
      </c>
      <c r="B704" s="189" t="s">
        <v>365</v>
      </c>
      <c r="C704" s="192" t="s">
        <v>68</v>
      </c>
      <c r="D704" s="192" t="s">
        <v>35</v>
      </c>
      <c r="E704" s="198"/>
      <c r="F704" s="190"/>
      <c r="G704" s="199">
        <f t="shared" si="42"/>
        <v>510.9</v>
      </c>
    </row>
    <row r="705" spans="1:7" s="81" customFormat="1" ht="10.5" customHeight="1">
      <c r="A705" s="186" t="s">
        <v>443</v>
      </c>
      <c r="B705" s="194" t="s">
        <v>365</v>
      </c>
      <c r="C705" s="195" t="s">
        <v>68</v>
      </c>
      <c r="D705" s="195" t="s">
        <v>66</v>
      </c>
      <c r="E705" s="200"/>
      <c r="F705" s="196"/>
      <c r="G705" s="201">
        <f t="shared" si="42"/>
        <v>510.9</v>
      </c>
    </row>
    <row r="706" spans="1:7" s="81" customFormat="1" ht="22.5">
      <c r="A706" s="193" t="s">
        <v>103</v>
      </c>
      <c r="B706" s="194" t="s">
        <v>365</v>
      </c>
      <c r="C706" s="195" t="s">
        <v>68</v>
      </c>
      <c r="D706" s="195" t="s">
        <v>66</v>
      </c>
      <c r="E706" s="200" t="s">
        <v>104</v>
      </c>
      <c r="F706" s="196"/>
      <c r="G706" s="201">
        <f t="shared" si="42"/>
        <v>510.9</v>
      </c>
    </row>
    <row r="707" spans="1:7" s="81" customFormat="1" ht="12.75">
      <c r="A707" s="193" t="s">
        <v>109</v>
      </c>
      <c r="B707" s="194" t="s">
        <v>365</v>
      </c>
      <c r="C707" s="195" t="s">
        <v>68</v>
      </c>
      <c r="D707" s="195" t="s">
        <v>66</v>
      </c>
      <c r="E707" s="200" t="s">
        <v>110</v>
      </c>
      <c r="F707" s="196"/>
      <c r="G707" s="201">
        <f t="shared" si="42"/>
        <v>510.9</v>
      </c>
    </row>
    <row r="708" spans="1:7" s="81" customFormat="1" ht="12.75">
      <c r="A708" s="193" t="s">
        <v>113</v>
      </c>
      <c r="B708" s="194" t="s">
        <v>365</v>
      </c>
      <c r="C708" s="195" t="s">
        <v>68</v>
      </c>
      <c r="D708" s="195" t="s">
        <v>66</v>
      </c>
      <c r="E708" s="200" t="s">
        <v>114</v>
      </c>
      <c r="F708" s="196"/>
      <c r="G708" s="201">
        <f t="shared" si="42"/>
        <v>510.9</v>
      </c>
    </row>
    <row r="709" spans="1:7" s="81" customFormat="1" ht="22.5">
      <c r="A709" s="193" t="s">
        <v>445</v>
      </c>
      <c r="B709" s="194" t="s">
        <v>365</v>
      </c>
      <c r="C709" s="195" t="s">
        <v>68</v>
      </c>
      <c r="D709" s="195" t="s">
        <v>66</v>
      </c>
      <c r="E709" s="200" t="s">
        <v>114</v>
      </c>
      <c r="F709" s="196">
        <v>725</v>
      </c>
      <c r="G709" s="201">
        <v>510.9</v>
      </c>
    </row>
    <row r="710" spans="1:7" s="77" customFormat="1" ht="32.25">
      <c r="A710" s="136" t="s">
        <v>596</v>
      </c>
      <c r="B710" s="134" t="s">
        <v>366</v>
      </c>
      <c r="C710" s="138"/>
      <c r="D710" s="138"/>
      <c r="E710" s="147"/>
      <c r="F710" s="133"/>
      <c r="G710" s="137">
        <f aca="true" t="shared" si="43" ref="G710:G715">G711</f>
        <v>336</v>
      </c>
    </row>
    <row r="711" spans="1:7" s="77" customFormat="1" ht="12.75">
      <c r="A711" s="136" t="s">
        <v>8</v>
      </c>
      <c r="B711" s="134" t="s">
        <v>366</v>
      </c>
      <c r="C711" s="138" t="s">
        <v>68</v>
      </c>
      <c r="D711" s="138" t="s">
        <v>35</v>
      </c>
      <c r="E711" s="147"/>
      <c r="F711" s="133"/>
      <c r="G711" s="137">
        <f t="shared" si="43"/>
        <v>336</v>
      </c>
    </row>
    <row r="712" spans="1:7" s="5" customFormat="1" ht="12.75">
      <c r="A712" s="140" t="s">
        <v>443</v>
      </c>
      <c r="B712" s="141" t="s">
        <v>366</v>
      </c>
      <c r="C712" s="142" t="s">
        <v>68</v>
      </c>
      <c r="D712" s="142" t="s">
        <v>66</v>
      </c>
      <c r="E712" s="145"/>
      <c r="F712" s="139"/>
      <c r="G712" s="143">
        <f t="shared" si="43"/>
        <v>336</v>
      </c>
    </row>
    <row r="713" spans="1:7" s="5" customFormat="1" ht="22.5">
      <c r="A713" s="144" t="s">
        <v>103</v>
      </c>
      <c r="B713" s="141" t="s">
        <v>366</v>
      </c>
      <c r="C713" s="142" t="s">
        <v>68</v>
      </c>
      <c r="D713" s="142" t="s">
        <v>66</v>
      </c>
      <c r="E713" s="145" t="s">
        <v>104</v>
      </c>
      <c r="F713" s="139"/>
      <c r="G713" s="143">
        <f t="shared" si="43"/>
        <v>336</v>
      </c>
    </row>
    <row r="714" spans="1:7" s="5" customFormat="1" ht="12.75">
      <c r="A714" s="144" t="s">
        <v>109</v>
      </c>
      <c r="B714" s="141" t="s">
        <v>366</v>
      </c>
      <c r="C714" s="142" t="s">
        <v>68</v>
      </c>
      <c r="D714" s="142" t="s">
        <v>66</v>
      </c>
      <c r="E714" s="145" t="s">
        <v>110</v>
      </c>
      <c r="F714" s="139"/>
      <c r="G714" s="143">
        <f t="shared" si="43"/>
        <v>336</v>
      </c>
    </row>
    <row r="715" spans="1:7" s="5" customFormat="1" ht="12.75">
      <c r="A715" s="144" t="s">
        <v>113</v>
      </c>
      <c r="B715" s="141" t="s">
        <v>366</v>
      </c>
      <c r="C715" s="142" t="s">
        <v>68</v>
      </c>
      <c r="D715" s="142" t="s">
        <v>66</v>
      </c>
      <c r="E715" s="145" t="s">
        <v>114</v>
      </c>
      <c r="F715" s="139"/>
      <c r="G715" s="143">
        <f t="shared" si="43"/>
        <v>336</v>
      </c>
    </row>
    <row r="716" spans="1:7" s="5" customFormat="1" ht="13.5" customHeight="1">
      <c r="A716" s="140" t="s">
        <v>154</v>
      </c>
      <c r="B716" s="141" t="s">
        <v>366</v>
      </c>
      <c r="C716" s="142" t="s">
        <v>68</v>
      </c>
      <c r="D716" s="142" t="s">
        <v>66</v>
      </c>
      <c r="E716" s="145" t="s">
        <v>114</v>
      </c>
      <c r="F716" s="139">
        <v>725</v>
      </c>
      <c r="G716" s="143">
        <v>336</v>
      </c>
    </row>
    <row r="717" spans="1:7" s="5" customFormat="1" ht="21.75">
      <c r="A717" s="136" t="s">
        <v>244</v>
      </c>
      <c r="B717" s="134" t="s">
        <v>279</v>
      </c>
      <c r="C717" s="142"/>
      <c r="D717" s="142"/>
      <c r="E717" s="145"/>
      <c r="F717" s="139"/>
      <c r="G717" s="137">
        <f aca="true" t="shared" si="44" ref="G717:G722">G718</f>
        <v>84.2</v>
      </c>
    </row>
    <row r="718" spans="1:7" s="5" customFormat="1" ht="12.75">
      <c r="A718" s="136" t="s">
        <v>8</v>
      </c>
      <c r="B718" s="134" t="s">
        <v>279</v>
      </c>
      <c r="C718" s="138" t="s">
        <v>68</v>
      </c>
      <c r="D718" s="138" t="s">
        <v>35</v>
      </c>
      <c r="E718" s="145"/>
      <c r="F718" s="139"/>
      <c r="G718" s="143">
        <f t="shared" si="44"/>
        <v>84.2</v>
      </c>
    </row>
    <row r="719" spans="1:7" s="5" customFormat="1" ht="12.75">
      <c r="A719" s="140" t="s">
        <v>443</v>
      </c>
      <c r="B719" s="141" t="s">
        <v>279</v>
      </c>
      <c r="C719" s="142" t="s">
        <v>68</v>
      </c>
      <c r="D719" s="142" t="s">
        <v>66</v>
      </c>
      <c r="E719" s="145"/>
      <c r="F719" s="139"/>
      <c r="G719" s="143">
        <f t="shared" si="44"/>
        <v>84.2</v>
      </c>
    </row>
    <row r="720" spans="1:7" s="5" customFormat="1" ht="22.5">
      <c r="A720" s="144" t="s">
        <v>103</v>
      </c>
      <c r="B720" s="141" t="s">
        <v>279</v>
      </c>
      <c r="C720" s="142" t="s">
        <v>68</v>
      </c>
      <c r="D720" s="142" t="s">
        <v>66</v>
      </c>
      <c r="E720" s="145" t="s">
        <v>104</v>
      </c>
      <c r="F720" s="139"/>
      <c r="G720" s="143">
        <f t="shared" si="44"/>
        <v>84.2</v>
      </c>
    </row>
    <row r="721" spans="1:7" s="5" customFormat="1" ht="12.75">
      <c r="A721" s="144" t="s">
        <v>109</v>
      </c>
      <c r="B721" s="141" t="s">
        <v>279</v>
      </c>
      <c r="C721" s="142" t="s">
        <v>68</v>
      </c>
      <c r="D721" s="142" t="s">
        <v>66</v>
      </c>
      <c r="E721" s="145" t="s">
        <v>110</v>
      </c>
      <c r="F721" s="139"/>
      <c r="G721" s="143">
        <f t="shared" si="44"/>
        <v>84.2</v>
      </c>
    </row>
    <row r="722" spans="1:7" s="5" customFormat="1" ht="12.75">
      <c r="A722" s="144" t="s">
        <v>113</v>
      </c>
      <c r="B722" s="141" t="s">
        <v>279</v>
      </c>
      <c r="C722" s="142" t="s">
        <v>68</v>
      </c>
      <c r="D722" s="142" t="s">
        <v>66</v>
      </c>
      <c r="E722" s="145" t="s">
        <v>114</v>
      </c>
      <c r="F722" s="139"/>
      <c r="G722" s="143">
        <f t="shared" si="44"/>
        <v>84.2</v>
      </c>
    </row>
    <row r="723" spans="1:7" s="5" customFormat="1" ht="13.5" customHeight="1">
      <c r="A723" s="140" t="s">
        <v>154</v>
      </c>
      <c r="B723" s="141" t="s">
        <v>279</v>
      </c>
      <c r="C723" s="142" t="s">
        <v>68</v>
      </c>
      <c r="D723" s="142" t="s">
        <v>66</v>
      </c>
      <c r="E723" s="145" t="s">
        <v>114</v>
      </c>
      <c r="F723" s="139">
        <v>725</v>
      </c>
      <c r="G723" s="143">
        <v>84.2</v>
      </c>
    </row>
    <row r="724" spans="1:8" s="11" customFormat="1" ht="36" customHeight="1">
      <c r="A724" s="148" t="s">
        <v>803</v>
      </c>
      <c r="B724" s="134" t="s">
        <v>238</v>
      </c>
      <c r="C724" s="138"/>
      <c r="D724" s="138"/>
      <c r="E724" s="147"/>
      <c r="F724" s="133"/>
      <c r="G724" s="137">
        <f aca="true" t="shared" si="45" ref="G724:G729">G725</f>
        <v>2700</v>
      </c>
      <c r="H724" s="11">
        <v>21</v>
      </c>
    </row>
    <row r="725" spans="1:7" s="5" customFormat="1" ht="31.5">
      <c r="A725" s="149" t="s">
        <v>629</v>
      </c>
      <c r="B725" s="134" t="s">
        <v>305</v>
      </c>
      <c r="C725" s="142"/>
      <c r="D725" s="142"/>
      <c r="E725" s="145"/>
      <c r="F725" s="139"/>
      <c r="G725" s="203">
        <f>G726+G733</f>
        <v>2700</v>
      </c>
    </row>
    <row r="726" spans="1:7" s="77" customFormat="1" ht="26.25" customHeight="1">
      <c r="A726" s="148" t="s">
        <v>630</v>
      </c>
      <c r="B726" s="134" t="s">
        <v>306</v>
      </c>
      <c r="C726" s="138"/>
      <c r="D726" s="138"/>
      <c r="E726" s="147"/>
      <c r="F726" s="133"/>
      <c r="G726" s="203">
        <f t="shared" si="45"/>
        <v>1700</v>
      </c>
    </row>
    <row r="727" spans="1:7" s="77" customFormat="1" ht="12.75">
      <c r="A727" s="204" t="s">
        <v>149</v>
      </c>
      <c r="B727" s="134" t="s">
        <v>306</v>
      </c>
      <c r="C727" s="138" t="s">
        <v>71</v>
      </c>
      <c r="D727" s="138" t="s">
        <v>35</v>
      </c>
      <c r="E727" s="147"/>
      <c r="F727" s="133"/>
      <c r="G727" s="203">
        <f t="shared" si="45"/>
        <v>1700</v>
      </c>
    </row>
    <row r="728" spans="1:7" s="5" customFormat="1" ht="12.75">
      <c r="A728" s="205" t="s">
        <v>202</v>
      </c>
      <c r="B728" s="141" t="s">
        <v>306</v>
      </c>
      <c r="C728" s="142" t="s">
        <v>71</v>
      </c>
      <c r="D728" s="142" t="s">
        <v>66</v>
      </c>
      <c r="E728" s="145"/>
      <c r="F728" s="139"/>
      <c r="G728" s="206">
        <f t="shared" si="45"/>
        <v>1700</v>
      </c>
    </row>
    <row r="729" spans="1:7" s="5" customFormat="1" ht="12.75">
      <c r="A729" s="207" t="s">
        <v>126</v>
      </c>
      <c r="B729" s="141" t="s">
        <v>306</v>
      </c>
      <c r="C729" s="142" t="s">
        <v>71</v>
      </c>
      <c r="D729" s="142" t="s">
        <v>66</v>
      </c>
      <c r="E729" s="145" t="s">
        <v>127</v>
      </c>
      <c r="F729" s="139"/>
      <c r="G729" s="206">
        <f t="shared" si="45"/>
        <v>1700</v>
      </c>
    </row>
    <row r="730" spans="1:7" s="5" customFormat="1" ht="33.75">
      <c r="A730" s="207" t="s">
        <v>162</v>
      </c>
      <c r="B730" s="141" t="s">
        <v>306</v>
      </c>
      <c r="C730" s="142" t="s">
        <v>71</v>
      </c>
      <c r="D730" s="142" t="s">
        <v>66</v>
      </c>
      <c r="E730" s="145" t="s">
        <v>128</v>
      </c>
      <c r="F730" s="139"/>
      <c r="G730" s="206">
        <f>G731</f>
        <v>1700</v>
      </c>
    </row>
    <row r="731" spans="1:7" s="82" customFormat="1" ht="35.25" customHeight="1">
      <c r="A731" s="207" t="s">
        <v>416</v>
      </c>
      <c r="B731" s="141" t="s">
        <v>306</v>
      </c>
      <c r="C731" s="142" t="s">
        <v>71</v>
      </c>
      <c r="D731" s="142" t="s">
        <v>66</v>
      </c>
      <c r="E731" s="145" t="s">
        <v>415</v>
      </c>
      <c r="F731" s="139"/>
      <c r="G731" s="206">
        <f>G732</f>
        <v>1700</v>
      </c>
    </row>
    <row r="732" spans="1:7" s="5" customFormat="1" ht="22.5">
      <c r="A732" s="207" t="s">
        <v>393</v>
      </c>
      <c r="B732" s="141" t="s">
        <v>306</v>
      </c>
      <c r="C732" s="142" t="s">
        <v>71</v>
      </c>
      <c r="D732" s="142" t="s">
        <v>66</v>
      </c>
      <c r="E732" s="145" t="s">
        <v>415</v>
      </c>
      <c r="F732" s="139">
        <v>727</v>
      </c>
      <c r="G732" s="206">
        <v>1700</v>
      </c>
    </row>
    <row r="733" spans="1:7" s="77" customFormat="1" ht="21.75">
      <c r="A733" s="202" t="s">
        <v>404</v>
      </c>
      <c r="B733" s="134" t="s">
        <v>405</v>
      </c>
      <c r="C733" s="138" t="s">
        <v>71</v>
      </c>
      <c r="D733" s="138" t="s">
        <v>66</v>
      </c>
      <c r="E733" s="147"/>
      <c r="F733" s="133"/>
      <c r="G733" s="203">
        <f>G736</f>
        <v>1000</v>
      </c>
    </row>
    <row r="734" spans="1:7" s="77" customFormat="1" ht="12.75">
      <c r="A734" s="204" t="s">
        <v>149</v>
      </c>
      <c r="B734" s="134" t="s">
        <v>405</v>
      </c>
      <c r="C734" s="138" t="s">
        <v>71</v>
      </c>
      <c r="D734" s="138" t="s">
        <v>66</v>
      </c>
      <c r="E734" s="147"/>
      <c r="F734" s="133"/>
      <c r="G734" s="203">
        <f>G735</f>
        <v>1000</v>
      </c>
    </row>
    <row r="735" spans="1:7" s="5" customFormat="1" ht="12.75">
      <c r="A735" s="205" t="s">
        <v>202</v>
      </c>
      <c r="B735" s="141" t="s">
        <v>405</v>
      </c>
      <c r="C735" s="142" t="s">
        <v>71</v>
      </c>
      <c r="D735" s="142" t="s">
        <v>66</v>
      </c>
      <c r="E735" s="145"/>
      <c r="F735" s="139"/>
      <c r="G735" s="206">
        <f>G736</f>
        <v>1000</v>
      </c>
    </row>
    <row r="736" spans="1:7" s="5" customFormat="1" ht="12.75">
      <c r="A736" s="207" t="s">
        <v>126</v>
      </c>
      <c r="B736" s="141" t="s">
        <v>405</v>
      </c>
      <c r="C736" s="142" t="s">
        <v>71</v>
      </c>
      <c r="D736" s="142" t="s">
        <v>66</v>
      </c>
      <c r="E736" s="145" t="s">
        <v>127</v>
      </c>
      <c r="F736" s="139"/>
      <c r="G736" s="206">
        <f>G737</f>
        <v>1000</v>
      </c>
    </row>
    <row r="737" spans="1:7" s="5" customFormat="1" ht="33.75">
      <c r="A737" s="207" t="s">
        <v>162</v>
      </c>
      <c r="B737" s="141" t="s">
        <v>405</v>
      </c>
      <c r="C737" s="142" t="s">
        <v>71</v>
      </c>
      <c r="D737" s="142" t="s">
        <v>66</v>
      </c>
      <c r="E737" s="145" t="s">
        <v>128</v>
      </c>
      <c r="F737" s="139"/>
      <c r="G737" s="206">
        <f>G738</f>
        <v>1000</v>
      </c>
    </row>
    <row r="738" spans="1:7" s="82" customFormat="1" ht="33" customHeight="1">
      <c r="A738" s="207" t="s">
        <v>416</v>
      </c>
      <c r="B738" s="141" t="s">
        <v>405</v>
      </c>
      <c r="C738" s="142" t="s">
        <v>71</v>
      </c>
      <c r="D738" s="142" t="s">
        <v>66</v>
      </c>
      <c r="E738" s="145" t="s">
        <v>415</v>
      </c>
      <c r="F738" s="139"/>
      <c r="G738" s="206">
        <f>G739</f>
        <v>1000</v>
      </c>
    </row>
    <row r="739" spans="1:7" s="5" customFormat="1" ht="22.5">
      <c r="A739" s="207" t="s">
        <v>393</v>
      </c>
      <c r="B739" s="141" t="s">
        <v>405</v>
      </c>
      <c r="C739" s="142" t="s">
        <v>71</v>
      </c>
      <c r="D739" s="142" t="s">
        <v>66</v>
      </c>
      <c r="E739" s="145" t="s">
        <v>415</v>
      </c>
      <c r="F739" s="139">
        <v>727</v>
      </c>
      <c r="G739" s="206">
        <v>1000</v>
      </c>
    </row>
    <row r="740" spans="1:8" s="5" customFormat="1" ht="24" customHeight="1">
      <c r="A740" s="185" t="s">
        <v>597</v>
      </c>
      <c r="B740" s="134" t="s">
        <v>399</v>
      </c>
      <c r="C740" s="147"/>
      <c r="D740" s="138"/>
      <c r="E740" s="138"/>
      <c r="F740" s="133"/>
      <c r="G740" s="137">
        <f aca="true" t="shared" si="46" ref="G740:G747">G741</f>
        <v>500</v>
      </c>
      <c r="H740" s="5">
        <v>22</v>
      </c>
    </row>
    <row r="741" spans="1:7" s="66" customFormat="1" ht="12.75">
      <c r="A741" s="136" t="s">
        <v>236</v>
      </c>
      <c r="B741" s="134" t="s">
        <v>400</v>
      </c>
      <c r="C741" s="147"/>
      <c r="D741" s="138"/>
      <c r="E741" s="138"/>
      <c r="F741" s="133"/>
      <c r="G741" s="137">
        <f>G742+G749</f>
        <v>500</v>
      </c>
    </row>
    <row r="742" spans="1:7" s="66" customFormat="1" ht="21.75">
      <c r="A742" s="148" t="s">
        <v>401</v>
      </c>
      <c r="B742" s="134" t="s">
        <v>402</v>
      </c>
      <c r="C742" s="147"/>
      <c r="D742" s="138"/>
      <c r="E742" s="138"/>
      <c r="F742" s="133"/>
      <c r="G742" s="137">
        <f t="shared" si="46"/>
        <v>176.3</v>
      </c>
    </row>
    <row r="743" spans="1:7" s="66" customFormat="1" ht="12.75">
      <c r="A743" s="148" t="s">
        <v>5</v>
      </c>
      <c r="B743" s="134" t="s">
        <v>402</v>
      </c>
      <c r="C743" s="147" t="s">
        <v>67</v>
      </c>
      <c r="D743" s="138" t="s">
        <v>35</v>
      </c>
      <c r="E743" s="138"/>
      <c r="F743" s="133"/>
      <c r="G743" s="137">
        <f t="shared" si="46"/>
        <v>176.3</v>
      </c>
    </row>
    <row r="744" spans="1:7" s="11" customFormat="1" ht="12.75">
      <c r="A744" s="144" t="s">
        <v>81</v>
      </c>
      <c r="B744" s="141" t="s">
        <v>402</v>
      </c>
      <c r="C744" s="145" t="s">
        <v>67</v>
      </c>
      <c r="D744" s="142" t="s">
        <v>74</v>
      </c>
      <c r="E744" s="142"/>
      <c r="F744" s="139"/>
      <c r="G744" s="143">
        <f t="shared" si="46"/>
        <v>176.3</v>
      </c>
    </row>
    <row r="745" spans="1:7" s="11" customFormat="1" ht="22.5">
      <c r="A745" s="144" t="s">
        <v>417</v>
      </c>
      <c r="B745" s="141" t="s">
        <v>402</v>
      </c>
      <c r="C745" s="145" t="s">
        <v>67</v>
      </c>
      <c r="D745" s="142" t="s">
        <v>74</v>
      </c>
      <c r="E745" s="142" t="s">
        <v>102</v>
      </c>
      <c r="F745" s="139"/>
      <c r="G745" s="143">
        <f t="shared" si="46"/>
        <v>176.3</v>
      </c>
    </row>
    <row r="746" spans="1:7" s="11" customFormat="1" ht="21.75" customHeight="1">
      <c r="A746" s="144" t="s">
        <v>97</v>
      </c>
      <c r="B746" s="141" t="s">
        <v>402</v>
      </c>
      <c r="C746" s="145" t="s">
        <v>67</v>
      </c>
      <c r="D746" s="142" t="s">
        <v>74</v>
      </c>
      <c r="E746" s="142" t="s">
        <v>98</v>
      </c>
      <c r="F746" s="139"/>
      <c r="G746" s="143">
        <f t="shared" si="46"/>
        <v>176.3</v>
      </c>
    </row>
    <row r="747" spans="1:7" s="11" customFormat="1" ht="12.75">
      <c r="A747" s="144" t="s">
        <v>794</v>
      </c>
      <c r="B747" s="141" t="s">
        <v>402</v>
      </c>
      <c r="C747" s="145" t="s">
        <v>67</v>
      </c>
      <c r="D747" s="142" t="s">
        <v>74</v>
      </c>
      <c r="E747" s="142" t="s">
        <v>99</v>
      </c>
      <c r="F747" s="139"/>
      <c r="G747" s="143">
        <f t="shared" si="46"/>
        <v>176.3</v>
      </c>
    </row>
    <row r="748" spans="1:7" s="5" customFormat="1" ht="22.5">
      <c r="A748" s="144" t="s">
        <v>393</v>
      </c>
      <c r="B748" s="141" t="s">
        <v>402</v>
      </c>
      <c r="C748" s="145" t="s">
        <v>67</v>
      </c>
      <c r="D748" s="142" t="s">
        <v>74</v>
      </c>
      <c r="E748" s="142" t="s">
        <v>99</v>
      </c>
      <c r="F748" s="139">
        <v>727</v>
      </c>
      <c r="G748" s="143">
        <v>176.3</v>
      </c>
    </row>
    <row r="749" spans="1:7" s="77" customFormat="1" ht="12.75">
      <c r="A749" s="148" t="s">
        <v>598</v>
      </c>
      <c r="B749" s="134" t="s">
        <v>599</v>
      </c>
      <c r="C749" s="147"/>
      <c r="D749" s="138"/>
      <c r="E749" s="138"/>
      <c r="F749" s="133"/>
      <c r="G749" s="137">
        <f aca="true" t="shared" si="47" ref="G749:G754">G750</f>
        <v>323.7</v>
      </c>
    </row>
    <row r="750" spans="1:7" s="77" customFormat="1" ht="12.75">
      <c r="A750" s="148" t="s">
        <v>5</v>
      </c>
      <c r="B750" s="134" t="s">
        <v>599</v>
      </c>
      <c r="C750" s="147" t="s">
        <v>67</v>
      </c>
      <c r="D750" s="138" t="s">
        <v>35</v>
      </c>
      <c r="E750" s="138"/>
      <c r="F750" s="133"/>
      <c r="G750" s="137">
        <f t="shared" si="47"/>
        <v>323.7</v>
      </c>
    </row>
    <row r="751" spans="1:7" s="5" customFormat="1" ht="12.75">
      <c r="A751" s="144" t="s">
        <v>81</v>
      </c>
      <c r="B751" s="141" t="s">
        <v>599</v>
      </c>
      <c r="C751" s="145" t="s">
        <v>67</v>
      </c>
      <c r="D751" s="142" t="s">
        <v>74</v>
      </c>
      <c r="E751" s="142"/>
      <c r="F751" s="139"/>
      <c r="G751" s="143">
        <f t="shared" si="47"/>
        <v>323.7</v>
      </c>
    </row>
    <row r="752" spans="1:7" s="5" customFormat="1" ht="22.5">
      <c r="A752" s="144" t="s">
        <v>417</v>
      </c>
      <c r="B752" s="141" t="s">
        <v>599</v>
      </c>
      <c r="C752" s="145" t="s">
        <v>67</v>
      </c>
      <c r="D752" s="142" t="s">
        <v>74</v>
      </c>
      <c r="E752" s="145" t="s">
        <v>102</v>
      </c>
      <c r="F752" s="139"/>
      <c r="G752" s="143">
        <f t="shared" si="47"/>
        <v>323.7</v>
      </c>
    </row>
    <row r="753" spans="1:7" s="5" customFormat="1" ht="22.5">
      <c r="A753" s="144" t="s">
        <v>97</v>
      </c>
      <c r="B753" s="141" t="s">
        <v>599</v>
      </c>
      <c r="C753" s="145" t="s">
        <v>67</v>
      </c>
      <c r="D753" s="142" t="s">
        <v>74</v>
      </c>
      <c r="E753" s="145" t="s">
        <v>98</v>
      </c>
      <c r="F753" s="139"/>
      <c r="G753" s="143">
        <f t="shared" si="47"/>
        <v>323.7</v>
      </c>
    </row>
    <row r="754" spans="1:7" s="5" customFormat="1" ht="12.75">
      <c r="A754" s="144" t="s">
        <v>795</v>
      </c>
      <c r="B754" s="141" t="s">
        <v>599</v>
      </c>
      <c r="C754" s="145" t="s">
        <v>67</v>
      </c>
      <c r="D754" s="142" t="s">
        <v>74</v>
      </c>
      <c r="E754" s="145" t="s">
        <v>99</v>
      </c>
      <c r="F754" s="139"/>
      <c r="G754" s="143">
        <f t="shared" si="47"/>
        <v>323.7</v>
      </c>
    </row>
    <row r="755" spans="1:7" s="5" customFormat="1" ht="22.5">
      <c r="A755" s="144" t="s">
        <v>393</v>
      </c>
      <c r="B755" s="141" t="s">
        <v>599</v>
      </c>
      <c r="C755" s="145" t="s">
        <v>67</v>
      </c>
      <c r="D755" s="142" t="s">
        <v>74</v>
      </c>
      <c r="E755" s="145" t="s">
        <v>99</v>
      </c>
      <c r="F755" s="139">
        <v>727</v>
      </c>
      <c r="G755" s="143">
        <v>323.7</v>
      </c>
    </row>
    <row r="756" spans="1:8" s="5" customFormat="1" ht="42.75">
      <c r="A756" s="148" t="s">
        <v>600</v>
      </c>
      <c r="B756" s="134" t="s">
        <v>352</v>
      </c>
      <c r="C756" s="147"/>
      <c r="D756" s="138"/>
      <c r="E756" s="138"/>
      <c r="F756" s="133"/>
      <c r="G756" s="137">
        <f>G757</f>
        <v>1200</v>
      </c>
      <c r="H756" s="5">
        <v>23</v>
      </c>
    </row>
    <row r="757" spans="1:7" s="5" customFormat="1" ht="33.75" customHeight="1">
      <c r="A757" s="208" t="s">
        <v>601</v>
      </c>
      <c r="B757" s="134" t="s">
        <v>353</v>
      </c>
      <c r="C757" s="147"/>
      <c r="D757" s="138"/>
      <c r="E757" s="138"/>
      <c r="F757" s="133"/>
      <c r="G757" s="137">
        <f>G758+G765</f>
        <v>1200</v>
      </c>
    </row>
    <row r="758" spans="1:7" s="79" customFormat="1" ht="36.75" customHeight="1">
      <c r="A758" s="188" t="s">
        <v>602</v>
      </c>
      <c r="B758" s="189" t="s">
        <v>354</v>
      </c>
      <c r="C758" s="195"/>
      <c r="D758" s="195"/>
      <c r="E758" s="192"/>
      <c r="F758" s="190"/>
      <c r="G758" s="199">
        <f aca="true" t="shared" si="48" ref="G758:G763">G759</f>
        <v>1140</v>
      </c>
    </row>
    <row r="759" spans="1:7" s="79" customFormat="1" ht="12.75">
      <c r="A759" s="188" t="s">
        <v>446</v>
      </c>
      <c r="B759" s="189" t="s">
        <v>354</v>
      </c>
      <c r="C759" s="195" t="s">
        <v>75</v>
      </c>
      <c r="D759" s="195" t="s">
        <v>35</v>
      </c>
      <c r="E759" s="192"/>
      <c r="F759" s="190"/>
      <c r="G759" s="199">
        <f t="shared" si="48"/>
        <v>1140</v>
      </c>
    </row>
    <row r="760" spans="1:7" s="81" customFormat="1" ht="12.75">
      <c r="A760" s="193" t="s">
        <v>351</v>
      </c>
      <c r="B760" s="194" t="s">
        <v>354</v>
      </c>
      <c r="C760" s="195" t="s">
        <v>75</v>
      </c>
      <c r="D760" s="195" t="s">
        <v>71</v>
      </c>
      <c r="E760" s="195"/>
      <c r="F760" s="196"/>
      <c r="G760" s="201">
        <f t="shared" si="48"/>
        <v>1140</v>
      </c>
    </row>
    <row r="761" spans="1:7" s="81" customFormat="1" ht="22.5">
      <c r="A761" s="193" t="s">
        <v>417</v>
      </c>
      <c r="B761" s="194" t="s">
        <v>354</v>
      </c>
      <c r="C761" s="195" t="s">
        <v>75</v>
      </c>
      <c r="D761" s="195" t="s">
        <v>71</v>
      </c>
      <c r="E761" s="195" t="s">
        <v>102</v>
      </c>
      <c r="F761" s="196"/>
      <c r="G761" s="201">
        <f t="shared" si="48"/>
        <v>1140</v>
      </c>
    </row>
    <row r="762" spans="1:7" s="81" customFormat="1" ht="21.75" customHeight="1">
      <c r="A762" s="193" t="s">
        <v>97</v>
      </c>
      <c r="B762" s="194" t="s">
        <v>354</v>
      </c>
      <c r="C762" s="195" t="s">
        <v>75</v>
      </c>
      <c r="D762" s="195" t="s">
        <v>71</v>
      </c>
      <c r="E762" s="195" t="s">
        <v>98</v>
      </c>
      <c r="F762" s="196"/>
      <c r="G762" s="201">
        <f t="shared" si="48"/>
        <v>1140</v>
      </c>
    </row>
    <row r="763" spans="1:7" s="81" customFormat="1" ht="12.75">
      <c r="A763" s="193" t="s">
        <v>794</v>
      </c>
      <c r="B763" s="194" t="s">
        <v>354</v>
      </c>
      <c r="C763" s="195" t="s">
        <v>75</v>
      </c>
      <c r="D763" s="195" t="s">
        <v>71</v>
      </c>
      <c r="E763" s="195" t="s">
        <v>99</v>
      </c>
      <c r="F763" s="196"/>
      <c r="G763" s="201">
        <f t="shared" si="48"/>
        <v>1140</v>
      </c>
    </row>
    <row r="764" spans="1:7" s="81" customFormat="1" ht="24.75" customHeight="1">
      <c r="A764" s="211" t="s">
        <v>165</v>
      </c>
      <c r="B764" s="194" t="s">
        <v>354</v>
      </c>
      <c r="C764" s="195" t="s">
        <v>75</v>
      </c>
      <c r="D764" s="195" t="s">
        <v>71</v>
      </c>
      <c r="E764" s="195" t="s">
        <v>99</v>
      </c>
      <c r="F764" s="196">
        <v>724</v>
      </c>
      <c r="G764" s="201">
        <v>1140</v>
      </c>
    </row>
    <row r="765" spans="1:7" s="77" customFormat="1" ht="42.75">
      <c r="A765" s="202" t="s">
        <v>603</v>
      </c>
      <c r="B765" s="134" t="s">
        <v>355</v>
      </c>
      <c r="C765" s="138"/>
      <c r="D765" s="138"/>
      <c r="E765" s="138"/>
      <c r="F765" s="133"/>
      <c r="G765" s="137">
        <f aca="true" t="shared" si="49" ref="G765:G770">G766</f>
        <v>60</v>
      </c>
    </row>
    <row r="766" spans="1:7" s="77" customFormat="1" ht="12.75">
      <c r="A766" s="148" t="s">
        <v>446</v>
      </c>
      <c r="B766" s="134" t="s">
        <v>355</v>
      </c>
      <c r="C766" s="138" t="s">
        <v>75</v>
      </c>
      <c r="D766" s="138" t="s">
        <v>35</v>
      </c>
      <c r="E766" s="138"/>
      <c r="F766" s="133"/>
      <c r="G766" s="137">
        <f t="shared" si="49"/>
        <v>60</v>
      </c>
    </row>
    <row r="767" spans="1:7" s="5" customFormat="1" ht="12.75">
      <c r="A767" s="144" t="s">
        <v>351</v>
      </c>
      <c r="B767" s="141" t="s">
        <v>355</v>
      </c>
      <c r="C767" s="142" t="s">
        <v>75</v>
      </c>
      <c r="D767" s="142" t="s">
        <v>71</v>
      </c>
      <c r="E767" s="142"/>
      <c r="F767" s="139"/>
      <c r="G767" s="143">
        <f t="shared" si="49"/>
        <v>60</v>
      </c>
    </row>
    <row r="768" spans="1:7" s="5" customFormat="1" ht="22.5">
      <c r="A768" s="144" t="s">
        <v>417</v>
      </c>
      <c r="B768" s="141" t="s">
        <v>355</v>
      </c>
      <c r="C768" s="142" t="s">
        <v>75</v>
      </c>
      <c r="D768" s="142" t="s">
        <v>71</v>
      </c>
      <c r="E768" s="142" t="s">
        <v>102</v>
      </c>
      <c r="F768" s="139"/>
      <c r="G768" s="143">
        <f t="shared" si="49"/>
        <v>60</v>
      </c>
    </row>
    <row r="769" spans="1:7" s="5" customFormat="1" ht="24" customHeight="1">
      <c r="A769" s="144" t="s">
        <v>97</v>
      </c>
      <c r="B769" s="141" t="s">
        <v>355</v>
      </c>
      <c r="C769" s="142" t="s">
        <v>75</v>
      </c>
      <c r="D769" s="142" t="s">
        <v>71</v>
      </c>
      <c r="E769" s="142" t="s">
        <v>98</v>
      </c>
      <c r="F769" s="139"/>
      <c r="G769" s="143">
        <f t="shared" si="49"/>
        <v>60</v>
      </c>
    </row>
    <row r="770" spans="1:7" s="5" customFormat="1" ht="12.75">
      <c r="A770" s="144" t="s">
        <v>794</v>
      </c>
      <c r="B770" s="141" t="s">
        <v>355</v>
      </c>
      <c r="C770" s="142" t="s">
        <v>75</v>
      </c>
      <c r="D770" s="142" t="s">
        <v>71</v>
      </c>
      <c r="E770" s="142" t="s">
        <v>99</v>
      </c>
      <c r="F770" s="139"/>
      <c r="G770" s="143">
        <f t="shared" si="49"/>
        <v>60</v>
      </c>
    </row>
    <row r="771" spans="1:7" s="5" customFormat="1" ht="22.5">
      <c r="A771" s="146" t="s">
        <v>165</v>
      </c>
      <c r="B771" s="141" t="s">
        <v>355</v>
      </c>
      <c r="C771" s="142" t="s">
        <v>75</v>
      </c>
      <c r="D771" s="142" t="s">
        <v>71</v>
      </c>
      <c r="E771" s="142" t="s">
        <v>99</v>
      </c>
      <c r="F771" s="139">
        <v>724</v>
      </c>
      <c r="G771" s="143">
        <v>60</v>
      </c>
    </row>
    <row r="772" spans="1:8" s="5" customFormat="1" ht="42.75">
      <c r="A772" s="148" t="s">
        <v>615</v>
      </c>
      <c r="B772" s="147" t="s">
        <v>620</v>
      </c>
      <c r="C772" s="145"/>
      <c r="D772" s="145"/>
      <c r="E772" s="150"/>
      <c r="F772" s="150"/>
      <c r="G772" s="137">
        <f>G781+G789+G773</f>
        <v>292</v>
      </c>
      <c r="H772" s="5">
        <v>24</v>
      </c>
    </row>
    <row r="773" spans="1:7" s="77" customFormat="1" ht="32.25">
      <c r="A773" s="136" t="s">
        <v>341</v>
      </c>
      <c r="B773" s="147" t="s">
        <v>627</v>
      </c>
      <c r="C773" s="147"/>
      <c r="D773" s="147"/>
      <c r="E773" s="147"/>
      <c r="F773" s="147"/>
      <c r="G773" s="137">
        <f aca="true" t="shared" si="50" ref="G773:G779">G774</f>
        <v>212</v>
      </c>
    </row>
    <row r="774" spans="1:7" s="77" customFormat="1" ht="21.75">
      <c r="A774" s="148" t="s">
        <v>626</v>
      </c>
      <c r="B774" s="147" t="s">
        <v>628</v>
      </c>
      <c r="C774" s="147"/>
      <c r="D774" s="147"/>
      <c r="E774" s="147"/>
      <c r="F774" s="147"/>
      <c r="G774" s="137">
        <f t="shared" si="50"/>
        <v>212</v>
      </c>
    </row>
    <row r="775" spans="1:7" s="77" customFormat="1" ht="12.75">
      <c r="A775" s="148" t="s">
        <v>61</v>
      </c>
      <c r="B775" s="147" t="s">
        <v>628</v>
      </c>
      <c r="C775" s="147" t="s">
        <v>70</v>
      </c>
      <c r="D775" s="147" t="s">
        <v>35</v>
      </c>
      <c r="E775" s="147"/>
      <c r="F775" s="147"/>
      <c r="G775" s="137">
        <f t="shared" si="50"/>
        <v>212</v>
      </c>
    </row>
    <row r="776" spans="1:7" s="5" customFormat="1" ht="12.75">
      <c r="A776" s="144" t="s">
        <v>150</v>
      </c>
      <c r="B776" s="145" t="s">
        <v>628</v>
      </c>
      <c r="C776" s="145" t="s">
        <v>70</v>
      </c>
      <c r="D776" s="145" t="s">
        <v>75</v>
      </c>
      <c r="E776" s="145"/>
      <c r="F776" s="145"/>
      <c r="G776" s="143">
        <f t="shared" si="50"/>
        <v>212</v>
      </c>
    </row>
    <row r="777" spans="1:7" s="5" customFormat="1" ht="22.5">
      <c r="A777" s="144" t="s">
        <v>103</v>
      </c>
      <c r="B777" s="145" t="s">
        <v>628</v>
      </c>
      <c r="C777" s="145" t="s">
        <v>70</v>
      </c>
      <c r="D777" s="145" t="s">
        <v>75</v>
      </c>
      <c r="E777" s="145" t="s">
        <v>104</v>
      </c>
      <c r="F777" s="145"/>
      <c r="G777" s="143">
        <f t="shared" si="50"/>
        <v>212</v>
      </c>
    </row>
    <row r="778" spans="1:7" s="5" customFormat="1" ht="22.5">
      <c r="A778" s="144" t="s">
        <v>342</v>
      </c>
      <c r="B778" s="145" t="s">
        <v>628</v>
      </c>
      <c r="C778" s="145" t="s">
        <v>70</v>
      </c>
      <c r="D778" s="145" t="s">
        <v>75</v>
      </c>
      <c r="E778" s="145" t="s">
        <v>343</v>
      </c>
      <c r="F778" s="145"/>
      <c r="G778" s="143">
        <f t="shared" si="50"/>
        <v>212</v>
      </c>
    </row>
    <row r="779" spans="1:7" s="5" customFormat="1" ht="22.5">
      <c r="A779" s="144" t="s">
        <v>434</v>
      </c>
      <c r="B779" s="145" t="s">
        <v>628</v>
      </c>
      <c r="C779" s="145" t="s">
        <v>70</v>
      </c>
      <c r="D779" s="145" t="s">
        <v>75</v>
      </c>
      <c r="E779" s="145" t="s">
        <v>433</v>
      </c>
      <c r="F779" s="145"/>
      <c r="G779" s="143">
        <f t="shared" si="50"/>
        <v>212</v>
      </c>
    </row>
    <row r="780" spans="1:7" s="5" customFormat="1" ht="12.75">
      <c r="A780" s="144" t="s">
        <v>151</v>
      </c>
      <c r="B780" s="145" t="s">
        <v>628</v>
      </c>
      <c r="C780" s="145" t="s">
        <v>70</v>
      </c>
      <c r="D780" s="145" t="s">
        <v>75</v>
      </c>
      <c r="E780" s="145" t="s">
        <v>433</v>
      </c>
      <c r="F780" s="145" t="s">
        <v>316</v>
      </c>
      <c r="G780" s="143">
        <v>212</v>
      </c>
    </row>
    <row r="781" spans="1:7" s="5" customFormat="1" ht="21.75">
      <c r="A781" s="148" t="s">
        <v>616</v>
      </c>
      <c r="B781" s="147" t="s">
        <v>621</v>
      </c>
      <c r="C781" s="145"/>
      <c r="D781" s="145"/>
      <c r="E781" s="150"/>
      <c r="F781" s="150"/>
      <c r="G781" s="137">
        <f aca="true" t="shared" si="51" ref="G781:G787">G782</f>
        <v>50</v>
      </c>
    </row>
    <row r="782" spans="1:7" s="5" customFormat="1" ht="21.75">
      <c r="A782" s="148" t="s">
        <v>617</v>
      </c>
      <c r="B782" s="147" t="s">
        <v>622</v>
      </c>
      <c r="C782" s="145"/>
      <c r="D782" s="145"/>
      <c r="E782" s="150"/>
      <c r="F782" s="150"/>
      <c r="G782" s="137">
        <f t="shared" si="51"/>
        <v>50</v>
      </c>
    </row>
    <row r="783" spans="1:7" s="77" customFormat="1" ht="12.75">
      <c r="A783" s="136" t="s">
        <v>2</v>
      </c>
      <c r="B783" s="147" t="s">
        <v>622</v>
      </c>
      <c r="C783" s="147" t="s">
        <v>65</v>
      </c>
      <c r="D783" s="147" t="s">
        <v>35</v>
      </c>
      <c r="E783" s="151"/>
      <c r="F783" s="151"/>
      <c r="G783" s="137">
        <f t="shared" si="51"/>
        <v>50</v>
      </c>
    </row>
    <row r="784" spans="1:7" s="5" customFormat="1" ht="12.75">
      <c r="A784" s="144" t="s">
        <v>62</v>
      </c>
      <c r="B784" s="145" t="s">
        <v>622</v>
      </c>
      <c r="C784" s="145" t="s">
        <v>65</v>
      </c>
      <c r="D784" s="145" t="s">
        <v>86</v>
      </c>
      <c r="E784" s="150"/>
      <c r="F784" s="150"/>
      <c r="G784" s="143">
        <f t="shared" si="51"/>
        <v>50</v>
      </c>
    </row>
    <row r="785" spans="1:7" s="5" customFormat="1" ht="45">
      <c r="A785" s="144" t="s">
        <v>100</v>
      </c>
      <c r="B785" s="145" t="s">
        <v>622</v>
      </c>
      <c r="C785" s="145" t="s">
        <v>65</v>
      </c>
      <c r="D785" s="145" t="s">
        <v>86</v>
      </c>
      <c r="E785" s="150" t="s">
        <v>101</v>
      </c>
      <c r="F785" s="150"/>
      <c r="G785" s="143">
        <f t="shared" si="51"/>
        <v>50</v>
      </c>
    </row>
    <row r="786" spans="1:7" s="5" customFormat="1" ht="22.5">
      <c r="A786" s="144" t="s">
        <v>92</v>
      </c>
      <c r="B786" s="145" t="s">
        <v>622</v>
      </c>
      <c r="C786" s="145" t="s">
        <v>65</v>
      </c>
      <c r="D786" s="145" t="s">
        <v>86</v>
      </c>
      <c r="E786" s="150" t="s">
        <v>93</v>
      </c>
      <c r="F786" s="150"/>
      <c r="G786" s="143">
        <f t="shared" si="51"/>
        <v>50</v>
      </c>
    </row>
    <row r="787" spans="1:7" s="5" customFormat="1" ht="33.75">
      <c r="A787" s="140" t="s">
        <v>438</v>
      </c>
      <c r="B787" s="145" t="s">
        <v>622</v>
      </c>
      <c r="C787" s="145" t="s">
        <v>65</v>
      </c>
      <c r="D787" s="145" t="s">
        <v>86</v>
      </c>
      <c r="E787" s="150" t="s">
        <v>439</v>
      </c>
      <c r="F787" s="150"/>
      <c r="G787" s="143">
        <f t="shared" si="51"/>
        <v>50</v>
      </c>
    </row>
    <row r="788" spans="1:7" s="5" customFormat="1" ht="12.75">
      <c r="A788" s="144" t="s">
        <v>151</v>
      </c>
      <c r="B788" s="145" t="s">
        <v>622</v>
      </c>
      <c r="C788" s="145" t="s">
        <v>65</v>
      </c>
      <c r="D788" s="145" t="s">
        <v>86</v>
      </c>
      <c r="E788" s="150" t="s">
        <v>439</v>
      </c>
      <c r="F788" s="150" t="s">
        <v>316</v>
      </c>
      <c r="G788" s="143">
        <v>50</v>
      </c>
    </row>
    <row r="789" spans="1:7" s="77" customFormat="1" ht="21.75">
      <c r="A789" s="148" t="s">
        <v>618</v>
      </c>
      <c r="B789" s="147" t="s">
        <v>623</v>
      </c>
      <c r="C789" s="147"/>
      <c r="D789" s="147"/>
      <c r="E789" s="151"/>
      <c r="F789" s="151"/>
      <c r="G789" s="137">
        <f>G790+G797</f>
        <v>30</v>
      </c>
    </row>
    <row r="790" spans="1:7" s="77" customFormat="1" ht="32.25">
      <c r="A790" s="148" t="s">
        <v>619</v>
      </c>
      <c r="B790" s="147" t="s">
        <v>624</v>
      </c>
      <c r="C790" s="147"/>
      <c r="D790" s="147"/>
      <c r="E790" s="151"/>
      <c r="F790" s="151"/>
      <c r="G790" s="137">
        <f aca="true" t="shared" si="52" ref="G790:G795">G791</f>
        <v>14</v>
      </c>
    </row>
    <row r="791" spans="1:7" s="77" customFormat="1" ht="12.75">
      <c r="A791" s="136" t="s">
        <v>2</v>
      </c>
      <c r="B791" s="147" t="s">
        <v>624</v>
      </c>
      <c r="C791" s="147"/>
      <c r="D791" s="147"/>
      <c r="E791" s="151"/>
      <c r="F791" s="151"/>
      <c r="G791" s="137">
        <f t="shared" si="52"/>
        <v>14</v>
      </c>
    </row>
    <row r="792" spans="1:7" s="77" customFormat="1" ht="12.75">
      <c r="A792" s="144" t="s">
        <v>62</v>
      </c>
      <c r="B792" s="145" t="s">
        <v>624</v>
      </c>
      <c r="C792" s="147"/>
      <c r="D792" s="147"/>
      <c r="E792" s="151"/>
      <c r="F792" s="151"/>
      <c r="G792" s="143">
        <f t="shared" si="52"/>
        <v>14</v>
      </c>
    </row>
    <row r="793" spans="1:7" s="5" customFormat="1" ht="45">
      <c r="A793" s="144" t="s">
        <v>100</v>
      </c>
      <c r="B793" s="145" t="s">
        <v>624</v>
      </c>
      <c r="C793" s="145" t="s">
        <v>65</v>
      </c>
      <c r="D793" s="145" t="s">
        <v>86</v>
      </c>
      <c r="E793" s="150" t="s">
        <v>101</v>
      </c>
      <c r="F793" s="150"/>
      <c r="G793" s="143">
        <f t="shared" si="52"/>
        <v>14</v>
      </c>
    </row>
    <row r="794" spans="1:7" s="5" customFormat="1" ht="22.5">
      <c r="A794" s="144" t="s">
        <v>92</v>
      </c>
      <c r="B794" s="145" t="s">
        <v>624</v>
      </c>
      <c r="C794" s="145" t="s">
        <v>65</v>
      </c>
      <c r="D794" s="145" t="s">
        <v>86</v>
      </c>
      <c r="E794" s="150" t="s">
        <v>93</v>
      </c>
      <c r="F794" s="150"/>
      <c r="G794" s="143">
        <f t="shared" si="52"/>
        <v>14</v>
      </c>
    </row>
    <row r="795" spans="1:7" s="5" customFormat="1" ht="33.75">
      <c r="A795" s="140" t="s">
        <v>438</v>
      </c>
      <c r="B795" s="145" t="s">
        <v>624</v>
      </c>
      <c r="C795" s="145" t="s">
        <v>65</v>
      </c>
      <c r="D795" s="145" t="s">
        <v>86</v>
      </c>
      <c r="E795" s="150" t="s">
        <v>439</v>
      </c>
      <c r="F795" s="150"/>
      <c r="G795" s="143">
        <f t="shared" si="52"/>
        <v>14</v>
      </c>
    </row>
    <row r="796" spans="1:7" s="5" customFormat="1" ht="12.75">
      <c r="A796" s="144" t="s">
        <v>151</v>
      </c>
      <c r="B796" s="145" t="s">
        <v>624</v>
      </c>
      <c r="C796" s="145" t="s">
        <v>65</v>
      </c>
      <c r="D796" s="145" t="s">
        <v>86</v>
      </c>
      <c r="E796" s="150" t="s">
        <v>439</v>
      </c>
      <c r="F796" s="150" t="s">
        <v>316</v>
      </c>
      <c r="G796" s="143">
        <v>14</v>
      </c>
    </row>
    <row r="797" spans="1:7" s="77" customFormat="1" ht="32.25">
      <c r="A797" s="148" t="s">
        <v>723</v>
      </c>
      <c r="B797" s="147" t="s">
        <v>625</v>
      </c>
      <c r="C797" s="147"/>
      <c r="D797" s="147"/>
      <c r="E797" s="151"/>
      <c r="F797" s="151"/>
      <c r="G797" s="137">
        <f>G798+G804</f>
        <v>16</v>
      </c>
    </row>
    <row r="798" spans="1:7" s="77" customFormat="1" ht="12.75">
      <c r="A798" s="136" t="s">
        <v>2</v>
      </c>
      <c r="B798" s="147" t="s">
        <v>625</v>
      </c>
      <c r="C798" s="147" t="s">
        <v>65</v>
      </c>
      <c r="D798" s="147" t="s">
        <v>35</v>
      </c>
      <c r="E798" s="151"/>
      <c r="F798" s="151"/>
      <c r="G798" s="137">
        <f>G799</f>
        <v>10</v>
      </c>
    </row>
    <row r="799" spans="1:7" s="77" customFormat="1" ht="12.75">
      <c r="A799" s="144" t="s">
        <v>62</v>
      </c>
      <c r="B799" s="145" t="s">
        <v>625</v>
      </c>
      <c r="C799" s="145" t="s">
        <v>65</v>
      </c>
      <c r="D799" s="145" t="s">
        <v>86</v>
      </c>
      <c r="E799" s="151"/>
      <c r="F799" s="151"/>
      <c r="G799" s="137">
        <f>G800</f>
        <v>10</v>
      </c>
    </row>
    <row r="800" spans="1:7" s="5" customFormat="1" ht="22.5">
      <c r="A800" s="144" t="s">
        <v>417</v>
      </c>
      <c r="B800" s="145" t="s">
        <v>625</v>
      </c>
      <c r="C800" s="145" t="s">
        <v>65</v>
      </c>
      <c r="D800" s="145" t="s">
        <v>86</v>
      </c>
      <c r="E800" s="145" t="s">
        <v>102</v>
      </c>
      <c r="F800" s="145"/>
      <c r="G800" s="143">
        <f>G801</f>
        <v>10</v>
      </c>
    </row>
    <row r="801" spans="1:7" s="5" customFormat="1" ht="22.5">
      <c r="A801" s="144" t="s">
        <v>97</v>
      </c>
      <c r="B801" s="145" t="s">
        <v>625</v>
      </c>
      <c r="C801" s="145" t="s">
        <v>65</v>
      </c>
      <c r="D801" s="145" t="s">
        <v>86</v>
      </c>
      <c r="E801" s="145" t="s">
        <v>98</v>
      </c>
      <c r="F801" s="145"/>
      <c r="G801" s="143">
        <f>G802</f>
        <v>10</v>
      </c>
    </row>
    <row r="802" spans="1:7" s="5" customFormat="1" ht="12.75">
      <c r="A802" s="144" t="s">
        <v>794</v>
      </c>
      <c r="B802" s="145" t="s">
        <v>625</v>
      </c>
      <c r="C802" s="145" t="s">
        <v>65</v>
      </c>
      <c r="D802" s="145" t="s">
        <v>86</v>
      </c>
      <c r="E802" s="145" t="s">
        <v>99</v>
      </c>
      <c r="F802" s="145"/>
      <c r="G802" s="143">
        <f>G803</f>
        <v>10</v>
      </c>
    </row>
    <row r="803" spans="1:7" s="5" customFormat="1" ht="12.75">
      <c r="A803" s="144" t="s">
        <v>151</v>
      </c>
      <c r="B803" s="145" t="s">
        <v>625</v>
      </c>
      <c r="C803" s="145" t="s">
        <v>65</v>
      </c>
      <c r="D803" s="145" t="s">
        <v>86</v>
      </c>
      <c r="E803" s="145" t="s">
        <v>99</v>
      </c>
      <c r="F803" s="145" t="s">
        <v>316</v>
      </c>
      <c r="G803" s="143">
        <v>10</v>
      </c>
    </row>
    <row r="804" spans="1:7" s="77" customFormat="1" ht="12.75">
      <c r="A804" s="136" t="s">
        <v>442</v>
      </c>
      <c r="B804" s="147" t="s">
        <v>625</v>
      </c>
      <c r="C804" s="138" t="s">
        <v>72</v>
      </c>
      <c r="D804" s="138" t="s">
        <v>35</v>
      </c>
      <c r="E804" s="138"/>
      <c r="F804" s="133"/>
      <c r="G804" s="137">
        <f>G805</f>
        <v>6</v>
      </c>
    </row>
    <row r="805" spans="1:7" s="5" customFormat="1" ht="12.75">
      <c r="A805" s="140" t="s">
        <v>12</v>
      </c>
      <c r="B805" s="145" t="s">
        <v>625</v>
      </c>
      <c r="C805" s="142" t="s">
        <v>72</v>
      </c>
      <c r="D805" s="142" t="s">
        <v>67</v>
      </c>
      <c r="E805" s="142"/>
      <c r="F805" s="139"/>
      <c r="G805" s="143">
        <f>G806</f>
        <v>6</v>
      </c>
    </row>
    <row r="806" spans="1:7" s="5" customFormat="1" ht="22.5">
      <c r="A806" s="144" t="s">
        <v>417</v>
      </c>
      <c r="B806" s="145" t="s">
        <v>625</v>
      </c>
      <c r="C806" s="142" t="s">
        <v>72</v>
      </c>
      <c r="D806" s="142" t="s">
        <v>67</v>
      </c>
      <c r="E806" s="145" t="s">
        <v>102</v>
      </c>
      <c r="F806" s="139"/>
      <c r="G806" s="143">
        <f>G807</f>
        <v>6</v>
      </c>
    </row>
    <row r="807" spans="1:7" s="5" customFormat="1" ht="22.5">
      <c r="A807" s="144" t="s">
        <v>97</v>
      </c>
      <c r="B807" s="145" t="s">
        <v>625</v>
      </c>
      <c r="C807" s="142" t="s">
        <v>72</v>
      </c>
      <c r="D807" s="142" t="s">
        <v>67</v>
      </c>
      <c r="E807" s="145" t="s">
        <v>98</v>
      </c>
      <c r="F807" s="139"/>
      <c r="G807" s="143">
        <f>G808</f>
        <v>6</v>
      </c>
    </row>
    <row r="808" spans="1:7" s="5" customFormat="1" ht="12.75">
      <c r="A808" s="144" t="s">
        <v>794</v>
      </c>
      <c r="B808" s="145" t="s">
        <v>625</v>
      </c>
      <c r="C808" s="142" t="s">
        <v>72</v>
      </c>
      <c r="D808" s="142" t="s">
        <v>67</v>
      </c>
      <c r="E808" s="145" t="s">
        <v>99</v>
      </c>
      <c r="F808" s="139"/>
      <c r="G808" s="143">
        <f>G809</f>
        <v>6</v>
      </c>
    </row>
    <row r="809" spans="1:7" s="5" customFormat="1" ht="22.5">
      <c r="A809" s="140" t="s">
        <v>155</v>
      </c>
      <c r="B809" s="145" t="s">
        <v>625</v>
      </c>
      <c r="C809" s="142" t="s">
        <v>72</v>
      </c>
      <c r="D809" s="142" t="s">
        <v>67</v>
      </c>
      <c r="E809" s="145" t="s">
        <v>99</v>
      </c>
      <c r="F809" s="139">
        <v>726</v>
      </c>
      <c r="G809" s="143">
        <v>6</v>
      </c>
    </row>
    <row r="810" spans="1:8" s="77" customFormat="1" ht="32.25" customHeight="1">
      <c r="A810" s="148" t="s">
        <v>604</v>
      </c>
      <c r="B810" s="134" t="s">
        <v>448</v>
      </c>
      <c r="C810" s="138"/>
      <c r="D810" s="138"/>
      <c r="E810" s="147"/>
      <c r="F810" s="133"/>
      <c r="G810" s="153">
        <f>G811</f>
        <v>300</v>
      </c>
      <c r="H810" s="77">
        <v>25</v>
      </c>
    </row>
    <row r="811" spans="1:7" s="77" customFormat="1" ht="21.75" customHeight="1">
      <c r="A811" s="148" t="s">
        <v>605</v>
      </c>
      <c r="B811" s="134" t="s">
        <v>449</v>
      </c>
      <c r="C811" s="138"/>
      <c r="D811" s="138"/>
      <c r="E811" s="147"/>
      <c r="F811" s="133"/>
      <c r="G811" s="153">
        <f>G812</f>
        <v>300</v>
      </c>
    </row>
    <row r="812" spans="1:7" s="77" customFormat="1" ht="32.25">
      <c r="A812" s="148" t="s">
        <v>606</v>
      </c>
      <c r="B812" s="134" t="s">
        <v>637</v>
      </c>
      <c r="C812" s="138"/>
      <c r="D812" s="138"/>
      <c r="E812" s="147"/>
      <c r="F812" s="133"/>
      <c r="G812" s="153">
        <f aca="true" t="shared" si="53" ref="G812:G817">G813</f>
        <v>300</v>
      </c>
    </row>
    <row r="813" spans="1:7" s="77" customFormat="1" ht="12.75">
      <c r="A813" s="149" t="s">
        <v>149</v>
      </c>
      <c r="B813" s="134" t="s">
        <v>637</v>
      </c>
      <c r="C813" s="138" t="s">
        <v>71</v>
      </c>
      <c r="D813" s="138" t="s">
        <v>35</v>
      </c>
      <c r="E813" s="147"/>
      <c r="F813" s="133"/>
      <c r="G813" s="153">
        <f t="shared" si="53"/>
        <v>300</v>
      </c>
    </row>
    <row r="814" spans="1:7" s="77" customFormat="1" ht="12.75">
      <c r="A814" s="146" t="s">
        <v>202</v>
      </c>
      <c r="B814" s="141" t="s">
        <v>637</v>
      </c>
      <c r="C814" s="142" t="s">
        <v>71</v>
      </c>
      <c r="D814" s="142" t="s">
        <v>66</v>
      </c>
      <c r="E814" s="147"/>
      <c r="F814" s="133"/>
      <c r="G814" s="152">
        <f t="shared" si="53"/>
        <v>300</v>
      </c>
    </row>
    <row r="815" spans="1:7" s="5" customFormat="1" ht="22.5">
      <c r="A815" s="144" t="s">
        <v>417</v>
      </c>
      <c r="B815" s="141" t="s">
        <v>637</v>
      </c>
      <c r="C815" s="142" t="s">
        <v>71</v>
      </c>
      <c r="D815" s="142" t="s">
        <v>66</v>
      </c>
      <c r="E815" s="145" t="s">
        <v>102</v>
      </c>
      <c r="F815" s="139"/>
      <c r="G815" s="152">
        <f t="shared" si="53"/>
        <v>300</v>
      </c>
    </row>
    <row r="816" spans="1:7" s="5" customFormat="1" ht="22.5">
      <c r="A816" s="144" t="s">
        <v>97</v>
      </c>
      <c r="B816" s="141" t="s">
        <v>637</v>
      </c>
      <c r="C816" s="142" t="s">
        <v>71</v>
      </c>
      <c r="D816" s="142" t="s">
        <v>66</v>
      </c>
      <c r="E816" s="145" t="s">
        <v>98</v>
      </c>
      <c r="F816" s="139"/>
      <c r="G816" s="143">
        <f t="shared" si="53"/>
        <v>300</v>
      </c>
    </row>
    <row r="817" spans="1:7" s="5" customFormat="1" ht="12.75">
      <c r="A817" s="144" t="s">
        <v>794</v>
      </c>
      <c r="B817" s="141" t="s">
        <v>637</v>
      </c>
      <c r="C817" s="142" t="s">
        <v>71</v>
      </c>
      <c r="D817" s="142" t="s">
        <v>66</v>
      </c>
      <c r="E817" s="145" t="s">
        <v>99</v>
      </c>
      <c r="F817" s="139"/>
      <c r="G817" s="143">
        <f t="shared" si="53"/>
        <v>300</v>
      </c>
    </row>
    <row r="818" spans="1:7" s="5" customFormat="1" ht="22.5">
      <c r="A818" s="144" t="s">
        <v>393</v>
      </c>
      <c r="B818" s="141" t="s">
        <v>637</v>
      </c>
      <c r="C818" s="142" t="s">
        <v>71</v>
      </c>
      <c r="D818" s="142" t="s">
        <v>66</v>
      </c>
      <c r="E818" s="145" t="s">
        <v>99</v>
      </c>
      <c r="F818" s="139">
        <v>727</v>
      </c>
      <c r="G818" s="143">
        <v>300</v>
      </c>
    </row>
    <row r="819" spans="1:8" s="11" customFormat="1" ht="33" customHeight="1">
      <c r="A819" s="148" t="s">
        <v>607</v>
      </c>
      <c r="B819" s="134" t="s">
        <v>326</v>
      </c>
      <c r="C819" s="150"/>
      <c r="D819" s="138"/>
      <c r="E819" s="147"/>
      <c r="F819" s="133"/>
      <c r="G819" s="137">
        <f>G820</f>
        <v>85</v>
      </c>
      <c r="H819" s="11">
        <v>26</v>
      </c>
    </row>
    <row r="820" spans="1:7" s="66" customFormat="1" ht="42.75">
      <c r="A820" s="148" t="s">
        <v>608</v>
      </c>
      <c r="B820" s="134" t="s">
        <v>327</v>
      </c>
      <c r="C820" s="151"/>
      <c r="D820" s="138"/>
      <c r="E820" s="147"/>
      <c r="F820" s="133"/>
      <c r="G820" s="137">
        <f>G828+G821+G835</f>
        <v>85</v>
      </c>
    </row>
    <row r="821" spans="1:7" s="80" customFormat="1" ht="24" customHeight="1">
      <c r="A821" s="188" t="s">
        <v>609</v>
      </c>
      <c r="B821" s="189" t="s">
        <v>328</v>
      </c>
      <c r="C821" s="212"/>
      <c r="D821" s="192"/>
      <c r="E821" s="198"/>
      <c r="F821" s="190"/>
      <c r="G821" s="199">
        <f aca="true" t="shared" si="54" ref="G821:G826">G822</f>
        <v>35</v>
      </c>
    </row>
    <row r="822" spans="1:7" s="80" customFormat="1" ht="12.75">
      <c r="A822" s="187" t="s">
        <v>2</v>
      </c>
      <c r="B822" s="194" t="s">
        <v>328</v>
      </c>
      <c r="C822" s="213" t="s">
        <v>65</v>
      </c>
      <c r="D822" s="195" t="s">
        <v>35</v>
      </c>
      <c r="E822" s="200"/>
      <c r="F822" s="196"/>
      <c r="G822" s="201">
        <f t="shared" si="54"/>
        <v>35</v>
      </c>
    </row>
    <row r="823" spans="1:7" s="80" customFormat="1" ht="12.75">
      <c r="A823" s="193" t="s">
        <v>62</v>
      </c>
      <c r="B823" s="194" t="s">
        <v>328</v>
      </c>
      <c r="C823" s="213" t="s">
        <v>65</v>
      </c>
      <c r="D823" s="195" t="s">
        <v>86</v>
      </c>
      <c r="E823" s="200"/>
      <c r="F823" s="196"/>
      <c r="G823" s="201">
        <f t="shared" si="54"/>
        <v>35</v>
      </c>
    </row>
    <row r="824" spans="1:7" s="80" customFormat="1" ht="22.5">
      <c r="A824" s="193" t="s">
        <v>417</v>
      </c>
      <c r="B824" s="194" t="s">
        <v>328</v>
      </c>
      <c r="C824" s="213" t="s">
        <v>65</v>
      </c>
      <c r="D824" s="195" t="s">
        <v>86</v>
      </c>
      <c r="E824" s="200" t="s">
        <v>102</v>
      </c>
      <c r="F824" s="196"/>
      <c r="G824" s="201">
        <f t="shared" si="54"/>
        <v>35</v>
      </c>
    </row>
    <row r="825" spans="1:7" s="80" customFormat="1" ht="24" customHeight="1">
      <c r="A825" s="193" t="s">
        <v>97</v>
      </c>
      <c r="B825" s="194" t="s">
        <v>328</v>
      </c>
      <c r="C825" s="213" t="s">
        <v>65</v>
      </c>
      <c r="D825" s="195" t="s">
        <v>86</v>
      </c>
      <c r="E825" s="200" t="s">
        <v>98</v>
      </c>
      <c r="F825" s="196"/>
      <c r="G825" s="201">
        <f t="shared" si="54"/>
        <v>35</v>
      </c>
    </row>
    <row r="826" spans="1:7" s="80" customFormat="1" ht="12.75">
      <c r="A826" s="193" t="s">
        <v>794</v>
      </c>
      <c r="B826" s="194" t="s">
        <v>328</v>
      </c>
      <c r="C826" s="200" t="s">
        <v>65</v>
      </c>
      <c r="D826" s="195" t="s">
        <v>86</v>
      </c>
      <c r="E826" s="200" t="s">
        <v>99</v>
      </c>
      <c r="F826" s="196"/>
      <c r="G826" s="201">
        <f t="shared" si="54"/>
        <v>35</v>
      </c>
    </row>
    <row r="827" spans="1:7" s="80" customFormat="1" ht="12.75">
      <c r="A827" s="186" t="s">
        <v>151</v>
      </c>
      <c r="B827" s="194" t="s">
        <v>328</v>
      </c>
      <c r="C827" s="213" t="s">
        <v>65</v>
      </c>
      <c r="D827" s="195" t="s">
        <v>86</v>
      </c>
      <c r="E827" s="200" t="s">
        <v>99</v>
      </c>
      <c r="F827" s="196">
        <v>721</v>
      </c>
      <c r="G827" s="201">
        <v>35</v>
      </c>
    </row>
    <row r="828" spans="1:7" s="11" customFormat="1" ht="24" customHeight="1">
      <c r="A828" s="148" t="s">
        <v>610</v>
      </c>
      <c r="B828" s="134" t="s">
        <v>329</v>
      </c>
      <c r="C828" s="151"/>
      <c r="D828" s="138"/>
      <c r="E828" s="147"/>
      <c r="F828" s="133"/>
      <c r="G828" s="137">
        <f aca="true" t="shared" si="55" ref="G828:G833">G829</f>
        <v>10</v>
      </c>
    </row>
    <row r="829" spans="1:7" s="11" customFormat="1" ht="12.75">
      <c r="A829" s="136" t="s">
        <v>2</v>
      </c>
      <c r="B829" s="141" t="s">
        <v>329</v>
      </c>
      <c r="C829" s="150" t="s">
        <v>65</v>
      </c>
      <c r="D829" s="142" t="s">
        <v>35</v>
      </c>
      <c r="E829" s="145"/>
      <c r="F829" s="139"/>
      <c r="G829" s="143">
        <f t="shared" si="55"/>
        <v>10</v>
      </c>
    </row>
    <row r="830" spans="1:7" s="11" customFormat="1" ht="12.75">
      <c r="A830" s="144" t="s">
        <v>62</v>
      </c>
      <c r="B830" s="141" t="s">
        <v>329</v>
      </c>
      <c r="C830" s="150" t="s">
        <v>65</v>
      </c>
      <c r="D830" s="142" t="s">
        <v>86</v>
      </c>
      <c r="E830" s="145"/>
      <c r="F830" s="139"/>
      <c r="G830" s="143">
        <f t="shared" si="55"/>
        <v>10</v>
      </c>
    </row>
    <row r="831" spans="1:7" s="11" customFormat="1" ht="22.5">
      <c r="A831" s="144" t="s">
        <v>417</v>
      </c>
      <c r="B831" s="141" t="s">
        <v>329</v>
      </c>
      <c r="C831" s="150" t="s">
        <v>65</v>
      </c>
      <c r="D831" s="142" t="s">
        <v>86</v>
      </c>
      <c r="E831" s="150" t="s">
        <v>102</v>
      </c>
      <c r="F831" s="139"/>
      <c r="G831" s="143">
        <f t="shared" si="55"/>
        <v>10</v>
      </c>
    </row>
    <row r="832" spans="1:7" s="11" customFormat="1" ht="27" customHeight="1">
      <c r="A832" s="144" t="s">
        <v>97</v>
      </c>
      <c r="B832" s="141" t="s">
        <v>329</v>
      </c>
      <c r="C832" s="150" t="s">
        <v>65</v>
      </c>
      <c r="D832" s="142" t="s">
        <v>86</v>
      </c>
      <c r="E832" s="150" t="s">
        <v>98</v>
      </c>
      <c r="F832" s="139"/>
      <c r="G832" s="143">
        <f t="shared" si="55"/>
        <v>10</v>
      </c>
    </row>
    <row r="833" spans="1:7" s="11" customFormat="1" ht="12.75">
      <c r="A833" s="144" t="s">
        <v>794</v>
      </c>
      <c r="B833" s="141" t="s">
        <v>329</v>
      </c>
      <c r="C833" s="142" t="s">
        <v>65</v>
      </c>
      <c r="D833" s="142" t="s">
        <v>86</v>
      </c>
      <c r="E833" s="142" t="s">
        <v>99</v>
      </c>
      <c r="F833" s="139"/>
      <c r="G833" s="143">
        <f t="shared" si="55"/>
        <v>10</v>
      </c>
    </row>
    <row r="834" spans="1:7" s="11" customFormat="1" ht="12.75">
      <c r="A834" s="140" t="s">
        <v>151</v>
      </c>
      <c r="B834" s="141" t="s">
        <v>329</v>
      </c>
      <c r="C834" s="142" t="s">
        <v>65</v>
      </c>
      <c r="D834" s="142" t="s">
        <v>86</v>
      </c>
      <c r="E834" s="142" t="s">
        <v>99</v>
      </c>
      <c r="F834" s="139">
        <v>721</v>
      </c>
      <c r="G834" s="143">
        <v>10</v>
      </c>
    </row>
    <row r="835" spans="1:7" s="11" customFormat="1" ht="12" customHeight="1">
      <c r="A835" s="148" t="s">
        <v>330</v>
      </c>
      <c r="B835" s="134" t="s">
        <v>331</v>
      </c>
      <c r="C835" s="138"/>
      <c r="D835" s="138"/>
      <c r="E835" s="138"/>
      <c r="F835" s="133"/>
      <c r="G835" s="137">
        <f aca="true" t="shared" si="56" ref="G835:G840">G836</f>
        <v>40</v>
      </c>
    </row>
    <row r="836" spans="1:7" s="11" customFormat="1" ht="12.75">
      <c r="A836" s="136" t="s">
        <v>2</v>
      </c>
      <c r="B836" s="141" t="s">
        <v>331</v>
      </c>
      <c r="C836" s="150" t="s">
        <v>65</v>
      </c>
      <c r="D836" s="142" t="s">
        <v>35</v>
      </c>
      <c r="E836" s="138"/>
      <c r="F836" s="133"/>
      <c r="G836" s="143">
        <f t="shared" si="56"/>
        <v>40</v>
      </c>
    </row>
    <row r="837" spans="1:7" s="11" customFormat="1" ht="12.75">
      <c r="A837" s="144" t="s">
        <v>62</v>
      </c>
      <c r="B837" s="141" t="s">
        <v>331</v>
      </c>
      <c r="C837" s="150" t="s">
        <v>65</v>
      </c>
      <c r="D837" s="142" t="s">
        <v>86</v>
      </c>
      <c r="E837" s="138"/>
      <c r="F837" s="133"/>
      <c r="G837" s="143">
        <f t="shared" si="56"/>
        <v>40</v>
      </c>
    </row>
    <row r="838" spans="1:7" s="11" customFormat="1" ht="22.5">
      <c r="A838" s="144" t="s">
        <v>417</v>
      </c>
      <c r="B838" s="141" t="s">
        <v>331</v>
      </c>
      <c r="C838" s="150" t="s">
        <v>65</v>
      </c>
      <c r="D838" s="142" t="s">
        <v>86</v>
      </c>
      <c r="E838" s="142" t="s">
        <v>102</v>
      </c>
      <c r="F838" s="139"/>
      <c r="G838" s="143">
        <f t="shared" si="56"/>
        <v>40</v>
      </c>
    </row>
    <row r="839" spans="1:7" s="11" customFormat="1" ht="23.25" customHeight="1">
      <c r="A839" s="144" t="s">
        <v>97</v>
      </c>
      <c r="B839" s="141" t="s">
        <v>331</v>
      </c>
      <c r="C839" s="145" t="s">
        <v>65</v>
      </c>
      <c r="D839" s="142" t="s">
        <v>86</v>
      </c>
      <c r="E839" s="142" t="s">
        <v>98</v>
      </c>
      <c r="F839" s="139"/>
      <c r="G839" s="143">
        <f t="shared" si="56"/>
        <v>40</v>
      </c>
    </row>
    <row r="840" spans="1:7" s="11" customFormat="1" ht="12.75">
      <c r="A840" s="144" t="s">
        <v>794</v>
      </c>
      <c r="B840" s="141" t="s">
        <v>331</v>
      </c>
      <c r="C840" s="145" t="s">
        <v>65</v>
      </c>
      <c r="D840" s="142" t="s">
        <v>86</v>
      </c>
      <c r="E840" s="142" t="s">
        <v>99</v>
      </c>
      <c r="F840" s="139"/>
      <c r="G840" s="143">
        <f t="shared" si="56"/>
        <v>40</v>
      </c>
    </row>
    <row r="841" spans="1:7" s="11" customFormat="1" ht="12.75">
      <c r="A841" s="140" t="s">
        <v>151</v>
      </c>
      <c r="B841" s="141" t="s">
        <v>331</v>
      </c>
      <c r="C841" s="145" t="s">
        <v>65</v>
      </c>
      <c r="D841" s="142" t="s">
        <v>86</v>
      </c>
      <c r="E841" s="142" t="s">
        <v>99</v>
      </c>
      <c r="F841" s="139">
        <v>721</v>
      </c>
      <c r="G841" s="143">
        <v>40</v>
      </c>
    </row>
    <row r="842" spans="1:8" s="5" customFormat="1" ht="32.25">
      <c r="A842" s="136" t="s">
        <v>611</v>
      </c>
      <c r="B842" s="134" t="s">
        <v>395</v>
      </c>
      <c r="C842" s="142"/>
      <c r="D842" s="142"/>
      <c r="E842" s="139"/>
      <c r="F842" s="139"/>
      <c r="G842" s="137">
        <f>G843</f>
        <v>4316.6</v>
      </c>
      <c r="H842" s="5">
        <v>27</v>
      </c>
    </row>
    <row r="843" spans="1:7" s="5" customFormat="1" ht="12.75">
      <c r="A843" s="136" t="s">
        <v>236</v>
      </c>
      <c r="B843" s="134" t="s">
        <v>396</v>
      </c>
      <c r="C843" s="142"/>
      <c r="D843" s="142"/>
      <c r="E843" s="139"/>
      <c r="F843" s="139"/>
      <c r="G843" s="137">
        <f>G844</f>
        <v>4316.6</v>
      </c>
    </row>
    <row r="844" spans="1:7" s="77" customFormat="1" ht="21.75">
      <c r="A844" s="136" t="s">
        <v>397</v>
      </c>
      <c r="B844" s="134" t="s">
        <v>398</v>
      </c>
      <c r="C844" s="138"/>
      <c r="D844" s="138"/>
      <c r="E844" s="133"/>
      <c r="F844" s="133"/>
      <c r="G844" s="137">
        <f>G846</f>
        <v>4316.6</v>
      </c>
    </row>
    <row r="845" spans="1:7" s="5" customFormat="1" ht="12.75">
      <c r="A845" s="140" t="s">
        <v>5</v>
      </c>
      <c r="B845" s="141" t="s">
        <v>398</v>
      </c>
      <c r="C845" s="142" t="s">
        <v>67</v>
      </c>
      <c r="D845" s="142" t="s">
        <v>74</v>
      </c>
      <c r="E845" s="139"/>
      <c r="F845" s="139"/>
      <c r="G845" s="143">
        <f>G846</f>
        <v>4316.6</v>
      </c>
    </row>
    <row r="846" spans="1:7" s="5" customFormat="1" ht="12.75">
      <c r="A846" s="140" t="s">
        <v>81</v>
      </c>
      <c r="B846" s="141" t="s">
        <v>398</v>
      </c>
      <c r="C846" s="142" t="s">
        <v>67</v>
      </c>
      <c r="D846" s="142" t="s">
        <v>74</v>
      </c>
      <c r="E846" s="139"/>
      <c r="F846" s="139"/>
      <c r="G846" s="143">
        <f>G847</f>
        <v>4316.6</v>
      </c>
    </row>
    <row r="847" spans="1:7" s="5" customFormat="1" ht="22.5">
      <c r="A847" s="144" t="s">
        <v>417</v>
      </c>
      <c r="B847" s="141" t="s">
        <v>398</v>
      </c>
      <c r="C847" s="142" t="s">
        <v>67</v>
      </c>
      <c r="D847" s="142" t="s">
        <v>74</v>
      </c>
      <c r="E847" s="145" t="s">
        <v>102</v>
      </c>
      <c r="F847" s="139"/>
      <c r="G847" s="143">
        <f>G848</f>
        <v>4316.6</v>
      </c>
    </row>
    <row r="848" spans="1:7" s="5" customFormat="1" ht="22.5">
      <c r="A848" s="144" t="s">
        <v>97</v>
      </c>
      <c r="B848" s="141" t="s">
        <v>398</v>
      </c>
      <c r="C848" s="142" t="s">
        <v>67</v>
      </c>
      <c r="D848" s="142" t="s">
        <v>74</v>
      </c>
      <c r="E848" s="145" t="s">
        <v>98</v>
      </c>
      <c r="F848" s="139"/>
      <c r="G848" s="143">
        <f>G849</f>
        <v>4316.6</v>
      </c>
    </row>
    <row r="849" spans="1:7" s="5" customFormat="1" ht="12.75">
      <c r="A849" s="144" t="s">
        <v>794</v>
      </c>
      <c r="B849" s="141" t="s">
        <v>398</v>
      </c>
      <c r="C849" s="142" t="s">
        <v>67</v>
      </c>
      <c r="D849" s="142" t="s">
        <v>74</v>
      </c>
      <c r="E849" s="145" t="s">
        <v>99</v>
      </c>
      <c r="F849" s="139"/>
      <c r="G849" s="143">
        <f>G850</f>
        <v>4316.6</v>
      </c>
    </row>
    <row r="850" spans="1:7" s="5" customFormat="1" ht="22.5">
      <c r="A850" s="146" t="s">
        <v>393</v>
      </c>
      <c r="B850" s="141" t="s">
        <v>398</v>
      </c>
      <c r="C850" s="142" t="s">
        <v>67</v>
      </c>
      <c r="D850" s="142" t="s">
        <v>74</v>
      </c>
      <c r="E850" s="145" t="s">
        <v>99</v>
      </c>
      <c r="F850" s="139">
        <v>727</v>
      </c>
      <c r="G850" s="143">
        <v>4316.6</v>
      </c>
    </row>
    <row r="851" spans="1:8" s="5" customFormat="1" ht="32.25">
      <c r="A851" s="148" t="s">
        <v>806</v>
      </c>
      <c r="B851" s="134" t="s">
        <v>807</v>
      </c>
      <c r="C851" s="138"/>
      <c r="D851" s="138"/>
      <c r="E851" s="147"/>
      <c r="F851" s="133"/>
      <c r="G851" s="137">
        <f>G852</f>
        <v>8.3</v>
      </c>
      <c r="H851" s="5">
        <v>28</v>
      </c>
    </row>
    <row r="852" spans="1:7" s="5" customFormat="1" ht="21">
      <c r="A852" s="149" t="s">
        <v>808</v>
      </c>
      <c r="B852" s="134" t="s">
        <v>809</v>
      </c>
      <c r="C852" s="138"/>
      <c r="D852" s="138"/>
      <c r="E852" s="147"/>
      <c r="F852" s="133"/>
      <c r="G852" s="137">
        <f>G853</f>
        <v>8.3</v>
      </c>
    </row>
    <row r="853" spans="1:7" s="5" customFormat="1" ht="21.75">
      <c r="A853" s="148" t="s">
        <v>810</v>
      </c>
      <c r="B853" s="134" t="s">
        <v>811</v>
      </c>
      <c r="C853" s="138"/>
      <c r="D853" s="138"/>
      <c r="E853" s="147"/>
      <c r="F853" s="133"/>
      <c r="G853" s="137">
        <f aca="true" t="shared" si="57" ref="G853:G858">G854</f>
        <v>8.3</v>
      </c>
    </row>
    <row r="854" spans="1:7" s="5" customFormat="1" ht="12.75">
      <c r="A854" s="149" t="s">
        <v>149</v>
      </c>
      <c r="B854" s="134" t="s">
        <v>811</v>
      </c>
      <c r="C854" s="138" t="s">
        <v>71</v>
      </c>
      <c r="D854" s="138" t="s">
        <v>35</v>
      </c>
      <c r="E854" s="147"/>
      <c r="F854" s="133"/>
      <c r="G854" s="137">
        <f t="shared" si="57"/>
        <v>8.3</v>
      </c>
    </row>
    <row r="855" spans="1:7" s="5" customFormat="1" ht="12.75">
      <c r="A855" s="146" t="s">
        <v>202</v>
      </c>
      <c r="B855" s="141" t="s">
        <v>811</v>
      </c>
      <c r="C855" s="142" t="s">
        <v>71</v>
      </c>
      <c r="D855" s="142" t="s">
        <v>66</v>
      </c>
      <c r="E855" s="145"/>
      <c r="F855" s="139"/>
      <c r="G855" s="143">
        <f t="shared" si="57"/>
        <v>8.3</v>
      </c>
    </row>
    <row r="856" spans="1:7" s="5" customFormat="1" ht="22.5">
      <c r="A856" s="144" t="s">
        <v>417</v>
      </c>
      <c r="B856" s="141" t="s">
        <v>811</v>
      </c>
      <c r="C856" s="142" t="s">
        <v>71</v>
      </c>
      <c r="D856" s="142" t="s">
        <v>66</v>
      </c>
      <c r="E856" s="145" t="s">
        <v>102</v>
      </c>
      <c r="F856" s="139"/>
      <c r="G856" s="143">
        <f t="shared" si="57"/>
        <v>8.3</v>
      </c>
    </row>
    <row r="857" spans="1:7" s="5" customFormat="1" ht="22.5">
      <c r="A857" s="144" t="s">
        <v>97</v>
      </c>
      <c r="B857" s="141" t="s">
        <v>811</v>
      </c>
      <c r="C857" s="142" t="s">
        <v>71</v>
      </c>
      <c r="D857" s="142" t="s">
        <v>66</v>
      </c>
      <c r="E857" s="145" t="s">
        <v>98</v>
      </c>
      <c r="F857" s="139"/>
      <c r="G857" s="143">
        <f t="shared" si="57"/>
        <v>8.3</v>
      </c>
    </row>
    <row r="858" spans="1:7" s="5" customFormat="1" ht="12.75">
      <c r="A858" s="144" t="s">
        <v>794</v>
      </c>
      <c r="B858" s="141" t="s">
        <v>811</v>
      </c>
      <c r="C858" s="142" t="s">
        <v>71</v>
      </c>
      <c r="D858" s="142" t="s">
        <v>66</v>
      </c>
      <c r="E858" s="145" t="s">
        <v>99</v>
      </c>
      <c r="F858" s="139"/>
      <c r="G858" s="143">
        <f t="shared" si="57"/>
        <v>8.3</v>
      </c>
    </row>
    <row r="859" spans="1:7" s="5" customFormat="1" ht="22.5">
      <c r="A859" s="146" t="s">
        <v>393</v>
      </c>
      <c r="B859" s="141" t="s">
        <v>811</v>
      </c>
      <c r="C859" s="142" t="s">
        <v>71</v>
      </c>
      <c r="D859" s="142" t="s">
        <v>66</v>
      </c>
      <c r="E859" s="145" t="s">
        <v>99</v>
      </c>
      <c r="F859" s="139">
        <v>727</v>
      </c>
      <c r="G859" s="143">
        <v>8.3</v>
      </c>
    </row>
    <row r="860" spans="1:8" s="77" customFormat="1" ht="32.25">
      <c r="A860" s="148" t="s">
        <v>612</v>
      </c>
      <c r="B860" s="147" t="s">
        <v>450</v>
      </c>
      <c r="C860" s="138"/>
      <c r="D860" s="138"/>
      <c r="E860" s="147"/>
      <c r="F860" s="133"/>
      <c r="G860" s="137">
        <f>G861</f>
        <v>16</v>
      </c>
      <c r="H860" s="77">
        <v>29</v>
      </c>
    </row>
    <row r="861" spans="1:7" s="77" customFormat="1" ht="21">
      <c r="A861" s="149" t="s">
        <v>503</v>
      </c>
      <c r="B861" s="147" t="s">
        <v>451</v>
      </c>
      <c r="C861" s="138"/>
      <c r="D861" s="138"/>
      <c r="E861" s="147"/>
      <c r="F861" s="133"/>
      <c r="G861" s="137">
        <f>G862</f>
        <v>16</v>
      </c>
    </row>
    <row r="862" spans="1:7" s="77" customFormat="1" ht="34.5" customHeight="1">
      <c r="A862" s="149" t="s">
        <v>613</v>
      </c>
      <c r="B862" s="147" t="s">
        <v>452</v>
      </c>
      <c r="C862" s="138"/>
      <c r="D862" s="138"/>
      <c r="E862" s="147"/>
      <c r="F862" s="133"/>
      <c r="G862" s="137">
        <f aca="true" t="shared" si="58" ref="G862:G867">G863</f>
        <v>16</v>
      </c>
    </row>
    <row r="863" spans="1:7" s="77" customFormat="1" ht="12.75">
      <c r="A863" s="148" t="s">
        <v>453</v>
      </c>
      <c r="B863" s="147" t="s">
        <v>452</v>
      </c>
      <c r="C863" s="138" t="s">
        <v>75</v>
      </c>
      <c r="D863" s="138" t="s">
        <v>35</v>
      </c>
      <c r="E863" s="147"/>
      <c r="F863" s="133"/>
      <c r="G863" s="137">
        <f t="shared" si="58"/>
        <v>16</v>
      </c>
    </row>
    <row r="864" spans="1:7" s="5" customFormat="1" ht="12.75">
      <c r="A864" s="144" t="s">
        <v>351</v>
      </c>
      <c r="B864" s="145" t="s">
        <v>452</v>
      </c>
      <c r="C864" s="142" t="s">
        <v>75</v>
      </c>
      <c r="D864" s="142" t="s">
        <v>71</v>
      </c>
      <c r="E864" s="145"/>
      <c r="F864" s="139"/>
      <c r="G864" s="143">
        <f t="shared" si="58"/>
        <v>16</v>
      </c>
    </row>
    <row r="865" spans="1:7" s="5" customFormat="1" ht="22.5">
      <c r="A865" s="144" t="s">
        <v>417</v>
      </c>
      <c r="B865" s="145" t="s">
        <v>452</v>
      </c>
      <c r="C865" s="142" t="s">
        <v>75</v>
      </c>
      <c r="D865" s="142" t="s">
        <v>71</v>
      </c>
      <c r="E865" s="145" t="s">
        <v>102</v>
      </c>
      <c r="F865" s="139"/>
      <c r="G865" s="143">
        <f t="shared" si="58"/>
        <v>16</v>
      </c>
    </row>
    <row r="866" spans="1:7" s="5" customFormat="1" ht="22.5">
      <c r="A866" s="144" t="s">
        <v>97</v>
      </c>
      <c r="B866" s="145" t="s">
        <v>452</v>
      </c>
      <c r="C866" s="142" t="s">
        <v>75</v>
      </c>
      <c r="D866" s="142" t="s">
        <v>71</v>
      </c>
      <c r="E866" s="145" t="s">
        <v>98</v>
      </c>
      <c r="F866" s="139"/>
      <c r="G866" s="143">
        <f t="shared" si="58"/>
        <v>16</v>
      </c>
    </row>
    <row r="867" spans="1:7" s="5" customFormat="1" ht="12.75">
      <c r="A867" s="144" t="s">
        <v>794</v>
      </c>
      <c r="B867" s="145" t="s">
        <v>452</v>
      </c>
      <c r="C867" s="142" t="s">
        <v>75</v>
      </c>
      <c r="D867" s="142" t="s">
        <v>71</v>
      </c>
      <c r="E867" s="145" t="s">
        <v>99</v>
      </c>
      <c r="F867" s="139"/>
      <c r="G867" s="143">
        <f t="shared" si="58"/>
        <v>16</v>
      </c>
    </row>
    <row r="868" spans="1:7" s="5" customFormat="1" ht="22.5">
      <c r="A868" s="144" t="s">
        <v>393</v>
      </c>
      <c r="B868" s="145" t="s">
        <v>452</v>
      </c>
      <c r="C868" s="142" t="s">
        <v>75</v>
      </c>
      <c r="D868" s="142" t="s">
        <v>71</v>
      </c>
      <c r="E868" s="145" t="s">
        <v>99</v>
      </c>
      <c r="F868" s="139">
        <v>727</v>
      </c>
      <c r="G868" s="143">
        <v>16</v>
      </c>
    </row>
    <row r="869" spans="1:8" s="5" customFormat="1" ht="21.75">
      <c r="A869" s="148" t="s">
        <v>614</v>
      </c>
      <c r="B869" s="134" t="s">
        <v>406</v>
      </c>
      <c r="C869" s="142"/>
      <c r="D869" s="142"/>
      <c r="E869" s="145"/>
      <c r="F869" s="139"/>
      <c r="G869" s="137">
        <f>G870</f>
        <v>4293.7</v>
      </c>
      <c r="H869" s="5">
        <v>30</v>
      </c>
    </row>
    <row r="870" spans="1:7" s="5" customFormat="1" ht="12.75">
      <c r="A870" s="149" t="s">
        <v>236</v>
      </c>
      <c r="B870" s="134" t="s">
        <v>407</v>
      </c>
      <c r="C870" s="138"/>
      <c r="D870" s="138"/>
      <c r="E870" s="147"/>
      <c r="F870" s="133"/>
      <c r="G870" s="137">
        <f>G885+G871+G878</f>
        <v>4293.7</v>
      </c>
    </row>
    <row r="871" spans="1:7" s="310" customFormat="1" ht="23.25" customHeight="1">
      <c r="A871" s="193" t="s">
        <v>776</v>
      </c>
      <c r="B871" s="189" t="s">
        <v>408</v>
      </c>
      <c r="C871" s="192"/>
      <c r="D871" s="192"/>
      <c r="E871" s="198"/>
      <c r="F871" s="190"/>
      <c r="G871" s="199">
        <f aca="true" t="shared" si="59" ref="G871:G876">G872</f>
        <v>2851.7</v>
      </c>
    </row>
    <row r="872" spans="1:7" s="310" customFormat="1" ht="12.75">
      <c r="A872" s="210" t="s">
        <v>149</v>
      </c>
      <c r="B872" s="189" t="s">
        <v>408</v>
      </c>
      <c r="C872" s="192" t="s">
        <v>71</v>
      </c>
      <c r="D872" s="192" t="s">
        <v>35</v>
      </c>
      <c r="E872" s="198"/>
      <c r="F872" s="190"/>
      <c r="G872" s="199">
        <f t="shared" si="59"/>
        <v>2851.7</v>
      </c>
    </row>
    <row r="873" spans="1:7" s="310" customFormat="1" ht="12.75">
      <c r="A873" s="211" t="s">
        <v>204</v>
      </c>
      <c r="B873" s="189" t="s">
        <v>408</v>
      </c>
      <c r="C873" s="192" t="s">
        <v>71</v>
      </c>
      <c r="D873" s="192" t="s">
        <v>69</v>
      </c>
      <c r="E873" s="198"/>
      <c r="F873" s="190"/>
      <c r="G873" s="199">
        <f t="shared" si="59"/>
        <v>2851.7</v>
      </c>
    </row>
    <row r="874" spans="1:7" s="310" customFormat="1" ht="22.5">
      <c r="A874" s="193" t="s">
        <v>417</v>
      </c>
      <c r="B874" s="189" t="s">
        <v>408</v>
      </c>
      <c r="C874" s="195" t="s">
        <v>71</v>
      </c>
      <c r="D874" s="195" t="s">
        <v>69</v>
      </c>
      <c r="E874" s="200" t="s">
        <v>102</v>
      </c>
      <c r="F874" s="196"/>
      <c r="G874" s="201">
        <f t="shared" si="59"/>
        <v>2851.7</v>
      </c>
    </row>
    <row r="875" spans="1:7" s="310" customFormat="1" ht="22.5">
      <c r="A875" s="193" t="s">
        <v>97</v>
      </c>
      <c r="B875" s="189" t="s">
        <v>408</v>
      </c>
      <c r="C875" s="195" t="s">
        <v>71</v>
      </c>
      <c r="D875" s="195" t="s">
        <v>69</v>
      </c>
      <c r="E875" s="200" t="s">
        <v>98</v>
      </c>
      <c r="F875" s="196"/>
      <c r="G875" s="201">
        <f t="shared" si="59"/>
        <v>2851.7</v>
      </c>
    </row>
    <row r="876" spans="1:7" s="310" customFormat="1" ht="12.75">
      <c r="A876" s="193" t="s">
        <v>794</v>
      </c>
      <c r="B876" s="189" t="s">
        <v>408</v>
      </c>
      <c r="C876" s="195" t="s">
        <v>71</v>
      </c>
      <c r="D876" s="195" t="s">
        <v>69</v>
      </c>
      <c r="E876" s="200" t="s">
        <v>99</v>
      </c>
      <c r="F876" s="196"/>
      <c r="G876" s="201">
        <f t="shared" si="59"/>
        <v>2851.7</v>
      </c>
    </row>
    <row r="877" spans="1:7" s="310" customFormat="1" ht="22.5">
      <c r="A877" s="193" t="s">
        <v>393</v>
      </c>
      <c r="B877" s="189" t="s">
        <v>408</v>
      </c>
      <c r="C877" s="195" t="s">
        <v>71</v>
      </c>
      <c r="D877" s="195" t="s">
        <v>69</v>
      </c>
      <c r="E877" s="200" t="s">
        <v>99</v>
      </c>
      <c r="F877" s="196">
        <v>727</v>
      </c>
      <c r="G877" s="201">
        <v>2851.7</v>
      </c>
    </row>
    <row r="878" spans="1:7" s="310" customFormat="1" ht="22.5">
      <c r="A878" s="144" t="s">
        <v>777</v>
      </c>
      <c r="B878" s="134" t="s">
        <v>409</v>
      </c>
      <c r="C878" s="138"/>
      <c r="D878" s="138"/>
      <c r="E878" s="147"/>
      <c r="F878" s="133"/>
      <c r="G878" s="137">
        <f aca="true" t="shared" si="60" ref="G878:G883">G879</f>
        <v>142</v>
      </c>
    </row>
    <row r="879" spans="1:7" s="310" customFormat="1" ht="12.75">
      <c r="A879" s="149" t="s">
        <v>149</v>
      </c>
      <c r="B879" s="134" t="s">
        <v>409</v>
      </c>
      <c r="C879" s="138" t="s">
        <v>71</v>
      </c>
      <c r="D879" s="138" t="s">
        <v>35</v>
      </c>
      <c r="E879" s="147"/>
      <c r="F879" s="133"/>
      <c r="G879" s="137">
        <f t="shared" si="60"/>
        <v>142</v>
      </c>
    </row>
    <row r="880" spans="1:7" s="209" customFormat="1" ht="12.75">
      <c r="A880" s="146" t="s">
        <v>204</v>
      </c>
      <c r="B880" s="141" t="s">
        <v>409</v>
      </c>
      <c r="C880" s="142" t="s">
        <v>71</v>
      </c>
      <c r="D880" s="142" t="s">
        <v>69</v>
      </c>
      <c r="E880" s="145"/>
      <c r="F880" s="139"/>
      <c r="G880" s="143">
        <f t="shared" si="60"/>
        <v>142</v>
      </c>
    </row>
    <row r="881" spans="1:7" s="209" customFormat="1" ht="22.5">
      <c r="A881" s="144" t="s">
        <v>417</v>
      </c>
      <c r="B881" s="141" t="s">
        <v>409</v>
      </c>
      <c r="C881" s="142" t="s">
        <v>71</v>
      </c>
      <c r="D881" s="142" t="s">
        <v>69</v>
      </c>
      <c r="E881" s="145" t="s">
        <v>102</v>
      </c>
      <c r="F881" s="139"/>
      <c r="G881" s="143">
        <f t="shared" si="60"/>
        <v>142</v>
      </c>
    </row>
    <row r="882" spans="1:7" s="209" customFormat="1" ht="24.75" customHeight="1">
      <c r="A882" s="144" t="s">
        <v>97</v>
      </c>
      <c r="B882" s="141" t="s">
        <v>409</v>
      </c>
      <c r="C882" s="142" t="s">
        <v>71</v>
      </c>
      <c r="D882" s="142" t="s">
        <v>69</v>
      </c>
      <c r="E882" s="145" t="s">
        <v>98</v>
      </c>
      <c r="F882" s="139"/>
      <c r="G882" s="143">
        <f t="shared" si="60"/>
        <v>142</v>
      </c>
    </row>
    <row r="883" spans="1:7" s="209" customFormat="1" ht="12.75">
      <c r="A883" s="144" t="s">
        <v>795</v>
      </c>
      <c r="B883" s="141" t="s">
        <v>409</v>
      </c>
      <c r="C883" s="142" t="s">
        <v>71</v>
      </c>
      <c r="D883" s="142" t="s">
        <v>69</v>
      </c>
      <c r="E883" s="145" t="s">
        <v>99</v>
      </c>
      <c r="F883" s="139"/>
      <c r="G883" s="143">
        <f t="shared" si="60"/>
        <v>142</v>
      </c>
    </row>
    <row r="884" spans="1:7" s="5" customFormat="1" ht="22.5">
      <c r="A884" s="144" t="s">
        <v>393</v>
      </c>
      <c r="B884" s="141" t="s">
        <v>409</v>
      </c>
      <c r="C884" s="142" t="s">
        <v>71</v>
      </c>
      <c r="D884" s="142" t="s">
        <v>69</v>
      </c>
      <c r="E884" s="145" t="s">
        <v>99</v>
      </c>
      <c r="F884" s="139">
        <v>727</v>
      </c>
      <c r="G884" s="143">
        <v>142</v>
      </c>
    </row>
    <row r="885" spans="1:7" s="77" customFormat="1" ht="14.25" customHeight="1">
      <c r="A885" s="148" t="s">
        <v>410</v>
      </c>
      <c r="B885" s="134" t="s">
        <v>411</v>
      </c>
      <c r="C885" s="138"/>
      <c r="D885" s="138"/>
      <c r="E885" s="147"/>
      <c r="F885" s="133"/>
      <c r="G885" s="137">
        <f>G886</f>
        <v>1300</v>
      </c>
    </row>
    <row r="886" spans="1:7" s="77" customFormat="1" ht="12.75">
      <c r="A886" s="149" t="s">
        <v>149</v>
      </c>
      <c r="B886" s="134" t="s">
        <v>411</v>
      </c>
      <c r="C886" s="138" t="s">
        <v>71</v>
      </c>
      <c r="D886" s="138" t="s">
        <v>35</v>
      </c>
      <c r="E886" s="147"/>
      <c r="F886" s="133"/>
      <c r="G886" s="137">
        <f>G887</f>
        <v>1300</v>
      </c>
    </row>
    <row r="887" spans="1:7" s="5" customFormat="1" ht="12.75">
      <c r="A887" s="146" t="s">
        <v>204</v>
      </c>
      <c r="B887" s="141" t="s">
        <v>411</v>
      </c>
      <c r="C887" s="142" t="s">
        <v>71</v>
      </c>
      <c r="D887" s="142" t="s">
        <v>69</v>
      </c>
      <c r="E887" s="147"/>
      <c r="F887" s="133"/>
      <c r="G887" s="143">
        <f>G888</f>
        <v>1300</v>
      </c>
    </row>
    <row r="888" spans="1:7" s="5" customFormat="1" ht="22.5">
      <c r="A888" s="144" t="s">
        <v>417</v>
      </c>
      <c r="B888" s="141" t="s">
        <v>411</v>
      </c>
      <c r="C888" s="142" t="s">
        <v>71</v>
      </c>
      <c r="D888" s="142" t="s">
        <v>69</v>
      </c>
      <c r="E888" s="145" t="s">
        <v>102</v>
      </c>
      <c r="F888" s="139"/>
      <c r="G888" s="143">
        <f>G889</f>
        <v>1300</v>
      </c>
    </row>
    <row r="889" spans="1:7" s="5" customFormat="1" ht="23.25" customHeight="1">
      <c r="A889" s="144" t="s">
        <v>97</v>
      </c>
      <c r="B889" s="141" t="s">
        <v>411</v>
      </c>
      <c r="C889" s="142" t="s">
        <v>71</v>
      </c>
      <c r="D889" s="142" t="s">
        <v>69</v>
      </c>
      <c r="E889" s="145" t="s">
        <v>98</v>
      </c>
      <c r="F889" s="139"/>
      <c r="G889" s="143">
        <f>G891</f>
        <v>1300</v>
      </c>
    </row>
    <row r="890" spans="1:7" s="5" customFormat="1" ht="12.75">
      <c r="A890" s="144" t="s">
        <v>794</v>
      </c>
      <c r="B890" s="141" t="s">
        <v>411</v>
      </c>
      <c r="C890" s="142" t="s">
        <v>71</v>
      </c>
      <c r="D890" s="142" t="s">
        <v>69</v>
      </c>
      <c r="E890" s="145" t="s">
        <v>99</v>
      </c>
      <c r="F890" s="139"/>
      <c r="G890" s="143">
        <f>G891</f>
        <v>1300</v>
      </c>
    </row>
    <row r="891" spans="1:7" s="5" customFormat="1" ht="22.5">
      <c r="A891" s="144" t="s">
        <v>393</v>
      </c>
      <c r="B891" s="141" t="s">
        <v>411</v>
      </c>
      <c r="C891" s="142" t="s">
        <v>71</v>
      </c>
      <c r="D891" s="142" t="s">
        <v>69</v>
      </c>
      <c r="E891" s="145" t="s">
        <v>99</v>
      </c>
      <c r="F891" s="139">
        <v>727</v>
      </c>
      <c r="G891" s="143">
        <v>1300</v>
      </c>
    </row>
    <row r="892" spans="1:7" s="83" customFormat="1" ht="12.75">
      <c r="A892" s="136" t="s">
        <v>76</v>
      </c>
      <c r="B892" s="133"/>
      <c r="C892" s="133"/>
      <c r="D892" s="133"/>
      <c r="E892" s="133"/>
      <c r="F892" s="133"/>
      <c r="G892" s="137">
        <f>G9+G25+G68+G81+G90+G115+G166+G175+G200+G216+G256+G276+G438+G567+G619+G634+G657+G666+G675+G724+G740+G756+G810+G819+G842+G860+G869+G772+G184+G851</f>
        <v>227844.8</v>
      </c>
    </row>
    <row r="893" spans="1:7" s="83" customFormat="1" ht="12.75">
      <c r="A893" s="214"/>
      <c r="B893" s="215"/>
      <c r="C893" s="215"/>
      <c r="D893" s="215"/>
      <c r="E893" s="215"/>
      <c r="F893" s="215"/>
      <c r="G893" s="216"/>
    </row>
  </sheetData>
  <sheetProtection/>
  <autoFilter ref="F1:F893"/>
  <mergeCells count="5">
    <mergeCell ref="A5:G5"/>
    <mergeCell ref="A1:G1"/>
    <mergeCell ref="A2:G2"/>
    <mergeCell ref="A3:G3"/>
    <mergeCell ref="A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1.875" style="5" customWidth="1"/>
    <col min="4" max="5" width="9.125" style="5" customWidth="1"/>
    <col min="6" max="6" width="9.75390625" style="5" bestFit="1" customWidth="1"/>
    <col min="7" max="16384" width="9.125" style="5" customWidth="1"/>
  </cols>
  <sheetData>
    <row r="1" spans="1:3" s="28" customFormat="1" ht="12.75">
      <c r="A1" s="332" t="s">
        <v>520</v>
      </c>
      <c r="B1" s="332"/>
      <c r="C1" s="332"/>
    </row>
    <row r="2" spans="1:3" ht="12.75">
      <c r="A2" s="332" t="str">
        <f>'пр.5 по разд'!A2:D2</f>
        <v>к  решению Собрания представителей Сусуманского городского округа</v>
      </c>
      <c r="B2" s="332"/>
      <c r="C2" s="332"/>
    </row>
    <row r="3" spans="1:3" ht="12.75">
      <c r="A3" s="332" t="str">
        <f>'МП пр.8'!A3:G3</f>
        <v>"О бюджете муниципального образования "Сусуманский городской округ" на 2018 год"</v>
      </c>
      <c r="B3" s="332"/>
      <c r="C3" s="332"/>
    </row>
    <row r="4" spans="1:3" ht="12.75">
      <c r="A4" s="332" t="str">
        <f>'пр.5 по разд'!A4:D4</f>
        <v>от     .12.2017 г. № </v>
      </c>
      <c r="B4" s="332"/>
      <c r="C4" s="332"/>
    </row>
    <row r="5" spans="1:3" ht="28.5" customHeight="1">
      <c r="A5" s="325" t="s">
        <v>528</v>
      </c>
      <c r="B5" s="325"/>
      <c r="C5" s="325"/>
    </row>
    <row r="6" spans="1:3" ht="12.75">
      <c r="A6" s="11"/>
      <c r="B6" s="11"/>
      <c r="C6" s="11" t="s">
        <v>1</v>
      </c>
    </row>
    <row r="7" spans="1:3" ht="12.75">
      <c r="A7" s="25" t="s">
        <v>30</v>
      </c>
      <c r="B7" s="25" t="s">
        <v>31</v>
      </c>
      <c r="C7" s="65" t="str">
        <f>'пр.7 вед.стр.'!G7</f>
        <v>Сумма</v>
      </c>
    </row>
    <row r="8" spans="1:3" ht="12.75">
      <c r="A8" s="25">
        <v>1</v>
      </c>
      <c r="B8" s="25">
        <v>2</v>
      </c>
      <c r="C8" s="25">
        <v>3</v>
      </c>
    </row>
    <row r="9" spans="1:3" ht="25.5">
      <c r="A9" s="65" t="s">
        <v>24</v>
      </c>
      <c r="B9" s="132" t="s">
        <v>52</v>
      </c>
      <c r="C9" s="17">
        <f>C10+C23+C15</f>
        <v>10493.300000000047</v>
      </c>
    </row>
    <row r="10" spans="1:3" ht="12.75">
      <c r="A10" s="48" t="s">
        <v>25</v>
      </c>
      <c r="B10" s="132" t="s">
        <v>51</v>
      </c>
      <c r="C10" s="17">
        <f>C11-C13</f>
        <v>0</v>
      </c>
    </row>
    <row r="11" spans="1:3" ht="12.75">
      <c r="A11" s="48" t="s">
        <v>26</v>
      </c>
      <c r="B11" s="49" t="s">
        <v>53</v>
      </c>
      <c r="C11" s="18">
        <f>C12</f>
        <v>0</v>
      </c>
    </row>
    <row r="12" spans="1:3" ht="25.5">
      <c r="A12" s="50" t="s">
        <v>250</v>
      </c>
      <c r="B12" s="30" t="s">
        <v>251</v>
      </c>
      <c r="C12" s="18">
        <v>0</v>
      </c>
    </row>
    <row r="13" spans="1:3" ht="25.5">
      <c r="A13" s="48" t="s">
        <v>27</v>
      </c>
      <c r="B13" s="49" t="s">
        <v>48</v>
      </c>
      <c r="C13" s="18">
        <f>C14</f>
        <v>0</v>
      </c>
    </row>
    <row r="14" spans="1:3" ht="25.5">
      <c r="A14" s="50" t="s">
        <v>252</v>
      </c>
      <c r="B14" s="30" t="s">
        <v>253</v>
      </c>
      <c r="C14" s="18">
        <v>0</v>
      </c>
    </row>
    <row r="15" spans="1:3" ht="17.25" customHeight="1">
      <c r="A15" s="65" t="s">
        <v>28</v>
      </c>
      <c r="B15" s="132" t="s">
        <v>91</v>
      </c>
      <c r="C15" s="17">
        <f>C17+C20</f>
        <v>-23000</v>
      </c>
    </row>
    <row r="16" spans="1:3" ht="25.5" customHeight="1">
      <c r="A16" s="48" t="s">
        <v>266</v>
      </c>
      <c r="B16" s="51" t="s">
        <v>267</v>
      </c>
      <c r="C16" s="17">
        <f>C17+C20</f>
        <v>-23000</v>
      </c>
    </row>
    <row r="17" spans="1:3" ht="25.5">
      <c r="A17" s="48" t="s">
        <v>141</v>
      </c>
      <c r="B17" s="49" t="s">
        <v>54</v>
      </c>
      <c r="C17" s="18">
        <f>C18</f>
        <v>0</v>
      </c>
    </row>
    <row r="18" spans="1:3" ht="25.5">
      <c r="A18" s="50" t="s">
        <v>256</v>
      </c>
      <c r="B18" s="49" t="s">
        <v>257</v>
      </c>
      <c r="C18" s="18">
        <f>C19</f>
        <v>0</v>
      </c>
    </row>
    <row r="19" spans="1:3" ht="38.25">
      <c r="A19" s="50" t="s">
        <v>254</v>
      </c>
      <c r="B19" s="49" t="s">
        <v>255</v>
      </c>
      <c r="C19" s="18"/>
    </row>
    <row r="20" spans="1:3" ht="25.5">
      <c r="A20" s="48" t="s">
        <v>140</v>
      </c>
      <c r="B20" s="49" t="s">
        <v>55</v>
      </c>
      <c r="C20" s="18">
        <f>C21</f>
        <v>-23000</v>
      </c>
    </row>
    <row r="21" spans="1:3" ht="25.5">
      <c r="A21" s="50" t="s">
        <v>261</v>
      </c>
      <c r="B21" s="49" t="s">
        <v>260</v>
      </c>
      <c r="C21" s="18">
        <f>C22</f>
        <v>-23000</v>
      </c>
    </row>
    <row r="22" spans="1:3" ht="38.25">
      <c r="A22" s="50" t="s">
        <v>258</v>
      </c>
      <c r="B22" s="49" t="s">
        <v>259</v>
      </c>
      <c r="C22" s="18">
        <f>-15000-8000</f>
        <v>-23000</v>
      </c>
    </row>
    <row r="23" spans="1:3" ht="12.75">
      <c r="A23" s="65" t="s">
        <v>37</v>
      </c>
      <c r="B23" s="132" t="s">
        <v>56</v>
      </c>
      <c r="C23" s="17">
        <f>C28+C24</f>
        <v>33493.30000000005</v>
      </c>
    </row>
    <row r="24" spans="1:6" ht="12.75">
      <c r="A24" s="48" t="s">
        <v>38</v>
      </c>
      <c r="B24" s="49" t="s">
        <v>14</v>
      </c>
      <c r="C24" s="18">
        <f>C25</f>
        <v>-642071.7</v>
      </c>
      <c r="F24" s="115"/>
    </row>
    <row r="25" spans="1:3" ht="12.75">
      <c r="A25" s="48" t="s">
        <v>39</v>
      </c>
      <c r="B25" s="49" t="s">
        <v>22</v>
      </c>
      <c r="C25" s="18">
        <f>C26</f>
        <v>-642071.7</v>
      </c>
    </row>
    <row r="26" spans="1:4" ht="12.75">
      <c r="A26" s="48" t="s">
        <v>40</v>
      </c>
      <c r="B26" s="49" t="s">
        <v>23</v>
      </c>
      <c r="C26" s="18">
        <f>C27</f>
        <v>-642071.7</v>
      </c>
      <c r="D26" s="115"/>
    </row>
    <row r="27" spans="1:3" ht="12.75">
      <c r="A27" s="50" t="s">
        <v>262</v>
      </c>
      <c r="B27" s="30" t="s">
        <v>263</v>
      </c>
      <c r="C27" s="18">
        <f>-642071.7-C12-C18</f>
        <v>-642071.7</v>
      </c>
    </row>
    <row r="28" spans="1:3" ht="12.75">
      <c r="A28" s="48" t="s">
        <v>41</v>
      </c>
      <c r="B28" s="49" t="s">
        <v>32</v>
      </c>
      <c r="C28" s="18">
        <f>C29</f>
        <v>675565</v>
      </c>
    </row>
    <row r="29" spans="1:6" ht="12.75">
      <c r="A29" s="48" t="s">
        <v>42</v>
      </c>
      <c r="B29" s="49" t="s">
        <v>33</v>
      </c>
      <c r="C29" s="18">
        <f>C30</f>
        <v>675565</v>
      </c>
      <c r="D29" s="115"/>
      <c r="F29" s="115"/>
    </row>
    <row r="30" spans="1:3" ht="12.75">
      <c r="A30" s="48" t="s">
        <v>142</v>
      </c>
      <c r="B30" s="49" t="s">
        <v>34</v>
      </c>
      <c r="C30" s="18">
        <f>C31</f>
        <v>675565</v>
      </c>
    </row>
    <row r="31" spans="1:5" ht="12.75">
      <c r="A31" s="50" t="s">
        <v>264</v>
      </c>
      <c r="B31" s="16" t="s">
        <v>265</v>
      </c>
      <c r="C31" s="18">
        <f>'пр.5 по разд'!D50-C14-C20</f>
        <v>675565</v>
      </c>
      <c r="E31" s="115"/>
    </row>
    <row r="32" s="27" customFormat="1" ht="12.75"/>
    <row r="33" s="27" customFormat="1" ht="12.75"/>
    <row r="34" s="27" customFormat="1" ht="12.75"/>
    <row r="35" s="27" customFormat="1" ht="12.75"/>
  </sheetData>
  <sheetProtection/>
  <mergeCells count="5">
    <mergeCell ref="A1:C1"/>
    <mergeCell ref="A2:C2"/>
    <mergeCell ref="A4:C4"/>
    <mergeCell ref="A5:C5"/>
    <mergeCell ref="A3:C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9"/>
    </sheetView>
  </sheetViews>
  <sheetFormatPr defaultColWidth="9.00390625" defaultRowHeight="12.75"/>
  <cols>
    <col min="1" max="1" width="62.00390625" style="0" customWidth="1"/>
    <col min="2" max="2" width="14.25390625" style="0" customWidth="1"/>
  </cols>
  <sheetData>
    <row r="1" spans="1:2" ht="12.75">
      <c r="A1" s="321" t="s">
        <v>529</v>
      </c>
      <c r="B1" s="321"/>
    </row>
    <row r="2" spans="1:2" ht="12.75">
      <c r="A2" s="321" t="s">
        <v>447</v>
      </c>
      <c r="B2" s="321"/>
    </row>
    <row r="3" spans="1:2" ht="12.75">
      <c r="A3" s="321" t="str">
        <f>'пр.9 ист.'!A3:C3</f>
        <v>"О бюджете муниципального образования "Сусуманский городской округ" на 2018 год"</v>
      </c>
      <c r="B3" s="321"/>
    </row>
    <row r="4" spans="1:2" ht="12.75">
      <c r="A4" s="321" t="str">
        <f>'пр.7 вед.стр.'!A4:G4</f>
        <v>от     .12.2017 г. № </v>
      </c>
      <c r="B4" s="321"/>
    </row>
    <row r="5" spans="1:2" ht="12.75">
      <c r="A5" s="5"/>
      <c r="B5" s="5"/>
    </row>
    <row r="6" spans="1:2" ht="15.75">
      <c r="A6" s="333" t="s">
        <v>504</v>
      </c>
      <c r="B6" s="333"/>
    </row>
    <row r="7" spans="1:2" ht="15.75">
      <c r="A7" s="333" t="s">
        <v>530</v>
      </c>
      <c r="B7" s="333"/>
    </row>
    <row r="8" spans="1:2" ht="12.75">
      <c r="A8" s="5"/>
      <c r="B8" s="5"/>
    </row>
    <row r="9" spans="1:2" ht="12.75">
      <c r="A9" s="5"/>
      <c r="B9" s="84" t="s">
        <v>1</v>
      </c>
    </row>
    <row r="10" spans="1:2" ht="12.75">
      <c r="A10" s="44" t="s">
        <v>31</v>
      </c>
      <c r="B10" s="44" t="s">
        <v>505</v>
      </c>
    </row>
    <row r="11" spans="1:2" ht="12.75">
      <c r="A11" s="100">
        <v>1</v>
      </c>
      <c r="B11" s="100">
        <v>2</v>
      </c>
    </row>
    <row r="12" spans="1:2" ht="12.75">
      <c r="A12" s="44" t="s">
        <v>506</v>
      </c>
      <c r="B12" s="36">
        <f>B16</f>
        <v>-23000</v>
      </c>
    </row>
    <row r="13" spans="1:2" ht="19.5" customHeight="1">
      <c r="A13" s="101" t="s">
        <v>51</v>
      </c>
      <c r="B13" s="102">
        <v>0</v>
      </c>
    </row>
    <row r="14" spans="1:2" ht="15">
      <c r="A14" s="103" t="s">
        <v>507</v>
      </c>
      <c r="B14" s="104">
        <v>0</v>
      </c>
    </row>
    <row r="15" spans="1:2" ht="15">
      <c r="A15" s="103" t="s">
        <v>508</v>
      </c>
      <c r="B15" s="104">
        <v>0</v>
      </c>
    </row>
    <row r="16" spans="1:2" ht="29.25" customHeight="1">
      <c r="A16" s="105" t="s">
        <v>91</v>
      </c>
      <c r="B16" s="104">
        <f>B17-B18</f>
        <v>-23000</v>
      </c>
    </row>
    <row r="17" spans="1:2" ht="15">
      <c r="A17" s="103" t="s">
        <v>507</v>
      </c>
      <c r="B17" s="104">
        <v>0</v>
      </c>
    </row>
    <row r="18" spans="1:2" ht="15">
      <c r="A18" s="103" t="s">
        <v>508</v>
      </c>
      <c r="B18" s="104">
        <f>15000+8000</f>
        <v>23000</v>
      </c>
    </row>
  </sheetData>
  <sheetProtection/>
  <mergeCells count="6">
    <mergeCell ref="A7:B7"/>
    <mergeCell ref="A6:B6"/>
    <mergeCell ref="A4:B4"/>
    <mergeCell ref="A2:B2"/>
    <mergeCell ref="A1:B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C15"/>
    </sheetView>
  </sheetViews>
  <sheetFormatPr defaultColWidth="9.00390625" defaultRowHeight="12.75"/>
  <cols>
    <col min="1" max="1" width="56.375" style="0" customWidth="1"/>
    <col min="2" max="2" width="12.125" style="0" customWidth="1"/>
    <col min="3" max="3" width="10.625" style="0" customWidth="1"/>
  </cols>
  <sheetData>
    <row r="1" spans="1:3" ht="12.75">
      <c r="A1" s="321" t="s">
        <v>531</v>
      </c>
      <c r="B1" s="321"/>
      <c r="C1" s="321"/>
    </row>
    <row r="2" spans="1:3" ht="12.75">
      <c r="A2" s="321" t="s">
        <v>447</v>
      </c>
      <c r="B2" s="321"/>
      <c r="C2" s="321"/>
    </row>
    <row r="3" spans="1:3" ht="12.75">
      <c r="A3" s="321" t="str">
        <f>'прил.10'!A3</f>
        <v>"О бюджете муниципального образования "Сусуманский городской округ" на 2018 год"</v>
      </c>
      <c r="B3" s="321"/>
      <c r="C3" s="321"/>
    </row>
    <row r="4" spans="1:3" ht="12.75">
      <c r="A4" s="321" t="str">
        <f>'прил.10'!A4</f>
        <v>от     .12.2017 г. № </v>
      </c>
      <c r="B4" s="321"/>
      <c r="C4" s="321"/>
    </row>
    <row r="5" spans="1:3" ht="12.75">
      <c r="A5" s="5"/>
      <c r="B5" s="5"/>
      <c r="C5" s="5"/>
    </row>
    <row r="6" spans="1:3" ht="39.75" customHeight="1">
      <c r="A6" s="334" t="s">
        <v>532</v>
      </c>
      <c r="B6" s="334"/>
      <c r="C6" s="334"/>
    </row>
    <row r="7" spans="1:3" ht="12.75">
      <c r="A7" s="5"/>
      <c r="B7" s="5"/>
      <c r="C7" s="84" t="s">
        <v>1</v>
      </c>
    </row>
    <row r="8" spans="1:3" ht="63.75">
      <c r="A8" s="22" t="s">
        <v>31</v>
      </c>
      <c r="B8" s="23" t="s">
        <v>510</v>
      </c>
      <c r="C8" s="23" t="s">
        <v>796</v>
      </c>
    </row>
    <row r="9" spans="1:3" ht="12.75">
      <c r="A9" s="65">
        <v>1</v>
      </c>
      <c r="B9" s="106">
        <v>2</v>
      </c>
      <c r="C9" s="106">
        <v>3</v>
      </c>
    </row>
    <row r="10" spans="1:3" ht="36" customHeight="1">
      <c r="A10" s="107" t="s">
        <v>511</v>
      </c>
      <c r="B10" s="108">
        <f>B12+B13</f>
        <v>75000</v>
      </c>
      <c r="C10" s="108">
        <f>C12+C13</f>
        <v>52000</v>
      </c>
    </row>
    <row r="11" spans="1:3" ht="18.75" customHeight="1">
      <c r="A11" s="105" t="s">
        <v>512</v>
      </c>
      <c r="B11" s="109"/>
      <c r="C11" s="109"/>
    </row>
    <row r="12" spans="1:5" ht="45" customHeight="1">
      <c r="A12" s="105" t="s">
        <v>513</v>
      </c>
      <c r="B12" s="110">
        <v>75000</v>
      </c>
      <c r="C12" s="110">
        <f>B12+'прил.10'!B16</f>
        <v>52000</v>
      </c>
      <c r="E12" s="111"/>
    </row>
    <row r="13" spans="1:3" ht="31.5" customHeight="1">
      <c r="A13" s="105" t="s">
        <v>514</v>
      </c>
      <c r="B13" s="111">
        <v>0</v>
      </c>
      <c r="C13" s="110">
        <v>0</v>
      </c>
    </row>
    <row r="14" spans="1:3" ht="14.25">
      <c r="A14" s="112" t="s">
        <v>515</v>
      </c>
      <c r="B14" s="113">
        <f>B10</f>
        <v>75000</v>
      </c>
      <c r="C14" s="113">
        <f>C10</f>
        <v>52000</v>
      </c>
    </row>
  </sheetData>
  <sheetProtection/>
  <mergeCells count="5">
    <mergeCell ref="A1:C1"/>
    <mergeCell ref="A2:C2"/>
    <mergeCell ref="A4:C4"/>
    <mergeCell ref="A6:C6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7"/>
    </sheetView>
  </sheetViews>
  <sheetFormatPr defaultColWidth="9.00390625" defaultRowHeight="12.75"/>
  <cols>
    <col min="1" max="1" width="62.75390625" style="0" customWidth="1"/>
    <col min="2" max="2" width="5.25390625" style="0" customWidth="1"/>
    <col min="3" max="3" width="5.75390625" style="0" customWidth="1"/>
    <col min="4" max="4" width="14.00390625" style="0" customWidth="1"/>
    <col min="5" max="5" width="6.375" style="0" customWidth="1"/>
    <col min="6" max="6" width="7.125" style="0" customWidth="1"/>
  </cols>
  <sheetData>
    <row r="1" spans="1:8" s="163" customFormat="1" ht="15.75">
      <c r="A1" s="160"/>
      <c r="B1" s="161"/>
      <c r="C1" s="161"/>
      <c r="D1" s="340" t="s">
        <v>533</v>
      </c>
      <c r="E1" s="341"/>
      <c r="F1" s="341"/>
      <c r="G1" s="341"/>
      <c r="H1" s="162"/>
    </row>
    <row r="2" spans="1:8" s="163" customFormat="1" ht="12.75" customHeight="1">
      <c r="A2" s="335" t="s">
        <v>534</v>
      </c>
      <c r="B2" s="336"/>
      <c r="C2" s="336"/>
      <c r="D2" s="336"/>
      <c r="E2" s="336"/>
      <c r="F2" s="336"/>
      <c r="G2" s="336"/>
      <c r="H2" s="162"/>
    </row>
    <row r="3" spans="1:8" s="163" customFormat="1" ht="12.75" customHeight="1">
      <c r="A3" s="335" t="str">
        <f>'пр.11'!A3</f>
        <v>"О бюджете муниципального образования "Сусуманский городской округ" на 2018 год"</v>
      </c>
      <c r="B3" s="322"/>
      <c r="C3" s="322"/>
      <c r="D3" s="322"/>
      <c r="E3" s="322"/>
      <c r="F3" s="322"/>
      <c r="G3" s="322"/>
      <c r="H3" s="162"/>
    </row>
    <row r="4" spans="2:8" s="163" customFormat="1" ht="15">
      <c r="B4" s="161"/>
      <c r="C4" s="161"/>
      <c r="D4" s="337" t="str">
        <f>'пр.11'!A4</f>
        <v>от     .12.2017 г. № </v>
      </c>
      <c r="E4" s="337"/>
      <c r="F4" s="337"/>
      <c r="G4" s="337"/>
      <c r="H4" s="162"/>
    </row>
    <row r="5" spans="1:8" s="163" customFormat="1" ht="41.25" customHeight="1">
      <c r="A5" s="338" t="s">
        <v>537</v>
      </c>
      <c r="B5" s="339"/>
      <c r="C5" s="339"/>
      <c r="D5" s="339"/>
      <c r="E5" s="339"/>
      <c r="F5" s="339"/>
      <c r="G5" s="339"/>
      <c r="H5" s="162"/>
    </row>
    <row r="6" spans="2:8" s="163" customFormat="1" ht="15">
      <c r="B6" s="161"/>
      <c r="C6" s="161"/>
      <c r="D6" s="161"/>
      <c r="E6" s="161"/>
      <c r="F6" s="161"/>
      <c r="G6" s="161" t="s">
        <v>441</v>
      </c>
      <c r="H6" s="162"/>
    </row>
    <row r="7" spans="1:8" s="163" customFormat="1" ht="24" customHeight="1">
      <c r="A7" s="164" t="s">
        <v>31</v>
      </c>
      <c r="B7" s="165" t="s">
        <v>45</v>
      </c>
      <c r="C7" s="165" t="s">
        <v>44</v>
      </c>
      <c r="D7" s="165" t="s">
        <v>535</v>
      </c>
      <c r="E7" s="164" t="s">
        <v>47</v>
      </c>
      <c r="F7" s="164" t="s">
        <v>536</v>
      </c>
      <c r="G7" s="164" t="s">
        <v>505</v>
      </c>
      <c r="H7" s="162"/>
    </row>
    <row r="8" spans="1:8" s="163" customFormat="1" ht="15">
      <c r="A8" s="166">
        <v>1</v>
      </c>
      <c r="B8" s="165">
        <v>2</v>
      </c>
      <c r="C8" s="165">
        <v>3</v>
      </c>
      <c r="D8" s="165">
        <v>4</v>
      </c>
      <c r="E8" s="164">
        <v>5</v>
      </c>
      <c r="F8" s="164">
        <v>6</v>
      </c>
      <c r="G8" s="164">
        <v>7</v>
      </c>
      <c r="H8" s="162"/>
    </row>
    <row r="9" spans="1:8" s="163" customFormat="1" ht="32.25" customHeight="1">
      <c r="A9" s="167" t="s">
        <v>18</v>
      </c>
      <c r="B9" s="165"/>
      <c r="C9" s="165"/>
      <c r="D9" s="35" t="s">
        <v>206</v>
      </c>
      <c r="E9" s="164"/>
      <c r="F9" s="164"/>
      <c r="G9" s="168">
        <f>G11</f>
        <v>4500</v>
      </c>
      <c r="H9" s="162"/>
    </row>
    <row r="10" spans="1:8" s="163" customFormat="1" ht="17.25" customHeight="1">
      <c r="A10" s="167" t="s">
        <v>313</v>
      </c>
      <c r="B10" s="165"/>
      <c r="C10" s="165"/>
      <c r="D10" s="35" t="s">
        <v>314</v>
      </c>
      <c r="E10" s="164"/>
      <c r="F10" s="164"/>
      <c r="G10" s="168"/>
      <c r="H10" s="162"/>
    </row>
    <row r="11" spans="1:8" s="163" customFormat="1" ht="15.75">
      <c r="A11" s="169" t="s">
        <v>61</v>
      </c>
      <c r="B11" s="170">
        <v>10</v>
      </c>
      <c r="C11" s="170"/>
      <c r="D11" s="20" t="s">
        <v>314</v>
      </c>
      <c r="E11" s="171"/>
      <c r="F11" s="171"/>
      <c r="G11" s="168">
        <f>G12</f>
        <v>4500</v>
      </c>
      <c r="H11" s="162"/>
    </row>
    <row r="12" spans="1:8" s="163" customFormat="1" ht="15.75">
      <c r="A12" s="172" t="s">
        <v>57</v>
      </c>
      <c r="B12" s="173">
        <v>10</v>
      </c>
      <c r="C12" s="173" t="s">
        <v>65</v>
      </c>
      <c r="D12" s="20" t="s">
        <v>314</v>
      </c>
      <c r="E12" s="171"/>
      <c r="F12" s="171"/>
      <c r="G12" s="174">
        <f>G13</f>
        <v>4500</v>
      </c>
      <c r="H12" s="162"/>
    </row>
    <row r="13" spans="1:8" s="163" customFormat="1" ht="15.75">
      <c r="A13" s="175" t="s">
        <v>115</v>
      </c>
      <c r="B13" s="173">
        <v>10</v>
      </c>
      <c r="C13" s="173" t="s">
        <v>65</v>
      </c>
      <c r="D13" s="20" t="s">
        <v>314</v>
      </c>
      <c r="E13" s="176" t="s">
        <v>116</v>
      </c>
      <c r="F13" s="171"/>
      <c r="G13" s="174">
        <f>G14</f>
        <v>4500</v>
      </c>
      <c r="H13" s="162"/>
    </row>
    <row r="14" spans="1:8" s="163" customFormat="1" ht="23.25" customHeight="1">
      <c r="A14" s="175" t="s">
        <v>117</v>
      </c>
      <c r="B14" s="173">
        <v>10</v>
      </c>
      <c r="C14" s="173" t="s">
        <v>65</v>
      </c>
      <c r="D14" s="20" t="s">
        <v>314</v>
      </c>
      <c r="E14" s="176" t="s">
        <v>118</v>
      </c>
      <c r="F14" s="171"/>
      <c r="G14" s="174">
        <f>G15</f>
        <v>4500</v>
      </c>
      <c r="H14" s="162"/>
    </row>
    <row r="15" spans="1:8" s="163" customFormat="1" ht="15.75">
      <c r="A15" s="175" t="s">
        <v>119</v>
      </c>
      <c r="B15" s="173">
        <v>10</v>
      </c>
      <c r="C15" s="173" t="s">
        <v>65</v>
      </c>
      <c r="D15" s="20" t="s">
        <v>314</v>
      </c>
      <c r="E15" s="176" t="s">
        <v>120</v>
      </c>
      <c r="F15" s="171"/>
      <c r="G15" s="174">
        <f>G16</f>
        <v>4500</v>
      </c>
      <c r="H15" s="162"/>
    </row>
    <row r="16" spans="1:8" s="163" customFormat="1" ht="15.75">
      <c r="A16" s="175" t="s">
        <v>151</v>
      </c>
      <c r="B16" s="173">
        <v>10</v>
      </c>
      <c r="C16" s="173" t="s">
        <v>65</v>
      </c>
      <c r="D16" s="20" t="s">
        <v>314</v>
      </c>
      <c r="E16" s="176" t="s">
        <v>120</v>
      </c>
      <c r="F16" s="171">
        <v>721</v>
      </c>
      <c r="G16" s="174">
        <f>'пр.7 вед.стр.'!G207</f>
        <v>4500</v>
      </c>
      <c r="H16" s="162"/>
    </row>
    <row r="17" spans="1:8" s="181" customFormat="1" ht="14.25">
      <c r="A17" s="177" t="s">
        <v>76</v>
      </c>
      <c r="B17" s="178"/>
      <c r="C17" s="178"/>
      <c r="D17" s="178"/>
      <c r="E17" s="178"/>
      <c r="F17" s="178"/>
      <c r="G17" s="179">
        <f>G9</f>
        <v>4500</v>
      </c>
      <c r="H17" s="180"/>
    </row>
  </sheetData>
  <sheetProtection/>
  <mergeCells count="5">
    <mergeCell ref="A2:G2"/>
    <mergeCell ref="A3:G3"/>
    <mergeCell ref="D4:G4"/>
    <mergeCell ref="A5:G5"/>
    <mergeCell ref="D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2017-12-25T04:27:25Z</cp:lastPrinted>
  <dcterms:created xsi:type="dcterms:W3CDTF">2004-12-28T06:12:23Z</dcterms:created>
  <dcterms:modified xsi:type="dcterms:W3CDTF">2017-12-25T04:27:27Z</dcterms:modified>
  <cp:category/>
  <cp:version/>
  <cp:contentType/>
  <cp:contentStatus/>
</cp:coreProperties>
</file>