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2" windowWidth="9996" windowHeight="9996"/>
  </bookViews>
  <sheets>
    <sheet name="пр.1" sheetId="1" r:id="rId1"/>
  </sheets>
  <definedNames>
    <definedName name="__bookmark_1">пр.1!$A$4:$D$80</definedName>
    <definedName name="_xlnm.Print_Titles" localSheetId="0">пр.1!$4:$4</definedName>
  </definedNames>
  <calcPr calcId="152511"/>
</workbook>
</file>

<file path=xl/calcChain.xml><?xml version="1.0" encoding="utf-8"?>
<calcChain xmlns="http://schemas.openxmlformats.org/spreadsheetml/2006/main">
  <c r="F59" i="1"/>
  <c r="F58"/>
  <c r="F57"/>
  <c r="E57"/>
  <c r="E58"/>
  <c r="D58"/>
  <c r="D57" s="1"/>
  <c r="E43"/>
  <c r="E22"/>
  <c r="E9"/>
  <c r="E46"/>
  <c r="G10" l="1"/>
  <c r="G11"/>
  <c r="G12"/>
  <c r="G13"/>
  <c r="G16"/>
  <c r="G17"/>
  <c r="G18"/>
  <c r="G25"/>
  <c r="G27"/>
  <c r="G29"/>
  <c r="G32"/>
  <c r="G34"/>
  <c r="G35"/>
  <c r="G38"/>
  <c r="G41"/>
  <c r="G42"/>
  <c r="G44"/>
  <c r="G47"/>
  <c r="G48"/>
  <c r="G49"/>
  <c r="G50"/>
  <c r="G56"/>
  <c r="G60"/>
  <c r="G64"/>
  <c r="G65"/>
  <c r="G67"/>
  <c r="G68"/>
  <c r="G69"/>
  <c r="G70"/>
  <c r="G71"/>
  <c r="G72"/>
  <c r="G74"/>
  <c r="G75"/>
  <c r="G76"/>
  <c r="G77"/>
  <c r="G78"/>
  <c r="G80"/>
  <c r="E82"/>
  <c r="F82" s="1"/>
  <c r="F83"/>
  <c r="D81"/>
  <c r="E52"/>
  <c r="E51" s="1"/>
  <c r="F53"/>
  <c r="D52"/>
  <c r="D51" s="1"/>
  <c r="G22"/>
  <c r="G23"/>
  <c r="E15"/>
  <c r="E14" s="1"/>
  <c r="F19"/>
  <c r="E79"/>
  <c r="E73"/>
  <c r="E66"/>
  <c r="E63"/>
  <c r="E55"/>
  <c r="E54" s="1"/>
  <c r="E45"/>
  <c r="E40"/>
  <c r="E39" s="1"/>
  <c r="E7" s="1"/>
  <c r="E37"/>
  <c r="E36" s="1"/>
  <c r="E33"/>
  <c r="E31"/>
  <c r="E28"/>
  <c r="E26"/>
  <c r="E24"/>
  <c r="E8"/>
  <c r="F51" l="1"/>
  <c r="E81"/>
  <c r="E62" s="1"/>
  <c r="F81"/>
  <c r="F52"/>
  <c r="E21"/>
  <c r="E30"/>
  <c r="E61" l="1"/>
  <c r="E20"/>
  <c r="E6" s="1"/>
  <c r="D79"/>
  <c r="D73"/>
  <c r="G73" s="1"/>
  <c r="D66"/>
  <c r="D63"/>
  <c r="D55"/>
  <c r="D46"/>
  <c r="D43"/>
  <c r="G43" s="1"/>
  <c r="D40"/>
  <c r="D37"/>
  <c r="D33"/>
  <c r="D31"/>
  <c r="G31" s="1"/>
  <c r="D28"/>
  <c r="D26"/>
  <c r="G26" s="1"/>
  <c r="D24"/>
  <c r="G24" s="1"/>
  <c r="D21"/>
  <c r="G21" s="1"/>
  <c r="D15"/>
  <c r="G15" s="1"/>
  <c r="D9"/>
  <c r="F10"/>
  <c r="F11"/>
  <c r="F12"/>
  <c r="F13"/>
  <c r="F16"/>
  <c r="F17"/>
  <c r="F18"/>
  <c r="F22"/>
  <c r="F23"/>
  <c r="F24"/>
  <c r="F25"/>
  <c r="F26"/>
  <c r="F27"/>
  <c r="F29"/>
  <c r="F32"/>
  <c r="F34"/>
  <c r="F35"/>
  <c r="F38"/>
  <c r="F41"/>
  <c r="F42"/>
  <c r="F43"/>
  <c r="F44"/>
  <c r="F47"/>
  <c r="F48"/>
  <c r="F49"/>
  <c r="F50"/>
  <c r="F56"/>
  <c r="F60"/>
  <c r="F64"/>
  <c r="F65"/>
  <c r="F67"/>
  <c r="F68"/>
  <c r="F69"/>
  <c r="F70"/>
  <c r="F71"/>
  <c r="F72"/>
  <c r="F74"/>
  <c r="F75"/>
  <c r="F76"/>
  <c r="F77"/>
  <c r="F78"/>
  <c r="F80"/>
  <c r="F9" l="1"/>
  <c r="G9"/>
  <c r="F33"/>
  <c r="G33"/>
  <c r="D45"/>
  <c r="G45" s="1"/>
  <c r="G46"/>
  <c r="D8"/>
  <c r="F37"/>
  <c r="G37"/>
  <c r="F55"/>
  <c r="G55"/>
  <c r="F79"/>
  <c r="G79"/>
  <c r="F28"/>
  <c r="G28"/>
  <c r="F40"/>
  <c r="G40"/>
  <c r="F63"/>
  <c r="G63"/>
  <c r="F73"/>
  <c r="F66"/>
  <c r="G66"/>
  <c r="F15"/>
  <c r="D14"/>
  <c r="D36"/>
  <c r="D39"/>
  <c r="D62"/>
  <c r="G62" s="1"/>
  <c r="D54"/>
  <c r="F45"/>
  <c r="F46"/>
  <c r="D30"/>
  <c r="F31"/>
  <c r="D20"/>
  <c r="F20" s="1"/>
  <c r="F21"/>
  <c r="F36" l="1"/>
  <c r="G36"/>
  <c r="F54"/>
  <c r="G54"/>
  <c r="F14"/>
  <c r="G14"/>
  <c r="G7"/>
  <c r="F30"/>
  <c r="G30"/>
  <c r="G20"/>
  <c r="F39"/>
  <c r="G39"/>
  <c r="F8"/>
  <c r="G8"/>
  <c r="D61"/>
  <c r="F62"/>
  <c r="D7"/>
  <c r="F7"/>
  <c r="F61" l="1"/>
  <c r="G61"/>
  <c r="G6"/>
  <c r="D6"/>
  <c r="F6" s="1"/>
</calcChain>
</file>

<file path=xl/sharedStrings.xml><?xml version="1.0" encoding="utf-8"?>
<sst xmlns="http://schemas.openxmlformats.org/spreadsheetml/2006/main" count="165" uniqueCount="163">
  <si>
    <t>Приложение №1</t>
  </si>
  <si>
    <t>тыс. рублей</t>
  </si>
  <si>
    <t>Код бюджетной классификации</t>
  </si>
  <si>
    <t>Наименование</t>
  </si>
  <si>
    <t>В СЕ ГО</t>
  </si>
  <si>
    <t/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</si>
  <si>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</si>
  <si>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</si>
  <si>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</si>
  <si>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</si>
  <si>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</si>
  <si>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</si>
  <si>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</si>
  <si>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</si>
  <si>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</si>
  <si>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</si>
  <si>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</si>
  <si>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</si>
  <si>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</si>
  <si>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</si>
  <si>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</si>
  <si>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</si>
  <si>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</si>
  <si>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</si>
  <si>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</si>
  <si>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</si>
  <si>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</si>
  <si>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</si>
  <si>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</si>
  <si>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</si>
  <si>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</si>
  <si>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</si>
  <si>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</si>
  <si>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</si>
  <si>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</si>
  <si>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</si>
  <si>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</si>
  <si>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</si>
  <si>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1 05 02000 02 0000 110</t>
  </si>
  <si>
    <t>Единый налог на вмененный доход для отдельных видов деятельности</t>
  </si>
  <si>
    <t>1 05 02010 02 0000 110</t>
  </si>
  <si>
    <t>1 05 03000 01 0000 110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</si>
  <si>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</si>
  <si>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</si>
  <si>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</si>
  <si>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</si>
  <si>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</si>
  <si>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</si>
  <si>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</si>
  <si>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</si>
  <si>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</si>
  <si>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</si>
  <si>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</si>
  <si>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</si>
  <si>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</si>
  <si>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</si>
  <si>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</si>
  <si>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</si>
  <si>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</si>
  <si>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</si>
  <si>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</si>
  <si>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</si>
  <si>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</si>
  <si>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</si>
  <si>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</si>
  <si>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</si>
  <si>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</si>
  <si>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</si>
  <si>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</si>
  <si>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</si>
  <si>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</si>
  <si>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</si>
  <si>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</si>
  <si>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</si>
  <si>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</si>
  <si>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</si>
  <si>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</si>
  <si>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</si>
  <si>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</si>
  <si>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</si>
  <si>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</si>
  <si>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</si>
  <si>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</si>
  <si>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</si>
  <si>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</si>
  <si>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</si>
  <si>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1 12 01041 01 0000 120</t>
  </si>
  <si>
    <t>Плата за размещение отходов производства</t>
  </si>
  <si>
    <t>1 12 01042 01 0000 120</t>
  </si>
  <si>
    <t>Плата за размещение твердых коммунальных отходов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</si>
  <si>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</si>
  <si>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</si>
  <si>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</si>
  <si>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</si>
  <si>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</si>
  <si>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</si>
  <si>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</si>
  <si>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</si>
  <si>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</si>
  <si>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</si>
  <si>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</si>
  <si>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</si>
  <si>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</si>
  <si>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</si>
  <si>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2 02 15001 04 0000 150</t>
  </si>
  <si>
    <t>Дотации бюджетам городских округов на выравнивание бюджетной обеспеченности из бюджета субъекта Российской Федерации</t>
  </si>
  <si>
    <t>2 02 15002 04 0000 150</t>
  </si>
  <si>
    <t>Дотации бюджетам городских округов на поддержку мер по обеспечению сбалансированности бюджетов</t>
  </si>
  <si>
    <t>2 02 20000 00 0000 150</t>
  </si>
  <si>
    <t>Субсидии бюджетам бюджетной системы Российской Федерации (межбюджетные субсидии)</t>
  </si>
  <si>
    <t>2 02 25097 04 0000 150</t>
  </si>
  <si>
    <t>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</si>
  <si>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2 02 25255 04 0000 150</t>
  </si>
  <si>
    <t>Субсидии бюджетам городских округов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</si>
  <si>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</si>
  <si>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</si>
  <si>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2 02 25497 04 0000 150</t>
  </si>
  <si>
    <t>Субсидии бюджетам городских округов на реализацию мероприятий по обеспечению жильем молодых семей</t>
  </si>
  <si>
    <t>2 02 25511 04 0000 150</t>
  </si>
  <si>
    <t>Субсидии бюджетам городских округов на проведение комплексных кадастровых работ</t>
  </si>
  <si>
    <t>2 02 29999 04 0000 150</t>
  </si>
  <si>
    <t>Прочие субсидии бюджетам городских округов</t>
  </si>
  <si>
    <t>2 02 30000 00 0000 150</t>
  </si>
  <si>
    <t>Субвенции бюджетам бюджетной системы Российской Федерации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</si>
  <si>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</si>
  <si>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</si>
  <si>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2 02 35118 04 0000 150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</si>
  <si>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</si>
  <si>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</si>
  <si>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</si>
  <si>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2 02 35469 04 0000 150</t>
  </si>
  <si>
    <t>Субвенции бюджетам городских округов на проведение Всероссийской переписи населения 2020 года</t>
  </si>
  <si>
    <t>2 02 35930 04 0000 150</t>
  </si>
  <si>
    <t>Субвенции бюджетам городских округов на государственную регистрацию актов гражданского состояния</t>
  </si>
  <si>
    <t>2 02 40000 00 0000 150</t>
  </si>
  <si>
    <t>Иные межбюджетные трансферты</t>
  </si>
  <si>
    <t>2 02 45303 04 0000 150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</si>
  <si>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</si>
  <si>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Отчет об исполнении бюджета муниципального образования "Сусуманский городской округ" за 1 квартал 2021 года</t>
  </si>
  <si>
    <t>Отклонение</t>
  </si>
  <si>
    <t>Бюджет на 2021 год</t>
  </si>
  <si>
    <t>Исполнение Бюджета на 01.04. 2021 год</t>
  </si>
  <si>
    <t>% исполне-ния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</si>
  <si>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</si>
  <si>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</si>
  <si>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ОКАЗАНИЯ ПЛАТНЫХ УСЛУГ И КОМПЕНСАЦИИ ЗАТРАТ ГОСУДАРСТВА</t>
  </si>
  <si>
    <t>1 13 00000 00 0000 000</t>
  </si>
  <si>
    <t>Доходы от компенсации затрат государства</t>
  </si>
  <si>
    <t>1 13  02 000 00 0000 130</t>
  </si>
  <si>
    <t>1 13  02 990 00 0000 130</t>
  </si>
  <si>
    <t>Прочие доходы от компенсации затрат государства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</si>
  <si>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</si>
  <si>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</si>
  <si>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</si>
  <si>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2 19 00 000 00 0000 000</t>
  </si>
  <si>
    <t>2 19 00 000 04 0000 150</t>
  </si>
  <si>
    <t>2 19 60 010 04 0000 150</t>
  </si>
  <si>
    <t>117 01040 04 0000 180</t>
  </si>
  <si>
    <t>1 17 00000 00 0000 180</t>
  </si>
  <si>
    <t>ПРОЧИЕ НЕНАЛОГОВЫЕ ДОХОДЫ</t>
  </si>
  <si>
    <t>1 17 01000 00 0000 180</t>
  </si>
  <si>
    <t>Невыясненые поступления</t>
  </si>
  <si>
    <t>Невыясненые поступления зачисляемые в бюджеты городских округов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</si>
</sst>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4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12"/>
      <name val="Arial"/>
      <family val="2"/>
      <charset val="204"/>
    </font>
    <font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9" fontId="35" fillId="0" borderId="10">
      <alignment horizontal="center"/>
    </xf>
    <xf numFmtId="0" fontId="35" fillId="0" borderId="17">
      <alignment horizontal="left" wrapText="1" indent="2"/>
    </xf>
  </cellStyleXfs>
  <cellXfs count="70">
    <xf numFmtId="0" fontId="0" fillId="0" borderId="0" xfId="0"/>
    <xf numFmtId="0" fontId="25" fillId="0" borderId="0" xfId="0" applyFont="1"/>
    <xf numFmtId="0" fontId="27" fillId="0" borderId="0" xfId="0" applyFont="1"/>
    <xf numFmtId="0" fontId="28" fillId="0" borderId="0" xfId="0" applyFont="1"/>
    <xf numFmtId="0" fontId="26" fillId="0" borderId="0" xfId="0" applyFont="1"/>
    <xf numFmtId="0" fontId="24" fillId="0" borderId="15" xfId="0" applyNumberFormat="1" applyFont="1" applyFill="1" applyBorder="1" applyAlignment="1" applyProtection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33" borderId="15" xfId="0" applyFont="1" applyFill="1" applyBorder="1" applyAlignment="1">
      <alignment horizontal="center" vertical="center" wrapText="1"/>
    </xf>
    <xf numFmtId="165" fontId="29" fillId="0" borderId="15" xfId="0" applyNumberFormat="1" applyFont="1" applyFill="1" applyBorder="1" applyAlignment="1">
      <alignment horizontal="center" vertical="center" wrapText="1"/>
    </xf>
    <xf numFmtId="1" fontId="29" fillId="0" borderId="15" xfId="0" applyNumberFormat="1" applyFont="1" applyFill="1" applyBorder="1" applyAlignment="1">
      <alignment horizontal="center" vertical="center" wrapText="1"/>
    </xf>
    <xf numFmtId="0" fontId="32" fillId="0" borderId="11" xfId="0" applyNumberFormat="1" applyFont="1" applyFill="1" applyBorder="1" applyAlignment="1" applyProtection="1">
      <alignment horizontal="left" vertical="top" wrapText="1"/>
    </xf>
    <xf numFmtId="164" fontId="32" fillId="0" borderId="12" xfId="0" applyNumberFormat="1" applyFont="1" applyFill="1" applyBorder="1" applyAlignment="1" applyProtection="1">
      <alignment horizontal="right" vertical="top" wrapText="1"/>
    </xf>
    <xf numFmtId="0" fontId="32" fillId="0" borderId="10" xfId="0" applyNumberFormat="1" applyFont="1" applyFill="1" applyBorder="1" applyAlignment="1" applyProtection="1">
      <alignment horizontal="left" vertical="top" wrapText="1"/>
    </xf>
    <xf numFmtId="164" fontId="32" fillId="0" borderId="10" xfId="0" applyNumberFormat="1" applyFont="1" applyFill="1" applyBorder="1" applyAlignment="1" applyProtection="1">
      <alignment horizontal="right" vertical="top" wrapText="1"/>
    </xf>
    <xf numFmtId="164" fontId="32" fillId="0" borderId="14" xfId="0" applyNumberFormat="1" applyFont="1" applyFill="1" applyBorder="1" applyAlignment="1" applyProtection="1">
      <alignment horizontal="right" vertical="top" wrapText="1"/>
    </xf>
    <xf numFmtId="0" fontId="33" fillId="0" borderId="10" xfId="0" applyNumberFormat="1" applyFont="1" applyFill="1" applyBorder="1" applyAlignment="1" applyProtection="1">
      <alignment horizontal="left" vertical="top" wrapText="1"/>
    </xf>
    <xf numFmtId="164" fontId="33" fillId="0" borderId="10" xfId="0" applyNumberFormat="1" applyFont="1" applyFill="1" applyBorder="1" applyAlignment="1" applyProtection="1">
      <alignment horizontal="right" vertical="top" wrapText="1"/>
    </xf>
    <xf numFmtId="164" fontId="33" fillId="0" borderId="14" xfId="0" applyNumberFormat="1" applyFont="1" applyFill="1" applyBorder="1" applyAlignment="1" applyProtection="1">
      <alignment horizontal="right" vertical="top" wrapText="1"/>
    </xf>
    <xf numFmtId="0" fontId="24" fillId="0" borderId="10" xfId="0" applyNumberFormat="1" applyFont="1" applyFill="1" applyBorder="1" applyAlignment="1" applyProtection="1">
      <alignment horizontal="left" vertical="top" wrapText="1"/>
    </xf>
    <xf numFmtId="164" fontId="24" fillId="0" borderId="10" xfId="0" applyNumberFormat="1" applyFont="1" applyFill="1" applyBorder="1" applyAlignment="1" applyProtection="1">
      <alignment horizontal="right" vertical="top" wrapText="1"/>
    </xf>
    <xf numFmtId="164" fontId="24" fillId="0" borderId="14" xfId="0" applyNumberFormat="1" applyFont="1" applyFill="1" applyBorder="1" applyAlignment="1" applyProtection="1">
      <alignment horizontal="right" vertical="top" wrapText="1"/>
    </xf>
    <xf numFmtId="0" fontId="33" fillId="33" borderId="10" xfId="0" applyNumberFormat="1" applyFont="1" applyFill="1" applyBorder="1" applyAlignment="1" applyProtection="1">
      <alignment horizontal="left" vertical="top" wrapText="1"/>
    </xf>
    <xf numFmtId="164" fontId="33" fillId="33" borderId="10" xfId="0" applyNumberFormat="1" applyFont="1" applyFill="1" applyBorder="1" applyAlignment="1" applyProtection="1">
      <alignment horizontal="right" vertical="top" wrapText="1"/>
    </xf>
    <xf numFmtId="164" fontId="32" fillId="33" borderId="14" xfId="0" applyNumberFormat="1" applyFont="1" applyFill="1" applyBorder="1" applyAlignment="1" applyProtection="1">
      <alignment horizontal="right" vertical="top" wrapText="1"/>
    </xf>
    <xf numFmtId="0" fontId="28" fillId="33" borderId="0" xfId="0" applyFont="1" applyFill="1"/>
    <xf numFmtId="0" fontId="32" fillId="33" borderId="10" xfId="0" applyNumberFormat="1" applyFont="1" applyFill="1" applyBorder="1" applyAlignment="1" applyProtection="1">
      <alignment horizontal="left" vertical="top" wrapText="1"/>
    </xf>
    <xf numFmtId="164" fontId="32" fillId="33" borderId="10" xfId="0" applyNumberFormat="1" applyFont="1" applyFill="1" applyBorder="1" applyAlignment="1" applyProtection="1">
      <alignment horizontal="right" vertical="top" wrapText="1"/>
    </xf>
    <xf numFmtId="164" fontId="33" fillId="33" borderId="14" xfId="0" applyNumberFormat="1" applyFont="1" applyFill="1" applyBorder="1" applyAlignment="1" applyProtection="1">
      <alignment horizontal="right" vertical="top" wrapText="1"/>
    </xf>
    <xf numFmtId="0" fontId="16" fillId="33" borderId="0" xfId="0" applyFont="1" applyFill="1"/>
    <xf numFmtId="0" fontId="24" fillId="33" borderId="10" xfId="0" applyNumberFormat="1" applyFont="1" applyFill="1" applyBorder="1" applyAlignment="1" applyProtection="1">
      <alignment horizontal="left" vertical="top" wrapText="1"/>
    </xf>
    <xf numFmtId="164" fontId="24" fillId="33" borderId="10" xfId="0" applyNumberFormat="1" applyFont="1" applyFill="1" applyBorder="1" applyAlignment="1" applyProtection="1">
      <alignment horizontal="right" vertical="top" wrapText="1"/>
    </xf>
    <xf numFmtId="164" fontId="34" fillId="33" borderId="14" xfId="0" applyNumberFormat="1" applyFont="1" applyFill="1" applyBorder="1" applyAlignment="1" applyProtection="1">
      <alignment horizontal="right" vertical="top" wrapText="1"/>
    </xf>
    <xf numFmtId="0" fontId="0" fillId="33" borderId="0" xfId="0" applyFill="1"/>
    <xf numFmtId="165" fontId="23" fillId="33" borderId="16" xfId="0" applyNumberFormat="1" applyFont="1" applyFill="1" applyBorder="1" applyAlignment="1">
      <alignment horizontal="right" vertical="top" wrapText="1"/>
    </xf>
    <xf numFmtId="165" fontId="30" fillId="33" borderId="16" xfId="0" applyNumberFormat="1" applyFont="1" applyFill="1" applyBorder="1" applyAlignment="1">
      <alignment horizontal="right" vertical="top" wrapText="1"/>
    </xf>
    <xf numFmtId="165" fontId="36" fillId="33" borderId="16" xfId="0" applyNumberFormat="1" applyFont="1" applyFill="1" applyBorder="1" applyAlignment="1">
      <alignment horizontal="right" vertical="top" wrapText="1"/>
    </xf>
    <xf numFmtId="164" fontId="37" fillId="0" borderId="10" xfId="0" applyNumberFormat="1" applyFont="1" applyFill="1" applyBorder="1" applyAlignment="1" applyProtection="1">
      <alignment horizontal="right" vertical="top" wrapText="1"/>
    </xf>
    <xf numFmtId="164" fontId="38" fillId="0" borderId="10" xfId="0" applyNumberFormat="1" applyFont="1" applyFill="1" applyBorder="1" applyAlignment="1" applyProtection="1">
      <alignment horizontal="right" vertical="top" wrapText="1"/>
    </xf>
    <xf numFmtId="164" fontId="39" fillId="0" borderId="10" xfId="0" applyNumberFormat="1" applyFont="1" applyFill="1" applyBorder="1" applyAlignment="1" applyProtection="1">
      <alignment horizontal="right" vertical="top" wrapText="1"/>
    </xf>
    <xf numFmtId="0" fontId="16" fillId="0" borderId="0" xfId="0" applyFont="1"/>
    <xf numFmtId="0" fontId="0" fillId="0" borderId="0" xfId="0" applyFont="1"/>
    <xf numFmtId="0" fontId="40" fillId="0" borderId="0" xfId="0" applyFont="1"/>
    <xf numFmtId="164" fontId="39" fillId="0" borderId="12" xfId="0" applyNumberFormat="1" applyFont="1" applyFill="1" applyBorder="1" applyAlignment="1" applyProtection="1">
      <alignment horizontal="right" vertical="top" wrapText="1"/>
    </xf>
    <xf numFmtId="164" fontId="37" fillId="33" borderId="10" xfId="0" applyNumberFormat="1" applyFont="1" applyFill="1" applyBorder="1" applyAlignment="1" applyProtection="1">
      <alignment horizontal="right" vertical="top" wrapText="1"/>
    </xf>
    <xf numFmtId="164" fontId="39" fillId="33" borderId="10" xfId="0" applyNumberFormat="1" applyFont="1" applyFill="1" applyBorder="1" applyAlignment="1" applyProtection="1">
      <alignment horizontal="right" vertical="top" wrapText="1"/>
    </xf>
    <xf numFmtId="164" fontId="38" fillId="33" borderId="10" xfId="0" applyNumberFormat="1" applyFont="1" applyFill="1" applyBorder="1" applyAlignment="1" applyProtection="1">
      <alignment horizontal="right" vertical="top" wrapText="1"/>
    </xf>
    <xf numFmtId="0" fontId="41" fillId="0" borderId="0" xfId="0" applyFont="1"/>
    <xf numFmtId="0" fontId="32" fillId="0" borderId="13" xfId="0" applyNumberFormat="1" applyFont="1" applyFill="1" applyBorder="1" applyAlignment="1" applyProtection="1">
      <alignment horizontal="justify" vertical="top" wrapText="1"/>
    </xf>
    <xf numFmtId="0" fontId="0" fillId="0" borderId="14" xfId="0" applyBorder="1" applyAlignment="1">
      <alignment horizontal="justify" vertical="top" wrapText="1"/>
    </xf>
    <xf numFmtId="0" fontId="24" fillId="0" borderId="13" xfId="0" applyNumberFormat="1" applyFont="1" applyFill="1" applyBorder="1" applyAlignment="1" applyProtection="1">
      <alignment horizontal="justify" vertical="top" wrapText="1"/>
    </xf>
    <xf numFmtId="0" fontId="24" fillId="0" borderId="14" xfId="0" applyNumberFormat="1" applyFont="1" applyFill="1" applyBorder="1" applyAlignment="1" applyProtection="1">
      <alignment horizontal="justify" vertical="top" wrapText="1"/>
    </xf>
    <xf numFmtId="0" fontId="32" fillId="0" borderId="14" xfId="0" applyNumberFormat="1" applyFont="1" applyFill="1" applyBorder="1" applyAlignment="1" applyProtection="1">
      <alignment horizontal="justify" vertical="top" wrapText="1"/>
    </xf>
    <xf numFmtId="0" fontId="30" fillId="0" borderId="0" xfId="0" applyFont="1" applyBorder="1" applyAlignment="1"/>
    <xf numFmtId="0" fontId="20" fillId="0" borderId="15" xfId="0" applyNumberFormat="1" applyFont="1" applyFill="1" applyBorder="1" applyAlignment="1" applyProtection="1">
      <alignment horizontal="center" vertical="center" wrapText="1"/>
    </xf>
    <xf numFmtId="0" fontId="33" fillId="0" borderId="13" xfId="0" applyNumberFormat="1" applyFont="1" applyFill="1" applyBorder="1" applyAlignment="1" applyProtection="1">
      <alignment horizontal="justify" vertical="top" wrapText="1"/>
    </xf>
    <xf numFmtId="0" fontId="33" fillId="0" borderId="14" xfId="0" applyNumberFormat="1" applyFont="1" applyFill="1" applyBorder="1" applyAlignment="1" applyProtection="1">
      <alignment horizontal="justify" vertical="top" wrapText="1"/>
    </xf>
    <xf numFmtId="0" fontId="32" fillId="33" borderId="13" xfId="0" applyNumberFormat="1" applyFont="1" applyFill="1" applyBorder="1" applyAlignment="1" applyProtection="1">
      <alignment horizontal="justify" vertical="top" wrapText="1"/>
    </xf>
    <xf numFmtId="0" fontId="32" fillId="33" borderId="14" xfId="0" applyNumberFormat="1" applyFont="1" applyFill="1" applyBorder="1" applyAlignment="1" applyProtection="1">
      <alignment horizontal="justify" vertical="top" wrapText="1"/>
    </xf>
    <xf numFmtId="0" fontId="24" fillId="33" borderId="13" xfId="0" applyNumberFormat="1" applyFont="1" applyFill="1" applyBorder="1" applyAlignment="1" applyProtection="1">
      <alignment horizontal="justify" vertical="top" wrapText="1"/>
    </xf>
    <xf numFmtId="0" fontId="24" fillId="33" borderId="14" xfId="0" applyNumberFormat="1" applyFont="1" applyFill="1" applyBorder="1" applyAlignment="1" applyProtection="1">
      <alignment horizontal="justify" vertical="top" wrapText="1"/>
    </xf>
    <xf numFmtId="0" fontId="2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Alignment="1">
      <alignment wrapText="1"/>
    </xf>
    <xf numFmtId="0" fontId="22" fillId="0" borderId="0" xfId="0" applyNumberFormat="1" applyFont="1" applyFill="1" applyBorder="1" applyAlignment="1" applyProtection="1">
      <alignment horizontal="justify" vertical="top" wrapText="1"/>
    </xf>
    <xf numFmtId="0" fontId="33" fillId="33" borderId="13" xfId="0" applyNumberFormat="1" applyFont="1" applyFill="1" applyBorder="1" applyAlignment="1" applyProtection="1">
      <alignment horizontal="justify" vertical="top" wrapText="1"/>
    </xf>
    <xf numFmtId="0" fontId="33" fillId="33" borderId="14" xfId="0" applyNumberFormat="1" applyFont="1" applyFill="1" applyBorder="1" applyAlignment="1" applyProtection="1">
      <alignment horizontal="justify" vertical="top" wrapText="1"/>
    </xf>
    <xf numFmtId="0" fontId="19" fillId="0" borderId="0" xfId="0" applyNumberFormat="1" applyFont="1" applyFill="1" applyBorder="1" applyAlignment="1" applyProtection="1">
      <alignment horizontal="right" vertical="top" wrapText="1"/>
    </xf>
    <xf numFmtId="0" fontId="24" fillId="0" borderId="15" xfId="0" applyNumberFormat="1" applyFont="1" applyFill="1" applyBorder="1" applyAlignment="1" applyProtection="1">
      <alignment horizontal="center" vertical="center" wrapText="1"/>
    </xf>
    <xf numFmtId="0" fontId="24" fillId="0" borderId="16" xfId="0" applyNumberFormat="1" applyFont="1" applyFill="1" applyBorder="1" applyAlignment="1" applyProtection="1">
      <alignment horizontal="center" vertical="center" wrapText="1"/>
    </xf>
    <xf numFmtId="0" fontId="32" fillId="0" borderId="11" xfId="0" applyNumberFormat="1" applyFont="1" applyFill="1" applyBorder="1" applyAlignment="1" applyProtection="1">
      <alignment horizontal="justify" vertical="top" wrapText="1"/>
    </xf>
    <xf numFmtId="0" fontId="32" fillId="0" borderId="12" xfId="0" applyNumberFormat="1" applyFont="1" applyFill="1" applyBorder="1" applyAlignment="1" applyProtection="1">
      <alignment horizontal="justify" vertical="top" wrapText="1"/>
    </xf>
  </cellXfs>
  <cellStyles count="45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Hyperlink" xfId="42"/>
    <cellStyle name="xl31" xfId="44"/>
    <cellStyle name="xl43" xfId="43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0"/>
  <sheetViews>
    <sheetView tabSelected="1" view="pageBreakPreview" topLeftCell="A55" zoomScale="60" workbookViewId="0">
      <selection activeCell="L10" sqref="L10"/>
    </sheetView>
  </sheetViews>
  <sheetFormatPr defaultRowHeight="14.4"/>
  <cols>
    <col min="1" max="1" width="25.109375" customWidth="1"/>
    <col min="2" max="2" width="23.6640625" customWidth="1"/>
    <col min="3" max="3" width="29.6640625" customWidth="1"/>
    <col min="4" max="4" width="11.109375" customWidth="1"/>
    <col min="5" max="5" width="12.5546875" style="41" customWidth="1"/>
    <col min="6" max="7" width="10.88671875" bestFit="1" customWidth="1"/>
  </cols>
  <sheetData>
    <row r="1" spans="1:7" ht="18">
      <c r="A1" s="62"/>
      <c r="B1" s="62"/>
      <c r="C1" s="62"/>
      <c r="D1" s="62"/>
      <c r="F1" s="4" t="s">
        <v>0</v>
      </c>
    </row>
    <row r="2" spans="1:7" ht="15.6">
      <c r="A2" s="60" t="s">
        <v>138</v>
      </c>
      <c r="B2" s="60"/>
      <c r="C2" s="60"/>
      <c r="D2" s="60"/>
      <c r="E2" s="61"/>
      <c r="F2" s="61"/>
      <c r="G2" s="61"/>
    </row>
    <row r="3" spans="1:7" ht="16.8">
      <c r="A3" s="65"/>
      <c r="B3" s="65"/>
      <c r="C3" s="65"/>
      <c r="D3" s="65"/>
      <c r="F3" s="52" t="s">
        <v>1</v>
      </c>
      <c r="G3" s="52"/>
    </row>
    <row r="4" spans="1:7" s="1" customFormat="1" ht="36">
      <c r="A4" s="5" t="s">
        <v>2</v>
      </c>
      <c r="B4" s="66" t="s">
        <v>3</v>
      </c>
      <c r="C4" s="66"/>
      <c r="D4" s="6" t="s">
        <v>140</v>
      </c>
      <c r="E4" s="7" t="s">
        <v>141</v>
      </c>
      <c r="F4" s="6" t="s">
        <v>139</v>
      </c>
      <c r="G4" s="8" t="s">
        <v>142</v>
      </c>
    </row>
    <row r="5" spans="1:7" s="1" customFormat="1" ht="15.6">
      <c r="A5" s="5">
        <v>1</v>
      </c>
      <c r="B5" s="53">
        <v>2</v>
      </c>
      <c r="C5" s="53"/>
      <c r="D5" s="6">
        <v>3</v>
      </c>
      <c r="E5" s="7">
        <v>4</v>
      </c>
      <c r="F5" s="6">
        <v>5</v>
      </c>
      <c r="G5" s="9">
        <v>6</v>
      </c>
    </row>
    <row r="6" spans="1:7">
      <c r="A6" s="10" t="s">
        <v>4</v>
      </c>
      <c r="B6" s="67" t="s">
        <v>5</v>
      </c>
      <c r="C6" s="67"/>
      <c r="D6" s="11">
        <f>D7+D61</f>
        <v>863245</v>
      </c>
      <c r="E6" s="42">
        <f>E7+E61</f>
        <v>136404.97</v>
      </c>
      <c r="F6" s="11">
        <f>D6-E6</f>
        <v>726840.03</v>
      </c>
      <c r="G6" s="33">
        <f>E6/D6*100</f>
        <v>15.801420222532423</v>
      </c>
    </row>
    <row r="7" spans="1:7">
      <c r="A7" s="12" t="s">
        <v>6</v>
      </c>
      <c r="B7" s="68" t="s">
        <v>7</v>
      </c>
      <c r="C7" s="69"/>
      <c r="D7" s="13">
        <f>D14+D20+D30+D36+D8+D39+D45+D54+D60</f>
        <v>284485.90000000002</v>
      </c>
      <c r="E7" s="38">
        <f>E14+E20+E30+E36+E8+E39+E45+E54+E60+E51+E57</f>
        <v>39789.269999999997</v>
      </c>
      <c r="F7" s="14">
        <f t="shared" ref="F7:F77" si="0">D7-E7</f>
        <v>244696.63000000003</v>
      </c>
      <c r="G7" s="33">
        <f t="shared" ref="G7:G73" si="1">E7/D7*100</f>
        <v>13.98637682922071</v>
      </c>
    </row>
    <row r="8" spans="1:7" s="2" customFormat="1">
      <c r="A8" s="15" t="s">
        <v>8</v>
      </c>
      <c r="B8" s="54" t="s">
        <v>9</v>
      </c>
      <c r="C8" s="55"/>
      <c r="D8" s="16">
        <f>D9</f>
        <v>236520</v>
      </c>
      <c r="E8" s="36">
        <f>E9</f>
        <v>26376.23</v>
      </c>
      <c r="F8" s="17">
        <f t="shared" si="0"/>
        <v>210143.77</v>
      </c>
      <c r="G8" s="35">
        <f t="shared" si="1"/>
        <v>11.151796888212413</v>
      </c>
    </row>
    <row r="9" spans="1:7">
      <c r="A9" s="12" t="s">
        <v>10</v>
      </c>
      <c r="B9" s="47" t="s">
        <v>11</v>
      </c>
      <c r="C9" s="51"/>
      <c r="D9" s="13">
        <f>D10+D11+D12+D13</f>
        <v>236520</v>
      </c>
      <c r="E9" s="38">
        <f>E10+E11+E12+E13</f>
        <v>26376.23</v>
      </c>
      <c r="F9" s="14">
        <f t="shared" si="0"/>
        <v>210143.77</v>
      </c>
      <c r="G9" s="33">
        <f t="shared" si="1"/>
        <v>11.151796888212413</v>
      </c>
    </row>
    <row r="10" spans="1:7" ht="68.400000000000006" customHeight="1">
      <c r="A10" s="18" t="s">
        <v>12</v>
      </c>
      <c r="B10" s="49" t="s">
        <v>13</v>
      </c>
      <c r="C10" s="50"/>
      <c r="D10" s="19">
        <v>235610</v>
      </c>
      <c r="E10" s="37">
        <v>26343.67</v>
      </c>
      <c r="F10" s="20">
        <f t="shared" si="0"/>
        <v>209266.33000000002</v>
      </c>
      <c r="G10" s="34">
        <f t="shared" si="1"/>
        <v>11.181049191460463</v>
      </c>
    </row>
    <row r="11" spans="1:7" ht="96" customHeight="1">
      <c r="A11" s="18" t="s">
        <v>14</v>
      </c>
      <c r="B11" s="49" t="s">
        <v>15</v>
      </c>
      <c r="C11" s="50"/>
      <c r="D11" s="19">
        <v>288</v>
      </c>
      <c r="E11" s="37">
        <v>0</v>
      </c>
      <c r="F11" s="20">
        <f t="shared" si="0"/>
        <v>288</v>
      </c>
      <c r="G11" s="34">
        <f t="shared" si="1"/>
        <v>0</v>
      </c>
    </row>
    <row r="12" spans="1:7" ht="44.4" customHeight="1">
      <c r="A12" s="18" t="s">
        <v>16</v>
      </c>
      <c r="B12" s="49" t="s">
        <v>17</v>
      </c>
      <c r="C12" s="50"/>
      <c r="D12" s="19">
        <v>545</v>
      </c>
      <c r="E12" s="37">
        <v>28.54</v>
      </c>
      <c r="F12" s="20">
        <f t="shared" si="0"/>
        <v>516.46</v>
      </c>
      <c r="G12" s="34">
        <f t="shared" si="1"/>
        <v>5.236697247706422</v>
      </c>
    </row>
    <row r="13" spans="1:7" ht="82.2" customHeight="1">
      <c r="A13" s="18" t="s">
        <v>18</v>
      </c>
      <c r="B13" s="49" t="s">
        <v>19</v>
      </c>
      <c r="C13" s="50"/>
      <c r="D13" s="19">
        <v>77</v>
      </c>
      <c r="E13" s="37">
        <v>4.0199999999999996</v>
      </c>
      <c r="F13" s="20">
        <f t="shared" si="0"/>
        <v>72.98</v>
      </c>
      <c r="G13" s="34">
        <f t="shared" si="1"/>
        <v>5.2207792207792201</v>
      </c>
    </row>
    <row r="14" spans="1:7" s="2" customFormat="1" ht="46.2" customHeight="1">
      <c r="A14" s="15" t="s">
        <v>20</v>
      </c>
      <c r="B14" s="54" t="s">
        <v>21</v>
      </c>
      <c r="C14" s="55"/>
      <c r="D14" s="16">
        <f>D15</f>
        <v>6746</v>
      </c>
      <c r="E14" s="36">
        <f>E15</f>
        <v>1946.71</v>
      </c>
      <c r="F14" s="17">
        <f t="shared" si="0"/>
        <v>4799.29</v>
      </c>
      <c r="G14" s="35">
        <f t="shared" si="1"/>
        <v>28.857248739994073</v>
      </c>
    </row>
    <row r="15" spans="1:7" ht="31.2" customHeight="1">
      <c r="A15" s="12" t="s">
        <v>22</v>
      </c>
      <c r="B15" s="47" t="s">
        <v>23</v>
      </c>
      <c r="C15" s="51"/>
      <c r="D15" s="13">
        <f>D16+D17+D18</f>
        <v>6746</v>
      </c>
      <c r="E15" s="38">
        <f>E16+E17+E18+E19</f>
        <v>1946.71</v>
      </c>
      <c r="F15" s="14">
        <f t="shared" si="0"/>
        <v>4799.29</v>
      </c>
      <c r="G15" s="33">
        <f t="shared" si="1"/>
        <v>28.857248739994073</v>
      </c>
    </row>
    <row r="16" spans="1:7" ht="94.95" customHeight="1">
      <c r="A16" s="18" t="s">
        <v>24</v>
      </c>
      <c r="B16" s="49" t="s">
        <v>25</v>
      </c>
      <c r="C16" s="50"/>
      <c r="D16" s="19">
        <v>3098</v>
      </c>
      <c r="E16" s="37">
        <v>873.65</v>
      </c>
      <c r="F16" s="20">
        <f t="shared" si="0"/>
        <v>2224.35</v>
      </c>
      <c r="G16" s="34">
        <f t="shared" si="1"/>
        <v>28.200451904454489</v>
      </c>
    </row>
    <row r="17" spans="1:7" ht="114.6" customHeight="1">
      <c r="A17" s="18" t="s">
        <v>26</v>
      </c>
      <c r="B17" s="49" t="s">
        <v>27</v>
      </c>
      <c r="C17" s="50"/>
      <c r="D17" s="19">
        <v>18</v>
      </c>
      <c r="E17" s="37">
        <v>6.12</v>
      </c>
      <c r="F17" s="20">
        <f t="shared" si="0"/>
        <v>11.879999999999999</v>
      </c>
      <c r="G17" s="34">
        <f t="shared" si="1"/>
        <v>34</v>
      </c>
    </row>
    <row r="18" spans="1:7" ht="82.95" customHeight="1">
      <c r="A18" s="18" t="s">
        <v>28</v>
      </c>
      <c r="B18" s="49" t="s">
        <v>29</v>
      </c>
      <c r="C18" s="50"/>
      <c r="D18" s="19">
        <v>3630</v>
      </c>
      <c r="E18" s="37">
        <v>1222.96</v>
      </c>
      <c r="F18" s="20">
        <f t="shared" si="0"/>
        <v>2407.04</v>
      </c>
      <c r="G18" s="34">
        <f t="shared" si="1"/>
        <v>33.690358126721762</v>
      </c>
    </row>
    <row r="19" spans="1:7" ht="61.2" customHeight="1">
      <c r="A19" s="18" t="s">
        <v>144</v>
      </c>
      <c r="B19" s="49" t="s">
        <v>143</v>
      </c>
      <c r="C19" s="50"/>
      <c r="D19" s="19">
        <v>0</v>
      </c>
      <c r="E19" s="37">
        <v>-156.02000000000001</v>
      </c>
      <c r="F19" s="20">
        <f t="shared" ref="F19" si="2">D19-E19</f>
        <v>156.02000000000001</v>
      </c>
      <c r="G19" s="34">
        <v>0</v>
      </c>
    </row>
    <row r="20" spans="1:7" s="2" customFormat="1">
      <c r="A20" s="15" t="s">
        <v>30</v>
      </c>
      <c r="B20" s="54" t="s">
        <v>31</v>
      </c>
      <c r="C20" s="55"/>
      <c r="D20" s="16">
        <f>D21+D24+D26+D28</f>
        <v>11837</v>
      </c>
      <c r="E20" s="36">
        <f>E21+E24+E26+E28</f>
        <v>3550</v>
      </c>
      <c r="F20" s="17">
        <f t="shared" si="0"/>
        <v>8287</v>
      </c>
      <c r="G20" s="35">
        <f t="shared" si="1"/>
        <v>29.990707104840752</v>
      </c>
    </row>
    <row r="21" spans="1:7" ht="27" customHeight="1">
      <c r="A21" s="12" t="s">
        <v>32</v>
      </c>
      <c r="B21" s="47" t="s">
        <v>33</v>
      </c>
      <c r="C21" s="51"/>
      <c r="D21" s="13">
        <f>D22+D23</f>
        <v>8127</v>
      </c>
      <c r="E21" s="38">
        <f>E22+E23</f>
        <v>1156.5999999999999</v>
      </c>
      <c r="F21" s="14">
        <f t="shared" si="0"/>
        <v>6970.4</v>
      </c>
      <c r="G21" s="33">
        <f t="shared" si="1"/>
        <v>14.231573766457487</v>
      </c>
    </row>
    <row r="22" spans="1:7" ht="30" customHeight="1">
      <c r="A22" s="18" t="s">
        <v>34</v>
      </c>
      <c r="B22" s="49" t="s">
        <v>35</v>
      </c>
      <c r="C22" s="50"/>
      <c r="D22" s="19">
        <v>7191</v>
      </c>
      <c r="E22" s="37">
        <f>762.85</f>
        <v>762.85</v>
      </c>
      <c r="F22" s="20">
        <f t="shared" si="0"/>
        <v>6428.15</v>
      </c>
      <c r="G22" s="34">
        <f t="shared" si="1"/>
        <v>10.608399388124043</v>
      </c>
    </row>
    <row r="23" spans="1:7" ht="60.6" customHeight="1">
      <c r="A23" s="18" t="s">
        <v>36</v>
      </c>
      <c r="B23" s="49" t="s">
        <v>37</v>
      </c>
      <c r="C23" s="50"/>
      <c r="D23" s="19">
        <v>936</v>
      </c>
      <c r="E23" s="37">
        <v>393.75</v>
      </c>
      <c r="F23" s="20">
        <f t="shared" si="0"/>
        <v>542.25</v>
      </c>
      <c r="G23" s="34">
        <f t="shared" si="1"/>
        <v>42.067307692307693</v>
      </c>
    </row>
    <row r="24" spans="1:7" ht="29.4" customHeight="1">
      <c r="A24" s="12" t="s">
        <v>38</v>
      </c>
      <c r="B24" s="47" t="s">
        <v>39</v>
      </c>
      <c r="C24" s="51"/>
      <c r="D24" s="13">
        <f>D25</f>
        <v>2959</v>
      </c>
      <c r="E24" s="38">
        <f>E25</f>
        <v>2233.06</v>
      </c>
      <c r="F24" s="14">
        <f t="shared" si="0"/>
        <v>725.94</v>
      </c>
      <c r="G24" s="33">
        <f t="shared" si="1"/>
        <v>75.466711726934776</v>
      </c>
    </row>
    <row r="25" spans="1:7" ht="28.2" customHeight="1">
      <c r="A25" s="18" t="s">
        <v>40</v>
      </c>
      <c r="B25" s="49" t="s">
        <v>39</v>
      </c>
      <c r="C25" s="50"/>
      <c r="D25" s="19">
        <v>2959</v>
      </c>
      <c r="E25" s="37">
        <v>2233.06</v>
      </c>
      <c r="F25" s="20">
        <f t="shared" si="0"/>
        <v>725.94</v>
      </c>
      <c r="G25" s="34">
        <f t="shared" si="1"/>
        <v>75.466711726934776</v>
      </c>
    </row>
    <row r="26" spans="1:7">
      <c r="A26" s="12" t="s">
        <v>41</v>
      </c>
      <c r="B26" s="47" t="s">
        <v>42</v>
      </c>
      <c r="C26" s="51"/>
      <c r="D26" s="13">
        <f>D27</f>
        <v>51</v>
      </c>
      <c r="E26" s="38">
        <f>E27</f>
        <v>8.5500000000000007</v>
      </c>
      <c r="F26" s="14">
        <f t="shared" si="0"/>
        <v>42.45</v>
      </c>
      <c r="G26" s="33">
        <f t="shared" si="1"/>
        <v>16.764705882352942</v>
      </c>
    </row>
    <row r="27" spans="1:7">
      <c r="A27" s="18" t="s">
        <v>43</v>
      </c>
      <c r="B27" s="49" t="s">
        <v>42</v>
      </c>
      <c r="C27" s="50"/>
      <c r="D27" s="19">
        <v>51</v>
      </c>
      <c r="E27" s="37">
        <v>8.5500000000000007</v>
      </c>
      <c r="F27" s="14">
        <f t="shared" si="0"/>
        <v>42.45</v>
      </c>
      <c r="G27" s="34">
        <f t="shared" si="1"/>
        <v>16.764705882352942</v>
      </c>
    </row>
    <row r="28" spans="1:7" ht="31.2" customHeight="1">
      <c r="A28" s="12" t="s">
        <v>44</v>
      </c>
      <c r="B28" s="47" t="s">
        <v>45</v>
      </c>
      <c r="C28" s="51"/>
      <c r="D28" s="13">
        <f>D29</f>
        <v>700</v>
      </c>
      <c r="E28" s="38">
        <f>E29</f>
        <v>151.79</v>
      </c>
      <c r="F28" s="14">
        <f t="shared" si="0"/>
        <v>548.21</v>
      </c>
      <c r="G28" s="33">
        <f t="shared" si="1"/>
        <v>21.684285714285714</v>
      </c>
    </row>
    <row r="29" spans="1:7" ht="30.6" customHeight="1">
      <c r="A29" s="18" t="s">
        <v>46</v>
      </c>
      <c r="B29" s="49" t="s">
        <v>47</v>
      </c>
      <c r="C29" s="50"/>
      <c r="D29" s="19">
        <v>700</v>
      </c>
      <c r="E29" s="37">
        <v>151.79</v>
      </c>
      <c r="F29" s="20">
        <f t="shared" si="0"/>
        <v>548.21</v>
      </c>
      <c r="G29" s="34">
        <f t="shared" si="1"/>
        <v>21.684285714285714</v>
      </c>
    </row>
    <row r="30" spans="1:7" s="2" customFormat="1">
      <c r="A30" s="15" t="s">
        <v>48</v>
      </c>
      <c r="B30" s="54" t="s">
        <v>49</v>
      </c>
      <c r="C30" s="55"/>
      <c r="D30" s="16">
        <f>D31+D33</f>
        <v>1799</v>
      </c>
      <c r="E30" s="36">
        <f>E31+E33</f>
        <v>160.26</v>
      </c>
      <c r="F30" s="17">
        <f t="shared" si="0"/>
        <v>1638.74</v>
      </c>
      <c r="G30" s="35">
        <f t="shared" si="1"/>
        <v>8.9082823790995</v>
      </c>
    </row>
    <row r="31" spans="1:7">
      <c r="A31" s="12" t="s">
        <v>50</v>
      </c>
      <c r="B31" s="47" t="s">
        <v>51</v>
      </c>
      <c r="C31" s="51"/>
      <c r="D31" s="13">
        <f>D32</f>
        <v>1063</v>
      </c>
      <c r="E31" s="38">
        <f>E32</f>
        <v>73.55</v>
      </c>
      <c r="F31" s="14">
        <f t="shared" si="0"/>
        <v>989.45</v>
      </c>
      <c r="G31" s="33">
        <f t="shared" si="1"/>
        <v>6.9190968955785515</v>
      </c>
    </row>
    <row r="32" spans="1:7" ht="38.4" customHeight="1">
      <c r="A32" s="18" t="s">
        <v>52</v>
      </c>
      <c r="B32" s="49" t="s">
        <v>53</v>
      </c>
      <c r="C32" s="50"/>
      <c r="D32" s="19">
        <v>1063</v>
      </c>
      <c r="E32" s="37">
        <v>73.55</v>
      </c>
      <c r="F32" s="20">
        <f t="shared" si="0"/>
        <v>989.45</v>
      </c>
      <c r="G32" s="34">
        <f t="shared" si="1"/>
        <v>6.9190968955785515</v>
      </c>
    </row>
    <row r="33" spans="1:7">
      <c r="A33" s="12" t="s">
        <v>54</v>
      </c>
      <c r="B33" s="47" t="s">
        <v>55</v>
      </c>
      <c r="C33" s="51"/>
      <c r="D33" s="13">
        <f>D34+D35</f>
        <v>736</v>
      </c>
      <c r="E33" s="38">
        <f>E34+E35</f>
        <v>86.71</v>
      </c>
      <c r="F33" s="14">
        <f t="shared" si="0"/>
        <v>649.29</v>
      </c>
      <c r="G33" s="33">
        <f t="shared" si="1"/>
        <v>11.781249999999998</v>
      </c>
    </row>
    <row r="34" spans="1:7" ht="28.95" customHeight="1">
      <c r="A34" s="18" t="s">
        <v>56</v>
      </c>
      <c r="B34" s="49" t="s">
        <v>57</v>
      </c>
      <c r="C34" s="50"/>
      <c r="D34" s="19">
        <v>525</v>
      </c>
      <c r="E34" s="37">
        <v>73.599999999999994</v>
      </c>
      <c r="F34" s="20">
        <f t="shared" si="0"/>
        <v>451.4</v>
      </c>
      <c r="G34" s="34">
        <f t="shared" si="1"/>
        <v>14.019047619047617</v>
      </c>
    </row>
    <row r="35" spans="1:7" ht="33" customHeight="1">
      <c r="A35" s="18" t="s">
        <v>58</v>
      </c>
      <c r="B35" s="49" t="s">
        <v>59</v>
      </c>
      <c r="C35" s="50"/>
      <c r="D35" s="19">
        <v>211</v>
      </c>
      <c r="E35" s="37">
        <v>13.11</v>
      </c>
      <c r="F35" s="20">
        <f t="shared" si="0"/>
        <v>197.89</v>
      </c>
      <c r="G35" s="34">
        <f t="shared" si="1"/>
        <v>6.2132701421800949</v>
      </c>
    </row>
    <row r="36" spans="1:7" s="2" customFormat="1">
      <c r="A36" s="15" t="s">
        <v>60</v>
      </c>
      <c r="B36" s="54" t="s">
        <v>61</v>
      </c>
      <c r="C36" s="55"/>
      <c r="D36" s="16">
        <f>D37</f>
        <v>1769</v>
      </c>
      <c r="E36" s="36">
        <f>E37</f>
        <v>377.22</v>
      </c>
      <c r="F36" s="17">
        <f t="shared" si="0"/>
        <v>1391.78</v>
      </c>
      <c r="G36" s="35">
        <f t="shared" si="1"/>
        <v>21.323911814584513</v>
      </c>
    </row>
    <row r="37" spans="1:7" ht="30.6" customHeight="1">
      <c r="A37" s="12" t="s">
        <v>62</v>
      </c>
      <c r="B37" s="47" t="s">
        <v>63</v>
      </c>
      <c r="C37" s="51"/>
      <c r="D37" s="13">
        <f>D38</f>
        <v>1769</v>
      </c>
      <c r="E37" s="38">
        <f>E38</f>
        <v>377.22</v>
      </c>
      <c r="F37" s="14">
        <f t="shared" si="0"/>
        <v>1391.78</v>
      </c>
      <c r="G37" s="33">
        <f t="shared" si="1"/>
        <v>21.323911814584513</v>
      </c>
    </row>
    <row r="38" spans="1:7" ht="40.200000000000003" customHeight="1">
      <c r="A38" s="18" t="s">
        <v>64</v>
      </c>
      <c r="B38" s="49" t="s">
        <v>65</v>
      </c>
      <c r="C38" s="50"/>
      <c r="D38" s="19">
        <v>1769</v>
      </c>
      <c r="E38" s="37">
        <v>377.22</v>
      </c>
      <c r="F38" s="20">
        <f t="shared" si="0"/>
        <v>1391.78</v>
      </c>
      <c r="G38" s="34">
        <f t="shared" si="1"/>
        <v>21.323911814584513</v>
      </c>
    </row>
    <row r="39" spans="1:7" s="2" customFormat="1" ht="40.200000000000003" customHeight="1">
      <c r="A39" s="15" t="s">
        <v>66</v>
      </c>
      <c r="B39" s="54" t="s">
        <v>67</v>
      </c>
      <c r="C39" s="55"/>
      <c r="D39" s="16">
        <f>D40+D43</f>
        <v>23540</v>
      </c>
      <c r="E39" s="36">
        <f>E40+E43</f>
        <v>6056.0199999999995</v>
      </c>
      <c r="F39" s="17">
        <f t="shared" si="0"/>
        <v>17483.98</v>
      </c>
      <c r="G39" s="35">
        <f t="shared" si="1"/>
        <v>25.726508071367881</v>
      </c>
    </row>
    <row r="40" spans="1:7" ht="86.4" customHeight="1">
      <c r="A40" s="12" t="s">
        <v>68</v>
      </c>
      <c r="B40" s="47" t="s">
        <v>69</v>
      </c>
      <c r="C40" s="51"/>
      <c r="D40" s="13">
        <f>D41+D42</f>
        <v>23000</v>
      </c>
      <c r="E40" s="38">
        <f>E41+E42</f>
        <v>5862.98</v>
      </c>
      <c r="F40" s="14">
        <f t="shared" si="0"/>
        <v>17137.02</v>
      </c>
      <c r="G40" s="33">
        <f t="shared" si="1"/>
        <v>25.491217391304342</v>
      </c>
    </row>
    <row r="41" spans="1:7" ht="68.400000000000006" customHeight="1">
      <c r="A41" s="18" t="s">
        <v>70</v>
      </c>
      <c r="B41" s="49" t="s">
        <v>71</v>
      </c>
      <c r="C41" s="50"/>
      <c r="D41" s="19">
        <v>12000</v>
      </c>
      <c r="E41" s="37">
        <v>3236.68</v>
      </c>
      <c r="F41" s="20">
        <f t="shared" si="0"/>
        <v>8763.32</v>
      </c>
      <c r="G41" s="34">
        <f t="shared" si="1"/>
        <v>26.972333333333331</v>
      </c>
    </row>
    <row r="42" spans="1:7" ht="32.4" customHeight="1">
      <c r="A42" s="18" t="s">
        <v>72</v>
      </c>
      <c r="B42" s="49" t="s">
        <v>73</v>
      </c>
      <c r="C42" s="50"/>
      <c r="D42" s="19">
        <v>11000</v>
      </c>
      <c r="E42" s="37">
        <v>2626.3</v>
      </c>
      <c r="F42" s="20">
        <f t="shared" si="0"/>
        <v>8373.7000000000007</v>
      </c>
      <c r="G42" s="34">
        <f t="shared" si="1"/>
        <v>23.875454545454549</v>
      </c>
    </row>
    <row r="43" spans="1:7" ht="84" customHeight="1">
      <c r="A43" s="12" t="s">
        <v>74</v>
      </c>
      <c r="B43" s="47" t="s">
        <v>75</v>
      </c>
      <c r="C43" s="51"/>
      <c r="D43" s="13">
        <f>D44</f>
        <v>540</v>
      </c>
      <c r="E43" s="38">
        <f>E44</f>
        <v>193.04</v>
      </c>
      <c r="F43" s="14">
        <f t="shared" si="0"/>
        <v>346.96000000000004</v>
      </c>
      <c r="G43" s="33">
        <f t="shared" si="1"/>
        <v>35.748148148148147</v>
      </c>
    </row>
    <row r="44" spans="1:7" ht="66.599999999999994" customHeight="1">
      <c r="A44" s="18" t="s">
        <v>76</v>
      </c>
      <c r="B44" s="49" t="s">
        <v>77</v>
      </c>
      <c r="C44" s="50"/>
      <c r="D44" s="19">
        <v>540</v>
      </c>
      <c r="E44" s="37">
        <v>193.04</v>
      </c>
      <c r="F44" s="20">
        <f t="shared" si="0"/>
        <v>346.96000000000004</v>
      </c>
      <c r="G44" s="34">
        <f t="shared" si="1"/>
        <v>35.748148148148147</v>
      </c>
    </row>
    <row r="45" spans="1:7" ht="28.2" customHeight="1">
      <c r="A45" s="12" t="s">
        <v>78</v>
      </c>
      <c r="B45" s="47" t="s">
        <v>79</v>
      </c>
      <c r="C45" s="51"/>
      <c r="D45" s="13">
        <f>D46</f>
        <v>1469.9</v>
      </c>
      <c r="E45" s="38">
        <f>E46</f>
        <v>894.26</v>
      </c>
      <c r="F45" s="14">
        <f t="shared" si="0"/>
        <v>575.6400000000001</v>
      </c>
      <c r="G45" s="33">
        <f t="shared" si="1"/>
        <v>60.838152255255451</v>
      </c>
    </row>
    <row r="46" spans="1:7">
      <c r="A46" s="12" t="s">
        <v>80</v>
      </c>
      <c r="B46" s="47" t="s">
        <v>81</v>
      </c>
      <c r="C46" s="51"/>
      <c r="D46" s="13">
        <f>D47+D48+D49+D50</f>
        <v>1469.9</v>
      </c>
      <c r="E46" s="38">
        <f>E47+E48+E49+E50</f>
        <v>894.26</v>
      </c>
      <c r="F46" s="14">
        <f t="shared" si="0"/>
        <v>575.6400000000001</v>
      </c>
      <c r="G46" s="33">
        <f t="shared" si="1"/>
        <v>60.838152255255451</v>
      </c>
    </row>
    <row r="47" spans="1:7" ht="30.6" customHeight="1">
      <c r="A47" s="18" t="s">
        <v>82</v>
      </c>
      <c r="B47" s="49" t="s">
        <v>83</v>
      </c>
      <c r="C47" s="50"/>
      <c r="D47" s="19">
        <v>417.6</v>
      </c>
      <c r="E47" s="37">
        <v>673.53</v>
      </c>
      <c r="F47" s="20">
        <f t="shared" si="0"/>
        <v>-255.92999999999995</v>
      </c>
      <c r="G47" s="34">
        <f t="shared" si="1"/>
        <v>161.28591954022986</v>
      </c>
    </row>
    <row r="48" spans="1:7">
      <c r="A48" s="18" t="s">
        <v>84</v>
      </c>
      <c r="B48" s="49" t="s">
        <v>85</v>
      </c>
      <c r="C48" s="50"/>
      <c r="D48" s="19">
        <v>188.3</v>
      </c>
      <c r="E48" s="37">
        <v>4.4000000000000004</v>
      </c>
      <c r="F48" s="20">
        <f t="shared" si="0"/>
        <v>183.9</v>
      </c>
      <c r="G48" s="34">
        <f t="shared" si="1"/>
        <v>2.3366967604885822</v>
      </c>
    </row>
    <row r="49" spans="1:7">
      <c r="A49" s="18" t="s">
        <v>86</v>
      </c>
      <c r="B49" s="49" t="s">
        <v>87</v>
      </c>
      <c r="C49" s="50"/>
      <c r="D49" s="19">
        <v>620.9</v>
      </c>
      <c r="E49" s="37">
        <v>216.33</v>
      </c>
      <c r="F49" s="20">
        <f t="shared" si="0"/>
        <v>404.56999999999994</v>
      </c>
      <c r="G49" s="34">
        <f t="shared" si="1"/>
        <v>34.841359317120315</v>
      </c>
    </row>
    <row r="50" spans="1:7">
      <c r="A50" s="18" t="s">
        <v>88</v>
      </c>
      <c r="B50" s="49" t="s">
        <v>89</v>
      </c>
      <c r="C50" s="50"/>
      <c r="D50" s="19">
        <v>243.1</v>
      </c>
      <c r="E50" s="37">
        <v>0</v>
      </c>
      <c r="F50" s="20">
        <f t="shared" si="0"/>
        <v>243.1</v>
      </c>
      <c r="G50" s="34">
        <f t="shared" si="1"/>
        <v>0</v>
      </c>
    </row>
    <row r="51" spans="1:7" s="24" customFormat="1" ht="31.95" customHeight="1">
      <c r="A51" s="21" t="s">
        <v>146</v>
      </c>
      <c r="B51" s="63" t="s">
        <v>145</v>
      </c>
      <c r="C51" s="64"/>
      <c r="D51" s="22">
        <f>D52</f>
        <v>0</v>
      </c>
      <c r="E51" s="43">
        <f>E52</f>
        <v>97.83</v>
      </c>
      <c r="F51" s="23">
        <f t="shared" ref="F51:F52" si="3">D51-E51</f>
        <v>-97.83</v>
      </c>
      <c r="G51" s="33">
        <v>0</v>
      </c>
    </row>
    <row r="52" spans="1:7" s="28" customFormat="1">
      <c r="A52" s="25" t="s">
        <v>148</v>
      </c>
      <c r="B52" s="56" t="s">
        <v>147</v>
      </c>
      <c r="C52" s="57"/>
      <c r="D52" s="26">
        <f>D53</f>
        <v>0</v>
      </c>
      <c r="E52" s="44">
        <f>E53</f>
        <v>97.83</v>
      </c>
      <c r="F52" s="27">
        <f t="shared" si="3"/>
        <v>-97.83</v>
      </c>
      <c r="G52" s="33">
        <v>0</v>
      </c>
    </row>
    <row r="53" spans="1:7" s="32" customFormat="1">
      <c r="A53" s="29" t="s">
        <v>149</v>
      </c>
      <c r="B53" s="58" t="s">
        <v>150</v>
      </c>
      <c r="C53" s="59"/>
      <c r="D53" s="30">
        <v>0</v>
      </c>
      <c r="E53" s="45">
        <v>97.83</v>
      </c>
      <c r="F53" s="31">
        <f t="shared" ref="F53" si="4">D53-E53</f>
        <v>-97.83</v>
      </c>
      <c r="G53" s="34">
        <v>0</v>
      </c>
    </row>
    <row r="54" spans="1:7" ht="28.95" customHeight="1">
      <c r="A54" s="12" t="s">
        <v>90</v>
      </c>
      <c r="B54" s="47" t="s">
        <v>91</v>
      </c>
      <c r="C54" s="51"/>
      <c r="D54" s="13">
        <f>D55</f>
        <v>5</v>
      </c>
      <c r="E54" s="38">
        <f>E55</f>
        <v>0</v>
      </c>
      <c r="F54" s="14">
        <f t="shared" si="0"/>
        <v>5</v>
      </c>
      <c r="G54" s="33">
        <f t="shared" si="1"/>
        <v>0</v>
      </c>
    </row>
    <row r="55" spans="1:7" ht="31.2" customHeight="1">
      <c r="A55" s="12" t="s">
        <v>92</v>
      </c>
      <c r="B55" s="47" t="s">
        <v>93</v>
      </c>
      <c r="C55" s="51"/>
      <c r="D55" s="13">
        <f>D56</f>
        <v>5</v>
      </c>
      <c r="E55" s="38">
        <f>E56</f>
        <v>0</v>
      </c>
      <c r="F55" s="14">
        <f t="shared" si="0"/>
        <v>5</v>
      </c>
      <c r="G55" s="33">
        <f t="shared" si="1"/>
        <v>0</v>
      </c>
    </row>
    <row r="56" spans="1:7" ht="43.95" customHeight="1">
      <c r="A56" s="18" t="s">
        <v>94</v>
      </c>
      <c r="B56" s="49" t="s">
        <v>95</v>
      </c>
      <c r="C56" s="50"/>
      <c r="D56" s="19">
        <v>5</v>
      </c>
      <c r="E56" s="37">
        <v>0</v>
      </c>
      <c r="F56" s="20">
        <f t="shared" si="0"/>
        <v>5</v>
      </c>
      <c r="G56" s="34">
        <f t="shared" si="1"/>
        <v>0</v>
      </c>
    </row>
    <row r="57" spans="1:7" s="39" customFormat="1" ht="20.25" customHeight="1">
      <c r="A57" s="12" t="s">
        <v>158</v>
      </c>
      <c r="B57" s="47" t="s">
        <v>159</v>
      </c>
      <c r="C57" s="48"/>
      <c r="D57" s="13">
        <f>D58</f>
        <v>0</v>
      </c>
      <c r="E57" s="38">
        <f>E58</f>
        <v>1.1000000000000001</v>
      </c>
      <c r="F57" s="14">
        <f t="shared" ref="F57:F59" si="5">D57-E57</f>
        <v>-1.1000000000000001</v>
      </c>
      <c r="G57" s="33">
        <v>0</v>
      </c>
    </row>
    <row r="58" spans="1:7" s="40" customFormat="1" ht="14.25" customHeight="1">
      <c r="A58" s="18" t="s">
        <v>160</v>
      </c>
      <c r="B58" s="49" t="s">
        <v>161</v>
      </c>
      <c r="C58" s="48"/>
      <c r="D58" s="19">
        <f>D59</f>
        <v>0</v>
      </c>
      <c r="E58" s="37">
        <f>E59</f>
        <v>1.1000000000000001</v>
      </c>
      <c r="F58" s="20">
        <f t="shared" si="5"/>
        <v>-1.1000000000000001</v>
      </c>
      <c r="G58" s="34">
        <v>0</v>
      </c>
    </row>
    <row r="59" spans="1:7" ht="27.75" customHeight="1">
      <c r="A59" s="18" t="s">
        <v>157</v>
      </c>
      <c r="B59" s="49" t="s">
        <v>162</v>
      </c>
      <c r="C59" s="48"/>
      <c r="D59" s="19">
        <v>0</v>
      </c>
      <c r="E59" s="37">
        <v>1.1000000000000001</v>
      </c>
      <c r="F59" s="20">
        <f t="shared" si="5"/>
        <v>-1.1000000000000001</v>
      </c>
      <c r="G59" s="34">
        <v>0</v>
      </c>
    </row>
    <row r="60" spans="1:7" s="3" customFormat="1" ht="15.6" customHeight="1">
      <c r="A60" s="15" t="s">
        <v>96</v>
      </c>
      <c r="B60" s="54" t="s">
        <v>97</v>
      </c>
      <c r="C60" s="55"/>
      <c r="D60" s="16">
        <v>800</v>
      </c>
      <c r="E60" s="36">
        <v>329.64</v>
      </c>
      <c r="F60" s="17">
        <f t="shared" si="0"/>
        <v>470.36</v>
      </c>
      <c r="G60" s="35">
        <f t="shared" si="1"/>
        <v>41.204999999999998</v>
      </c>
    </row>
    <row r="61" spans="1:7">
      <c r="A61" s="12" t="s">
        <v>98</v>
      </c>
      <c r="B61" s="47" t="s">
        <v>99</v>
      </c>
      <c r="C61" s="51"/>
      <c r="D61" s="13">
        <f>D62</f>
        <v>578759.1</v>
      </c>
      <c r="E61" s="38">
        <f>E62</f>
        <v>96615.7</v>
      </c>
      <c r="F61" s="14">
        <f t="shared" si="0"/>
        <v>482143.39999999997</v>
      </c>
      <c r="G61" s="33">
        <f t="shared" si="1"/>
        <v>16.693594968960316</v>
      </c>
    </row>
    <row r="62" spans="1:7" ht="39" customHeight="1">
      <c r="A62" s="12" t="s">
        <v>100</v>
      </c>
      <c r="B62" s="47" t="s">
        <v>101</v>
      </c>
      <c r="C62" s="51"/>
      <c r="D62" s="13">
        <f>D63+D66+D73+D79</f>
        <v>578759.1</v>
      </c>
      <c r="E62" s="38">
        <f>E63+E66+E73+E79+E81</f>
        <v>96615.7</v>
      </c>
      <c r="F62" s="14">
        <f t="shared" si="0"/>
        <v>482143.39999999997</v>
      </c>
      <c r="G62" s="33">
        <f t="shared" si="1"/>
        <v>16.693594968960316</v>
      </c>
    </row>
    <row r="63" spans="1:7" ht="33" customHeight="1">
      <c r="A63" s="12" t="s">
        <v>102</v>
      </c>
      <c r="B63" s="47" t="s">
        <v>103</v>
      </c>
      <c r="C63" s="51"/>
      <c r="D63" s="13">
        <f>D64+D65</f>
        <v>219583</v>
      </c>
      <c r="E63" s="38">
        <f>E64+E65</f>
        <v>54897</v>
      </c>
      <c r="F63" s="14">
        <f t="shared" si="0"/>
        <v>164686</v>
      </c>
      <c r="G63" s="33">
        <f t="shared" si="1"/>
        <v>25.0005692608262</v>
      </c>
    </row>
    <row r="64" spans="1:7" ht="42" customHeight="1">
      <c r="A64" s="18" t="s">
        <v>104</v>
      </c>
      <c r="B64" s="49" t="s">
        <v>105</v>
      </c>
      <c r="C64" s="50"/>
      <c r="D64" s="19">
        <v>189728</v>
      </c>
      <c r="E64" s="37">
        <v>47433</v>
      </c>
      <c r="F64" s="20">
        <f t="shared" si="0"/>
        <v>142295</v>
      </c>
      <c r="G64" s="34">
        <f t="shared" si="1"/>
        <v>25.000527070332261</v>
      </c>
    </row>
    <row r="65" spans="1:7" ht="30.6" customHeight="1">
      <c r="A65" s="18" t="s">
        <v>106</v>
      </c>
      <c r="B65" s="49" t="s">
        <v>107</v>
      </c>
      <c r="C65" s="50"/>
      <c r="D65" s="19">
        <v>29855</v>
      </c>
      <c r="E65" s="37">
        <v>7464</v>
      </c>
      <c r="F65" s="20">
        <f t="shared" si="0"/>
        <v>22391</v>
      </c>
      <c r="G65" s="34">
        <f t="shared" si="1"/>
        <v>25.000837380673254</v>
      </c>
    </row>
    <row r="66" spans="1:7" ht="30.6" customHeight="1">
      <c r="A66" s="12" t="s">
        <v>108</v>
      </c>
      <c r="B66" s="47" t="s">
        <v>109</v>
      </c>
      <c r="C66" s="51"/>
      <c r="D66" s="13">
        <f>D67+D68+D69+D70+D71+D72</f>
        <v>100387.1</v>
      </c>
      <c r="E66" s="38">
        <f>E67+E68+E69+E70+E71+E72</f>
        <v>0</v>
      </c>
      <c r="F66" s="14">
        <f t="shared" si="0"/>
        <v>100387.1</v>
      </c>
      <c r="G66" s="33">
        <f t="shared" si="1"/>
        <v>0</v>
      </c>
    </row>
    <row r="67" spans="1:7" ht="57.6" customHeight="1">
      <c r="A67" s="18" t="s">
        <v>110</v>
      </c>
      <c r="B67" s="49" t="s">
        <v>111</v>
      </c>
      <c r="C67" s="50"/>
      <c r="D67" s="19">
        <v>816.4</v>
      </c>
      <c r="E67" s="37">
        <v>0</v>
      </c>
      <c r="F67" s="20">
        <f t="shared" si="0"/>
        <v>816.4</v>
      </c>
      <c r="G67" s="34">
        <f t="shared" si="1"/>
        <v>0</v>
      </c>
    </row>
    <row r="68" spans="1:7" ht="55.95" customHeight="1">
      <c r="A68" s="18" t="s">
        <v>112</v>
      </c>
      <c r="B68" s="49" t="s">
        <v>113</v>
      </c>
      <c r="C68" s="50"/>
      <c r="D68" s="19">
        <v>68774.899999999994</v>
      </c>
      <c r="E68" s="37">
        <v>0</v>
      </c>
      <c r="F68" s="20">
        <f t="shared" si="0"/>
        <v>68774.899999999994</v>
      </c>
      <c r="G68" s="34">
        <f t="shared" si="1"/>
        <v>0</v>
      </c>
    </row>
    <row r="69" spans="1:7" ht="58.2" customHeight="1">
      <c r="A69" s="18" t="s">
        <v>114</v>
      </c>
      <c r="B69" s="49" t="s">
        <v>115</v>
      </c>
      <c r="C69" s="50"/>
      <c r="D69" s="19">
        <v>5357.2</v>
      </c>
      <c r="E69" s="37">
        <v>0</v>
      </c>
      <c r="F69" s="20">
        <f t="shared" si="0"/>
        <v>5357.2</v>
      </c>
      <c r="G69" s="34">
        <f t="shared" si="1"/>
        <v>0</v>
      </c>
    </row>
    <row r="70" spans="1:7" ht="30.6" customHeight="1">
      <c r="A70" s="18" t="s">
        <v>116</v>
      </c>
      <c r="B70" s="49" t="s">
        <v>117</v>
      </c>
      <c r="C70" s="50"/>
      <c r="D70" s="19">
        <v>1499.1</v>
      </c>
      <c r="E70" s="37">
        <v>0</v>
      </c>
      <c r="F70" s="20">
        <f t="shared" si="0"/>
        <v>1499.1</v>
      </c>
      <c r="G70" s="34">
        <f t="shared" si="1"/>
        <v>0</v>
      </c>
    </row>
    <row r="71" spans="1:7" ht="30.6" customHeight="1">
      <c r="A71" s="18" t="s">
        <v>118</v>
      </c>
      <c r="B71" s="49" t="s">
        <v>119</v>
      </c>
      <c r="C71" s="50"/>
      <c r="D71" s="19">
        <v>3921.1</v>
      </c>
      <c r="E71" s="37">
        <v>0</v>
      </c>
      <c r="F71" s="20">
        <f t="shared" si="0"/>
        <v>3921.1</v>
      </c>
      <c r="G71" s="34">
        <f t="shared" si="1"/>
        <v>0</v>
      </c>
    </row>
    <row r="72" spans="1:7">
      <c r="A72" s="18" t="s">
        <v>120</v>
      </c>
      <c r="B72" s="49" t="s">
        <v>121</v>
      </c>
      <c r="C72" s="50"/>
      <c r="D72" s="19">
        <v>20018.400000000001</v>
      </c>
      <c r="E72" s="37">
        <v>0</v>
      </c>
      <c r="F72" s="20">
        <f t="shared" si="0"/>
        <v>20018.400000000001</v>
      </c>
      <c r="G72" s="34">
        <f t="shared" si="1"/>
        <v>0</v>
      </c>
    </row>
    <row r="73" spans="1:7" ht="28.95" customHeight="1">
      <c r="A73" s="12" t="s">
        <v>122</v>
      </c>
      <c r="B73" s="47" t="s">
        <v>123</v>
      </c>
      <c r="C73" s="51"/>
      <c r="D73" s="13">
        <f>D74+D75+D76+D77+D78</f>
        <v>250781.69999999998</v>
      </c>
      <c r="E73" s="38">
        <f>E74+E75+E76+E77+E78</f>
        <v>50563</v>
      </c>
      <c r="F73" s="14">
        <f t="shared" si="0"/>
        <v>200218.69999999998</v>
      </c>
      <c r="G73" s="33">
        <f t="shared" si="1"/>
        <v>20.162156967593731</v>
      </c>
    </row>
    <row r="74" spans="1:7" ht="31.2" customHeight="1">
      <c r="A74" s="18" t="s">
        <v>124</v>
      </c>
      <c r="B74" s="49" t="s">
        <v>125</v>
      </c>
      <c r="C74" s="50"/>
      <c r="D74" s="19">
        <v>248708.4</v>
      </c>
      <c r="E74" s="37">
        <v>50118.6</v>
      </c>
      <c r="F74" s="20">
        <f t="shared" si="0"/>
        <v>198589.8</v>
      </c>
      <c r="G74" s="34">
        <f t="shared" ref="G74:G80" si="6">E74/D74*100</f>
        <v>20.15155097294663</v>
      </c>
    </row>
    <row r="75" spans="1:7" ht="42.6" customHeight="1">
      <c r="A75" s="18" t="s">
        <v>126</v>
      </c>
      <c r="B75" s="49" t="s">
        <v>127</v>
      </c>
      <c r="C75" s="50"/>
      <c r="D75" s="19">
        <v>560.1</v>
      </c>
      <c r="E75" s="37">
        <v>134.4</v>
      </c>
      <c r="F75" s="20">
        <f t="shared" si="0"/>
        <v>425.70000000000005</v>
      </c>
      <c r="G75" s="34">
        <f t="shared" si="6"/>
        <v>23.995715050883771</v>
      </c>
    </row>
    <row r="76" spans="1:7" ht="57.6" customHeight="1">
      <c r="A76" s="18" t="s">
        <v>128</v>
      </c>
      <c r="B76" s="49" t="s">
        <v>129</v>
      </c>
      <c r="C76" s="50"/>
      <c r="D76" s="19">
        <v>151.9</v>
      </c>
      <c r="E76" s="37">
        <v>0</v>
      </c>
      <c r="F76" s="20">
        <f t="shared" si="0"/>
        <v>151.9</v>
      </c>
      <c r="G76" s="34">
        <f t="shared" si="6"/>
        <v>0</v>
      </c>
    </row>
    <row r="77" spans="1:7" ht="33" customHeight="1">
      <c r="A77" s="18" t="s">
        <v>130</v>
      </c>
      <c r="B77" s="49" t="s">
        <v>131</v>
      </c>
      <c r="C77" s="50"/>
      <c r="D77" s="19">
        <v>105.9</v>
      </c>
      <c r="E77" s="37"/>
      <c r="F77" s="20">
        <f t="shared" si="0"/>
        <v>105.9</v>
      </c>
      <c r="G77" s="34">
        <f t="shared" si="6"/>
        <v>0</v>
      </c>
    </row>
    <row r="78" spans="1:7" ht="32.4" customHeight="1">
      <c r="A78" s="18" t="s">
        <v>132</v>
      </c>
      <c r="B78" s="49" t="s">
        <v>133</v>
      </c>
      <c r="C78" s="50"/>
      <c r="D78" s="19">
        <v>1255.4000000000001</v>
      </c>
      <c r="E78" s="37">
        <v>310</v>
      </c>
      <c r="F78" s="20">
        <f t="shared" ref="F78:F80" si="7">D78-E78</f>
        <v>945.40000000000009</v>
      </c>
      <c r="G78" s="34">
        <f t="shared" si="6"/>
        <v>24.693324836705429</v>
      </c>
    </row>
    <row r="79" spans="1:7">
      <c r="A79" s="12" t="s">
        <v>134</v>
      </c>
      <c r="B79" s="47" t="s">
        <v>135</v>
      </c>
      <c r="C79" s="51"/>
      <c r="D79" s="13">
        <f>D80</f>
        <v>8007.3</v>
      </c>
      <c r="E79" s="38">
        <f>E80</f>
        <v>1988.9</v>
      </c>
      <c r="F79" s="14">
        <f t="shared" si="7"/>
        <v>6018.4</v>
      </c>
      <c r="G79" s="33">
        <f t="shared" si="6"/>
        <v>24.838584791377869</v>
      </c>
    </row>
    <row r="80" spans="1:7" ht="57" customHeight="1">
      <c r="A80" s="18" t="s">
        <v>136</v>
      </c>
      <c r="B80" s="49" t="s">
        <v>137</v>
      </c>
      <c r="C80" s="50"/>
      <c r="D80" s="19">
        <v>8007.3</v>
      </c>
      <c r="E80" s="37">
        <v>1988.9</v>
      </c>
      <c r="F80" s="20">
        <f t="shared" si="7"/>
        <v>6018.4</v>
      </c>
      <c r="G80" s="34">
        <f t="shared" si="6"/>
        <v>24.838584791377869</v>
      </c>
    </row>
    <row r="81" spans="1:7" ht="45" customHeight="1">
      <c r="A81" s="12" t="s">
        <v>154</v>
      </c>
      <c r="B81" s="47" t="s">
        <v>151</v>
      </c>
      <c r="C81" s="51"/>
      <c r="D81" s="13">
        <f>D83</f>
        <v>0</v>
      </c>
      <c r="E81" s="38">
        <f>E82</f>
        <v>-10833.2</v>
      </c>
      <c r="F81" s="14">
        <f t="shared" ref="F81:F83" si="8">D81-E81</f>
        <v>10833.2</v>
      </c>
      <c r="G81" s="33">
        <v>0</v>
      </c>
    </row>
    <row r="82" spans="1:7" ht="40.200000000000003" customHeight="1">
      <c r="A82" s="18" t="s">
        <v>155</v>
      </c>
      <c r="B82" s="49" t="s">
        <v>152</v>
      </c>
      <c r="C82" s="50"/>
      <c r="D82" s="19">
        <v>0</v>
      </c>
      <c r="E82" s="37">
        <f>E83</f>
        <v>-10833.2</v>
      </c>
      <c r="F82" s="20">
        <f t="shared" ref="F82" si="9">D82-E82</f>
        <v>10833.2</v>
      </c>
      <c r="G82" s="34">
        <v>0</v>
      </c>
    </row>
    <row r="83" spans="1:7" ht="42.6" customHeight="1">
      <c r="A83" s="18" t="s">
        <v>156</v>
      </c>
      <c r="B83" s="49" t="s">
        <v>153</v>
      </c>
      <c r="C83" s="50"/>
      <c r="D83" s="19">
        <v>0</v>
      </c>
      <c r="E83" s="37">
        <v>-10833.2</v>
      </c>
      <c r="F83" s="20">
        <f t="shared" si="8"/>
        <v>10833.2</v>
      </c>
      <c r="G83" s="34">
        <v>0</v>
      </c>
    </row>
    <row r="84" spans="1:7">
      <c r="A84" s="1"/>
      <c r="B84" s="1"/>
      <c r="C84" s="1"/>
      <c r="D84" s="1"/>
      <c r="E84" s="46"/>
      <c r="F84" s="1"/>
    </row>
    <row r="85" spans="1:7">
      <c r="A85" s="1"/>
      <c r="B85" s="1"/>
      <c r="C85" s="1"/>
      <c r="D85" s="1"/>
      <c r="E85" s="46"/>
      <c r="F85" s="1"/>
    </row>
    <row r="86" spans="1:7">
      <c r="A86" s="1"/>
      <c r="B86" s="1"/>
      <c r="C86" s="1"/>
      <c r="D86" s="1"/>
      <c r="E86" s="46"/>
      <c r="F86" s="1"/>
    </row>
    <row r="87" spans="1:7">
      <c r="A87" s="1"/>
      <c r="B87" s="1"/>
      <c r="C87" s="1"/>
      <c r="D87" s="1"/>
      <c r="E87" s="46"/>
      <c r="F87" s="1"/>
    </row>
    <row r="88" spans="1:7">
      <c r="A88" s="1"/>
      <c r="B88" s="1"/>
      <c r="C88" s="1"/>
      <c r="D88" s="1"/>
      <c r="E88" s="46"/>
      <c r="F88" s="1"/>
    </row>
    <row r="89" spans="1:7">
      <c r="A89" s="1"/>
      <c r="B89" s="1"/>
      <c r="C89" s="1"/>
      <c r="D89" s="1"/>
      <c r="E89" s="46"/>
      <c r="F89" s="1"/>
    </row>
    <row r="90" spans="1:7">
      <c r="A90" s="1"/>
      <c r="B90" s="1"/>
      <c r="C90" s="1"/>
      <c r="D90" s="1"/>
      <c r="E90" s="46"/>
      <c r="F90" s="1"/>
    </row>
    <row r="91" spans="1:7">
      <c r="A91" s="1"/>
      <c r="B91" s="1"/>
      <c r="C91" s="1"/>
      <c r="D91" s="1"/>
      <c r="E91" s="46"/>
      <c r="F91" s="1"/>
    </row>
    <row r="92" spans="1:7">
      <c r="A92" s="1"/>
      <c r="B92" s="1"/>
      <c r="C92" s="1"/>
      <c r="D92" s="1"/>
      <c r="E92" s="46"/>
      <c r="F92" s="1"/>
    </row>
    <row r="93" spans="1:7">
      <c r="A93" s="1"/>
      <c r="B93" s="1"/>
      <c r="C93" s="1"/>
      <c r="D93" s="1"/>
      <c r="E93" s="46"/>
      <c r="F93" s="1"/>
    </row>
    <row r="94" spans="1:7">
      <c r="A94" s="1"/>
      <c r="B94" s="1"/>
      <c r="C94" s="1"/>
      <c r="D94" s="1"/>
      <c r="E94" s="46"/>
      <c r="F94" s="1"/>
    </row>
    <row r="95" spans="1:7">
      <c r="A95" s="1"/>
      <c r="B95" s="1"/>
      <c r="C95" s="1"/>
      <c r="D95" s="1"/>
      <c r="E95" s="46"/>
      <c r="F95" s="1"/>
    </row>
    <row r="96" spans="1:7">
      <c r="A96" s="1"/>
      <c r="B96" s="1"/>
      <c r="C96" s="1"/>
      <c r="D96" s="1"/>
      <c r="E96" s="46"/>
      <c r="F96" s="1"/>
    </row>
    <row r="97" spans="1:6">
      <c r="A97" s="1"/>
      <c r="B97" s="1"/>
      <c r="C97" s="1"/>
      <c r="D97" s="1"/>
      <c r="E97" s="46"/>
      <c r="F97" s="1"/>
    </row>
    <row r="98" spans="1:6">
      <c r="A98" s="1"/>
      <c r="B98" s="1"/>
      <c r="C98" s="1"/>
      <c r="D98" s="1"/>
      <c r="E98" s="46"/>
      <c r="F98" s="1"/>
    </row>
    <row r="99" spans="1:6">
      <c r="A99" s="1"/>
      <c r="B99" s="1"/>
      <c r="C99" s="1"/>
      <c r="D99" s="1"/>
      <c r="E99" s="46"/>
      <c r="F99" s="1"/>
    </row>
    <row r="100" spans="1:6">
      <c r="A100" s="1"/>
      <c r="B100" s="1"/>
      <c r="C100" s="1"/>
      <c r="D100" s="1"/>
      <c r="E100" s="46"/>
      <c r="F100" s="1"/>
    </row>
    <row r="101" spans="1:6">
      <c r="A101" s="1"/>
      <c r="B101" s="1"/>
      <c r="C101" s="1"/>
      <c r="D101" s="1"/>
      <c r="E101" s="46"/>
      <c r="F101" s="1"/>
    </row>
    <row r="102" spans="1:6">
      <c r="A102" s="1"/>
      <c r="B102" s="1"/>
      <c r="C102" s="1"/>
      <c r="D102" s="1"/>
      <c r="E102" s="46"/>
      <c r="F102" s="1"/>
    </row>
    <row r="103" spans="1:6">
      <c r="A103" s="1"/>
      <c r="B103" s="1"/>
      <c r="C103" s="1"/>
      <c r="D103" s="1"/>
      <c r="E103" s="46"/>
      <c r="F103" s="1"/>
    </row>
    <row r="104" spans="1:6">
      <c r="A104" s="1"/>
      <c r="B104" s="1"/>
      <c r="C104" s="1"/>
      <c r="D104" s="1"/>
      <c r="E104" s="46"/>
      <c r="F104" s="1"/>
    </row>
    <row r="105" spans="1:6">
      <c r="A105" s="1"/>
      <c r="B105" s="1"/>
      <c r="C105" s="1"/>
      <c r="D105" s="1"/>
      <c r="E105" s="46"/>
      <c r="F105" s="1"/>
    </row>
    <row r="106" spans="1:6">
      <c r="A106" s="1"/>
      <c r="B106" s="1"/>
      <c r="C106" s="1"/>
      <c r="D106" s="1"/>
      <c r="E106" s="46"/>
      <c r="F106" s="1"/>
    </row>
    <row r="107" spans="1:6">
      <c r="A107" s="1"/>
      <c r="B107" s="1"/>
      <c r="C107" s="1"/>
      <c r="D107" s="1"/>
      <c r="E107" s="46"/>
      <c r="F107" s="1"/>
    </row>
    <row r="108" spans="1:6">
      <c r="A108" s="1"/>
      <c r="B108" s="1"/>
      <c r="C108" s="1"/>
      <c r="D108" s="1"/>
      <c r="E108" s="46"/>
      <c r="F108" s="1"/>
    </row>
    <row r="109" spans="1:6">
      <c r="A109" s="1"/>
      <c r="B109" s="1"/>
      <c r="C109" s="1"/>
      <c r="D109" s="1"/>
      <c r="E109" s="46"/>
      <c r="F109" s="1"/>
    </row>
    <row r="110" spans="1:6">
      <c r="A110" s="1"/>
      <c r="B110" s="1"/>
      <c r="C110" s="1"/>
      <c r="D110" s="1"/>
      <c r="E110" s="46"/>
      <c r="F110" s="1"/>
    </row>
    <row r="111" spans="1:6">
      <c r="A111" s="1"/>
      <c r="B111" s="1"/>
      <c r="C111" s="1"/>
      <c r="D111" s="1"/>
      <c r="E111" s="46"/>
      <c r="F111" s="1"/>
    </row>
    <row r="112" spans="1:6">
      <c r="A112" s="1"/>
      <c r="B112" s="1"/>
      <c r="C112" s="1"/>
      <c r="D112" s="1"/>
      <c r="E112" s="46"/>
      <c r="F112" s="1"/>
    </row>
    <row r="113" spans="1:6">
      <c r="A113" s="1"/>
      <c r="B113" s="1"/>
      <c r="C113" s="1"/>
      <c r="D113" s="1"/>
      <c r="E113" s="46"/>
      <c r="F113" s="1"/>
    </row>
    <row r="114" spans="1:6">
      <c r="A114" s="1"/>
      <c r="B114" s="1"/>
      <c r="C114" s="1"/>
      <c r="D114" s="1"/>
      <c r="E114" s="46"/>
      <c r="F114" s="1"/>
    </row>
    <row r="115" spans="1:6">
      <c r="A115" s="1"/>
      <c r="B115" s="1"/>
      <c r="C115" s="1"/>
      <c r="D115" s="1"/>
      <c r="E115" s="46"/>
      <c r="F115" s="1"/>
    </row>
    <row r="116" spans="1:6">
      <c r="A116" s="1"/>
      <c r="B116" s="1"/>
      <c r="C116" s="1"/>
      <c r="D116" s="1"/>
      <c r="E116" s="46"/>
      <c r="F116" s="1"/>
    </row>
    <row r="117" spans="1:6">
      <c r="A117" s="1"/>
      <c r="B117" s="1"/>
      <c r="C117" s="1"/>
      <c r="D117" s="1"/>
      <c r="E117" s="46"/>
      <c r="F117" s="1"/>
    </row>
    <row r="118" spans="1:6">
      <c r="A118" s="1"/>
      <c r="B118" s="1"/>
      <c r="C118" s="1"/>
      <c r="D118" s="1"/>
      <c r="E118" s="46"/>
      <c r="F118" s="1"/>
    </row>
    <row r="119" spans="1:6">
      <c r="A119" s="1"/>
      <c r="B119" s="1"/>
      <c r="C119" s="1"/>
      <c r="D119" s="1"/>
      <c r="E119" s="46"/>
      <c r="F119" s="1"/>
    </row>
    <row r="120" spans="1:6">
      <c r="A120" s="1"/>
      <c r="B120" s="1"/>
      <c r="C120" s="1"/>
      <c r="D120" s="1"/>
      <c r="E120" s="46"/>
      <c r="F120" s="1"/>
    </row>
    <row r="121" spans="1:6">
      <c r="A121" s="1"/>
      <c r="B121" s="1"/>
      <c r="C121" s="1"/>
      <c r="D121" s="1"/>
      <c r="E121" s="46"/>
      <c r="F121" s="1"/>
    </row>
    <row r="122" spans="1:6">
      <c r="A122" s="1"/>
      <c r="B122" s="1"/>
      <c r="C122" s="1"/>
      <c r="D122" s="1"/>
      <c r="E122" s="46"/>
      <c r="F122" s="1"/>
    </row>
    <row r="123" spans="1:6">
      <c r="A123" s="1"/>
      <c r="B123" s="1"/>
      <c r="C123" s="1"/>
      <c r="D123" s="1"/>
      <c r="E123" s="46"/>
      <c r="F123" s="1"/>
    </row>
    <row r="124" spans="1:6">
      <c r="A124" s="1"/>
      <c r="B124" s="1"/>
      <c r="C124" s="1"/>
      <c r="D124" s="1"/>
      <c r="E124" s="46"/>
      <c r="F124" s="1"/>
    </row>
    <row r="125" spans="1:6">
      <c r="A125" s="1"/>
      <c r="B125" s="1"/>
      <c r="C125" s="1"/>
      <c r="D125" s="1"/>
      <c r="E125" s="46"/>
      <c r="F125" s="1"/>
    </row>
    <row r="126" spans="1:6">
      <c r="A126" s="1"/>
      <c r="B126" s="1"/>
      <c r="C126" s="1"/>
      <c r="D126" s="1"/>
      <c r="E126" s="46"/>
      <c r="F126" s="1"/>
    </row>
    <row r="127" spans="1:6">
      <c r="A127" s="1"/>
      <c r="B127" s="1"/>
      <c r="C127" s="1"/>
      <c r="D127" s="1"/>
      <c r="E127" s="46"/>
      <c r="F127" s="1"/>
    </row>
    <row r="128" spans="1:6">
      <c r="A128" s="1"/>
      <c r="B128" s="1"/>
      <c r="C128" s="1"/>
      <c r="D128" s="1"/>
      <c r="E128" s="46"/>
      <c r="F128" s="1"/>
    </row>
    <row r="129" spans="1:6">
      <c r="A129" s="1"/>
      <c r="B129" s="1"/>
      <c r="C129" s="1"/>
      <c r="D129" s="1"/>
      <c r="E129" s="46"/>
      <c r="F129" s="1"/>
    </row>
    <row r="130" spans="1:6">
      <c r="A130" s="1"/>
      <c r="B130" s="1"/>
      <c r="C130" s="1"/>
      <c r="D130" s="1"/>
      <c r="E130" s="46"/>
      <c r="F130" s="1"/>
    </row>
  </sheetData>
  <mergeCells count="85">
    <mergeCell ref="B81:C81"/>
    <mergeCell ref="B83:C83"/>
    <mergeCell ref="B82:C82"/>
    <mergeCell ref="A2:G2"/>
    <mergeCell ref="A1:B1"/>
    <mergeCell ref="C1:D1"/>
    <mergeCell ref="B19:C19"/>
    <mergeCell ref="B51:C51"/>
    <mergeCell ref="B14:C14"/>
    <mergeCell ref="A3:D3"/>
    <mergeCell ref="B4:C4"/>
    <mergeCell ref="B6:C6"/>
    <mergeCell ref="B7:C7"/>
    <mergeCell ref="B8:C8"/>
    <mergeCell ref="B9:C9"/>
    <mergeCell ref="B10:C10"/>
    <mergeCell ref="B11:C11"/>
    <mergeCell ref="B12:C12"/>
    <mergeCell ref="B13:C13"/>
    <mergeCell ref="B27:C27"/>
    <mergeCell ref="B15:C15"/>
    <mergeCell ref="B16:C16"/>
    <mergeCell ref="B17:C17"/>
    <mergeCell ref="B18:C18"/>
    <mergeCell ref="B20:C20"/>
    <mergeCell ref="B21:C21"/>
    <mergeCell ref="B22:C22"/>
    <mergeCell ref="B23:C23"/>
    <mergeCell ref="B24:C24"/>
    <mergeCell ref="B25:C25"/>
    <mergeCell ref="B26:C26"/>
    <mergeCell ref="B45:C45"/>
    <mergeCell ref="B52:C52"/>
    <mergeCell ref="B53:C53"/>
    <mergeCell ref="B39:C39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40:C40"/>
    <mergeCell ref="B41:C41"/>
    <mergeCell ref="B42:C42"/>
    <mergeCell ref="B43:C43"/>
    <mergeCell ref="B44:C44"/>
    <mergeCell ref="B48:C48"/>
    <mergeCell ref="B49:C49"/>
    <mergeCell ref="B50:C50"/>
    <mergeCell ref="B73:C73"/>
    <mergeCell ref="B74:C74"/>
    <mergeCell ref="B64:C64"/>
    <mergeCell ref="B65:C65"/>
    <mergeCell ref="B66:C66"/>
    <mergeCell ref="B67:C67"/>
    <mergeCell ref="B68:C68"/>
    <mergeCell ref="B69:C69"/>
    <mergeCell ref="B54:C54"/>
    <mergeCell ref="B78:C78"/>
    <mergeCell ref="B79:C79"/>
    <mergeCell ref="B80:C80"/>
    <mergeCell ref="F3:G3"/>
    <mergeCell ref="B5:C5"/>
    <mergeCell ref="B70:C70"/>
    <mergeCell ref="B71:C71"/>
    <mergeCell ref="B72:C72"/>
    <mergeCell ref="B55:C55"/>
    <mergeCell ref="B56:C56"/>
    <mergeCell ref="B60:C60"/>
    <mergeCell ref="B61:C61"/>
    <mergeCell ref="B62:C62"/>
    <mergeCell ref="B63:C63"/>
    <mergeCell ref="B46:C46"/>
    <mergeCell ref="B47:C47"/>
    <mergeCell ref="B57:C57"/>
    <mergeCell ref="B58:C58"/>
    <mergeCell ref="B59:C59"/>
    <mergeCell ref="B76:C76"/>
    <mergeCell ref="B77:C77"/>
    <mergeCell ref="B75:C75"/>
  </mergeCells>
  <pageMargins left="0.78740157480314965" right="0.39370078740157483" top="0.78740157480314965" bottom="0.78740157480314965" header="0" footer="0.51181102362204722"/>
  <pageSetup paperSize="9" scale="70" fitToHeight="0" orientation="portrait" r:id="rId1"/>
  <headerFooter>
    <oddHeader>&amp;"Times New Roman"&amp;10&amp;K000000&amp;P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пр.1</vt:lpstr>
      <vt:lpstr>__bookmark_1</vt:lpstr>
      <vt:lpstr>пр.1!Заголовки_для_печати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2021-04-19T00:19:34Z</cp:lastPrinted>
  <dcterms:created xsi:type="dcterms:W3CDTF">2021-04-12T02:46:12Z</dcterms:created>
  <dcterms:modified xsi:type="dcterms:W3CDTF">2021-04-19T00:19:35Z</dcterms:modified>
</cp:coreProperties>
</file>