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200" windowHeight="10875" activeTab="0"/>
  </bookViews>
  <sheets>
    <sheet name="Приложение №1" sheetId="1" r:id="rId1"/>
  </sheets>
  <definedNames>
    <definedName name="_xlnm.Print_Area" localSheetId="0">'Приложение №1'!$A$1:$C$144</definedName>
  </definedNames>
  <calcPr fullCalcOnLoad="1"/>
</workbook>
</file>

<file path=xl/sharedStrings.xml><?xml version="1.0" encoding="utf-8"?>
<sst xmlns="http://schemas.openxmlformats.org/spreadsheetml/2006/main" count="236" uniqueCount="230">
  <si>
    <t>НАЛОГИ НА ТОВАРЫ (РАБОТЫ, УСЛУГИ), РЕАЛИЗУЕМЫЕ НА ТЕРРИТОРИИ РОССИЙСКОЙ ФЕДЕРАЦИИ</t>
  </si>
  <si>
    <t>Дотации бюджетам на выравнивание бюджетной обеспеченности поселений</t>
  </si>
  <si>
    <t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</si>
  <si>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</si>
  <si>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бюджетам городских округов на государственную регистрацию актов гражданского состояния, в том числе:</t>
  </si>
  <si>
    <t>Субвенции бюджетам городских округов на осуществление первичного воинского учета на территориях, где отсутствуют военные комиссариаты, в том числе:</t>
  </si>
  <si>
    <t>Налог, взимаемый в связи с применением патентной системы налогообложения, зачисляемый в бюджеты городских округов</t>
  </si>
  <si>
    <t>1 01 02040 01 0000 110</t>
  </si>
  <si>
    <t>1 16 25050 01 0000 140</t>
  </si>
  <si>
    <t>Денежные взыскания ( 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</si>
  <si>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</si>
  <si>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к решению Собрания представителей Сусуманского городского округа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</si>
  <si>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</si>
  <si>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</si>
  <si>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</si>
  <si>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</si>
  <si>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</si>
  <si>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</si>
  <si>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</si>
  <si>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</si>
  <si>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</si>
  <si>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</si>
  <si>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</si>
  <si>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</si>
  <si>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</si>
  <si>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</si>
  <si>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</si>
  <si>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</si>
  <si>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</si>
  <si>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 xml:space="preserve">Плата за выбросы загрязняющих веществ в атмосферный воздух стационарными объектами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</si>
  <si>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</si>
  <si>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</si>
  <si>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</si>
  <si>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</si>
  <si>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</si>
  <si>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</si>
  <si>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</si>
  <si>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</si>
  <si>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</si>
  <si>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</si>
  <si>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</si>
  <si>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</si>
  <si>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</si>
  <si>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</si>
  <si>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</si>
  <si>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</si>
  <si>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</si>
  <si>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</si>
  <si>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бюджетной системы Российской Федерации                                                                  ( межбюджетные субсидии)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</si>
  <si>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</si>
  <si>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</si>
  <si>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</si>
  <si>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</si>
  <si>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1 16 28000 01 0000 140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</si>
  <si>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</si>
  <si>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1 16 90000 00 0000 140</t>
  </si>
  <si>
    <t>Прочие поступления от денежных взысканий (штрафов) и иных сумм в возмещение ущерба</t>
  </si>
  <si>
    <t>Дотации на выравнивание  бюджетной обеспеченности</t>
  </si>
  <si>
    <t>Иные межбюджетные трансферты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</si>
  <si>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</si>
  <si>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</si>
  <si>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</si>
  <si>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</si>
  <si>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</si>
  <si>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</si>
  <si>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</si>
  <si>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</si>
  <si>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 xml:space="preserve">1 05 00000 00 0000 000 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</si>
  <si>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</si>
  <si>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</si>
  <si>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</si>
  <si>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</si>
  <si>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</si>
  <si>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</si>
  <si>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</si>
  <si>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 xml:space="preserve">1 11 05010 00 0000 120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</si>
  <si>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</si>
  <si>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</si>
  <si>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</si>
  <si>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</si>
  <si>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</si>
  <si>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 xml:space="preserve"> в том числе:</t>
  </si>
  <si>
    <t xml:space="preserve">1 12 01000 01 0000 120 </t>
  </si>
  <si>
    <t>Плата за негативное воздействие на окружающую среду</t>
  </si>
  <si>
    <t xml:space="preserve">1 01 02000 01 0000 110 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</si>
  <si>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</si>
  <si>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</si>
  <si>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</si>
  <si>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</si>
  <si>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</si>
  <si>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</si>
  <si>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</si>
  <si>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</si>
  <si>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</si>
  <si>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ВСЕГО ДОХОДОВ</t>
  </si>
  <si>
    <t>1 16 00000 00 0000 000</t>
  </si>
  <si>
    <t>ШТРАФЫ, САНКЦИИ, ВОЗМЕЩЕНИЕ УЩЕРБА</t>
  </si>
  <si>
    <t>в том числе:</t>
  </si>
  <si>
    <t>Субвенции местным бюджетам на выполнение передаваемых полномочий субъектов Российской Федерации</t>
  </si>
  <si>
    <t>1 16 03000 00 0000 140</t>
  </si>
  <si>
    <t>1 16 06000 01 0000 140</t>
  </si>
  <si>
    <t>1 16 25030 01 0000 140</t>
  </si>
  <si>
    <t>Денежные взыскания ( штрафы) за нарушение законодательства о налогах и сборах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</si>
  <si>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</si>
  <si>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</si>
  <si>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1 16 03010 01 0000 140</t>
  </si>
  <si>
    <t>Прочие межбюджетные трансферты, передаваемые бюджетам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</si>
  <si>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</si>
  <si>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1 05 02010 02 0000 110</t>
  </si>
  <si>
    <t>1 05 02000 02 0000 110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</si>
  <si>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</si>
  <si>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</si>
  <si>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1 16 30030 01 0000 140</t>
  </si>
  <si>
    <t>Прочие денежные взыскания (штрафы) за  правонарушения в области дорожного движения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</si>
  <si>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</si>
  <si>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</si>
  <si>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</si>
  <si>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</si>
  <si>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</si>
  <si>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</si>
  <si>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</si>
  <si>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</si>
  <si>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1 03 02000 01 0000 110</t>
  </si>
  <si>
    <t>1 0 30000 00 00000 000</t>
  </si>
  <si>
    <t>Налог на имущество физических лиц</t>
  </si>
  <si>
    <t>1 06 01000 00 0000 110</t>
  </si>
  <si>
    <t>ДОХОДЫ ОТ ПРОДАЖИ МАТЕРИАЛЬНЫХ И НЕМАТЕРИАЛЬНЫХ АКТИВОВ</t>
  </si>
  <si>
    <t>1 14 00000 00 0000 000</t>
  </si>
  <si>
    <t>1 03 02230 01 0000 110</t>
  </si>
  <si>
    <t xml:space="preserve">1 03 02240 01 0000 110 </t>
  </si>
  <si>
    <t xml:space="preserve">1 03 02250 01 0000 110 </t>
  </si>
  <si>
    <t>1 16 25000 00 0000 140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</si>
  <si>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</si>
  <si>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</si>
  <si>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</si>
  <si>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</si>
  <si>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</si>
  <si>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Приложение № 1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</si>
  <si>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</si>
  <si>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</si>
  <si>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</si>
  <si>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</si>
  <si>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Налог, взимаемый в связи с применением патентной системы налогообложения</t>
  </si>
  <si>
    <t>1 05 03000 01 0000 110</t>
  </si>
  <si>
    <t>Единый сельскохозяйственный налог</t>
  </si>
  <si>
    <t>1 05 03010 01 0000 110</t>
  </si>
  <si>
    <t>1 05 04000 02 0000 110</t>
  </si>
  <si>
    <t>1 05 04010 02 0000 110</t>
  </si>
  <si>
    <t>План на 2017</t>
  </si>
  <si>
    <t>Поступления доходов в бюджет муниципального образования "Сусуманский городской округ" в 2017 году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</si>
  <si>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</si>
  <si>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</si>
  <si>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</si>
  <si>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</si>
  <si>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</si>
  <si>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Субвенции бюджетам городских округов  на осуществление полномочий по государственной регистрации актов гражданского состояния на 2017 год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</si>
  <si>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</si>
  <si>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</si>
  <si>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</si>
  <si>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</si>
  <si>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1 16 30000 01 0000 140</t>
  </si>
  <si>
    <t>Денежные взыскания (штрафы) за правонарушения в области дорожного движения</t>
  </si>
  <si>
    <t>1 16 35000 00 0000 140</t>
  </si>
  <si>
    <t>Суммы по искам о возмещении вреда, причиненного окружающей среде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</si>
  <si>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</si>
  <si>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</si>
  <si>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Дотации бюджетам бюджетной системы Российской Федерации</t>
  </si>
  <si>
    <t>1 16 25080 00 0000 140</t>
  </si>
  <si>
    <t>Денежные взыскания (штрафы) за нарушение водного законодательства</t>
  </si>
  <si>
    <t xml:space="preserve">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2017 год</t>
  </si>
  <si>
    <t>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2017 год</t>
  </si>
  <si>
    <t>Субсидии бюджетам городских округов на реализацию подпрограммы "Развитие водохозяйственного комплекса Магаданской области" на 2014-2020 годы" государственной программы Магаданской области "Природные ресурсы и экология Магаданской области" на 2014-2020 годы" на 2017 год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</si>
  <si>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</si>
  <si>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</si>
  <si>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2015-2020 годы" на 2017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</si>
  <si>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2017 год</t>
  </si>
  <si>
    <t>Субсидии бюджетам городских округов на питания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</si>
  <si>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Субвенций бюджетам городских округов на осуществление полномочий по первичному воинскому учету на территориях, где отсутствуют военные комиссариаты,  на   2017 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</si>
  <si>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</si>
  <si>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</si>
  <si>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 xml:space="preserve"> 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</si>
  <si>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</si>
  <si>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</si>
  <si>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2017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</si>
  <si>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2017 год, в том числе: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</si>
  <si>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области» на 2014-2018 годы"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</si>
  <si>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</si>
  <si>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иные 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области" на 2017 год, в том числе: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</si>
  <si>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</si>
  <si>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1 16 43000 01 0000 140</t>
  </si>
  <si>
    <t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и туризма в Магаданской области" на 2014-2020 годы" на 2017 год</t>
  </si>
  <si>
    <t>Субвенции бюджетам бюджетной системы Российской Федерации</t>
  </si>
  <si>
    <t>Cубсидии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2017 год</t>
  </si>
  <si>
    <t>2 02 10000 00 0000 151</t>
  </si>
  <si>
    <t>2 02 15001 00 0000 151</t>
  </si>
  <si>
    <t>2 02 15001 04 0000 151</t>
  </si>
  <si>
    <t>2 02 20000 00 0000 151</t>
  </si>
  <si>
    <t>2 02 29999 00 0000 151</t>
  </si>
  <si>
    <t>2 02 29999 04 0000 151</t>
  </si>
  <si>
    <t>2 02 30000 00 0000 151</t>
  </si>
  <si>
    <t>2 02 30024 00 0000 151</t>
  </si>
  <si>
    <t>2 02 30024 04 0000 151</t>
  </si>
  <si>
    <t>2 02 35118 00 0000 151</t>
  </si>
  <si>
    <t>2 02 35118 04 0000 151</t>
  </si>
  <si>
    <t>2 02 35930 00 0000 151</t>
  </si>
  <si>
    <t>2 02 35930 04 0000 151</t>
  </si>
  <si>
    <t>2 02 40000 00 0000 151</t>
  </si>
  <si>
    <t>2 02 49999 00 0000 151</t>
  </si>
  <si>
    <t xml:space="preserve">2 02 49999 04 0000 151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</si>
  <si>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</si>
  <si>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</si>
  <si>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</si>
  <si>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Акцизы по подакцизным товарам (продукции), производимым на территории Российской Федерации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</si>
  <si>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119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пунктами 1 и 2 статьи 120, статьями 125, 126, 126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128, 129, 129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129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>, 132, 133, 134, 135, 135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135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Налогового кодекса Российской Федерации</t>
    </r>
  </si>
  <si>
    <t>Субсидии бюджетам городских округов, предоставляемых в рамках реализации подпрограммы "Государственная поддержка развития культуры Магаданской области" на 2014-2020 годы" государственной программы Магаданской области "Развитие культуры и туризма Магаданской области" на 2014-2020 годы" на 2017 год</t>
  </si>
  <si>
    <t>Субвенции бюджетам городских округов на осуществление государственных полномочий по отлову и содержанию безнадзорных животных на 2017 год</t>
  </si>
  <si>
    <t>Субсидии бюджетам городских округов, предоставляемых в  рамках реализации подпрограммы "Развитие библиотечного дела Магаданской области" на 2014-2020 годы" государственной программы Магаданской области "Развитие  культуры и туризма в Магаданской области" на 2014-2020 годы" на 2017 год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</si>
  <si>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</si>
  <si>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</si>
  <si>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202 15002 04 0000 151</t>
  </si>
  <si>
    <t>Субсидии бюджетам городских округов, предоставляемых в рамках реализации подпрограммы "Дополнительное профессиональное образование лиц, замещающих муниципальные должности в Магаданской области"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2017 год</t>
  </si>
  <si>
    <t>Субсидии бюджетам городских округов на проведение мероприятий по благоустройству в рамках подпрограммы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годы»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</si>
  <si>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"Развитие государственно-правовых институтов Магаданской области» на 2016-2017 годы" на 2017 год</t>
  </si>
  <si>
    <t>в рамках подпрограммы "Оказание государственных услуг в сфере культуры и отраслевого образования Магаданской области» на 2014-2020 годы" государственной программы Магаданской области "Развитие культуры и туризма в Магаданской области" на 2014-2020 годы"</t>
  </si>
  <si>
    <t>Субсидии бюджетам городских округов на расселение наиболее неблагоприятных для проживания населенных пунктов Магаданской области в рамках подпрограммы «Содействие муниципальным образованиям в оптимизации системы расселения в Магаданской области» на 2014-2020 годы» 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</si>
  <si>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>Субсидии бюджетам городских округов на осуществление мероприятий по подготовке к осенне-зимнему отопительному периоду в  рамках реализации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2014-2020 годы" в 2017 году</t>
  </si>
  <si>
    <t>Субсидии бюджетам городских округов на поддержку государственных программ субъектов Российской федерации и муниципальных программ  формирования современной городской среды в  рамках реализации государственной программы Магаданской области "Обеспечение  качественными жилищно-коммунальными услугами и комфортными условиями проживания населения Магаданской области" на 2014-2020 годы" в 2017 году</t>
  </si>
  <si>
    <t>Субсидии бюджетам городских округов на реализацию подпрограммы "Экологическая  безопасность и охрана  окружающей среды Магаданской области" на 2014-2020 годы" в рамках государственной программы Магаданской области  "Природные ресурсы и экология Магаданской области" на 2014-2020 годы" на 2017 год</t>
  </si>
  <si>
    <r>
      <t>Субсидии бюджетам городских округов на реализацию муниципаль</t>
    </r>
    <r>
      <rPr>
        <sz val="11"/>
        <color indexed="10"/>
        <rFont val="Times New Roman"/>
        <family val="1"/>
      </rPr>
      <t xml:space="preserve">ных программ  </t>
    </r>
    <r>
      <rPr>
        <sz val="11"/>
        <rFont val="Times New Roman"/>
        <family val="1"/>
      </rPr>
      <t>энергосбережения по установке общедомовых приборов учета энергетических ресурсов в рамках реализации государственной программы Магаданской области "Энергосбережение и повышение энергетической эффективности в Магаданской области" на 2014-2020 годы" в 2017 году</t>
    </r>
  </si>
  <si>
    <t>от 26.04.2017 г. №183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</si>
</sst>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vertAlign val="superscript"/>
      <sz val="11"/>
      <name val="Times New Roman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9">
    <xf numFmtId="0" fontId="0" fillId="0" borderId="0" xfId="0" applyAlignment="1">
      <alignment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77" fontId="6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42" applyFont="1" applyFill="1" applyBorder="1" applyAlignment="1" applyProtection="1">
      <alignment wrapText="1"/>
      <protection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7" fillId="0" borderId="10" xfId="42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7" fontId="7" fillId="32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43" fontId="7" fillId="32" borderId="10" xfId="6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43" fontId="7" fillId="32" borderId="10" xfId="6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9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wrapText="1"/>
    </xf>
    <xf numFmtId="0" fontId="53" fillId="0" borderId="0" xfId="0" applyFont="1" applyFill="1" applyBorder="1" applyAlignment="1">
      <alignment horizontal="left" vertical="center" wrapText="1"/>
    </xf>
    <xf numFmtId="177" fontId="53" fillId="0" borderId="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top" wrapText="1"/>
    </xf>
    <xf numFmtId="0" fontId="7" fillId="0" borderId="10" xfId="42" applyFont="1" applyBorder="1" applyAlignment="1" applyProtection="1">
      <alignment wrapText="1"/>
      <protection/>
    </xf>
    <xf numFmtId="177" fontId="7" fillId="0" borderId="10" xfId="0" applyNumberFormat="1" applyFont="1" applyFill="1" applyBorder="1" applyAlignment="1">
      <alignment horizontal="right" vertical="top" wrapText="1"/>
    </xf>
    <xf numFmtId="0" fontId="7" fillId="0" borderId="10" xfId="0" applyNumberFormat="1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 wrapText="1"/>
    </xf>
    <xf numFmtId="49" fontId="8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30951.0/" TargetMode="External" /><Relationship Id="rId2" Type="http://schemas.openxmlformats.org/officeDocument/2006/relationships/hyperlink" Target="garantf1://10007800.3/" TargetMode="External" /><Relationship Id="rId3" Type="http://schemas.openxmlformats.org/officeDocument/2006/relationships/hyperlink" Target="garantf1://70253464.2/" TargetMode="External" /><Relationship Id="rId4" Type="http://schemas.openxmlformats.org/officeDocument/2006/relationships/hyperlink" Target="garantf1://12047594.2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5"/>
  <sheetViews>
    <sheetView tabSelected="1" zoomScale="85" zoomScaleNormal="85" zoomScaleSheetLayoutView="90" zoomScalePageLayoutView="0" workbookViewId="0" topLeftCell="A1">
      <selection activeCell="F36" sqref="F36"/>
    </sheetView>
  </sheetViews>
  <sheetFormatPr defaultColWidth="9.00390625" defaultRowHeight="12.75"/>
  <cols>
    <col min="1" max="1" width="22.625" style="27" customWidth="1"/>
    <col min="2" max="2" width="74.25390625" style="27" customWidth="1"/>
    <col min="3" max="3" width="12.25390625" style="27" customWidth="1"/>
    <col min="4" max="4" width="5.375" style="51" customWidth="1"/>
    <col min="5" max="5" width="11.375" style="51" customWidth="1"/>
    <col min="6" max="6" width="34.00390625" style="51" customWidth="1"/>
    <col min="7" max="7" width="11.75390625" style="51" customWidth="1"/>
    <col min="8" max="8" width="16.125" style="51" customWidth="1"/>
    <col min="9" max="9" width="9.125" style="51" customWidth="1"/>
    <col min="10" max="16384" width="9.125" style="27" customWidth="1"/>
  </cols>
  <sheetData>
    <row r="1" spans="1:3" ht="13.5" customHeight="1">
      <c r="A1" s="66" t="s">
        <v>137</v>
      </c>
      <c r="B1" s="66"/>
      <c r="C1" s="66"/>
    </row>
    <row r="2" spans="1:3" ht="13.5" customHeight="1">
      <c r="A2" s="66" t="s">
        <v>11</v>
      </c>
      <c r="B2" s="66"/>
      <c r="C2" s="66"/>
    </row>
    <row r="3" spans="1:3" ht="13.5" customHeight="1">
      <c r="A3" s="67" t="s">
        <v>229</v>
      </c>
      <c r="B3" s="67"/>
      <c r="C3" s="67"/>
    </row>
    <row r="4" spans="1:3" ht="21" customHeight="1">
      <c r="A4" s="68" t="s">
        <v>149</v>
      </c>
      <c r="B4" s="68"/>
      <c r="C4" s="68"/>
    </row>
    <row r="5" spans="1:4" ht="15">
      <c r="A5" s="1"/>
      <c r="B5" s="2"/>
      <c r="C5" s="26"/>
      <c r="D5" s="52"/>
    </row>
    <row r="6" spans="1:3" ht="40.5" customHeight="1">
      <c r="A6" s="19" t="s">
        <v>62</v>
      </c>
      <c r="B6" s="20" t="s">
        <v>63</v>
      </c>
      <c r="C6" s="20" t="s">
        <v>148</v>
      </c>
    </row>
    <row r="7" spans="1:3" ht="17.25" customHeight="1">
      <c r="A7" s="3">
        <v>1</v>
      </c>
      <c r="B7" s="4">
        <v>2</v>
      </c>
      <c r="C7" s="4">
        <v>3</v>
      </c>
    </row>
    <row r="8" spans="1:4" ht="17.25" customHeight="1">
      <c r="A8" s="21" t="s">
        <v>64</v>
      </c>
      <c r="B8" s="8" t="s">
        <v>59</v>
      </c>
      <c r="C8" s="9">
        <f>C9+C15+C20+C30+C38+C41+C47+C52+C59</f>
        <v>233398.4</v>
      </c>
      <c r="D8" s="52"/>
    </row>
    <row r="9" spans="1:6" ht="17.25" customHeight="1">
      <c r="A9" s="21" t="s">
        <v>65</v>
      </c>
      <c r="B9" s="8" t="s">
        <v>66</v>
      </c>
      <c r="C9" s="9">
        <f>C10</f>
        <v>144123.4</v>
      </c>
      <c r="E9" s="52"/>
      <c r="F9" s="52"/>
    </row>
    <row r="10" spans="1:6" ht="17.25" customHeight="1">
      <c r="A10" s="22" t="s">
        <v>84</v>
      </c>
      <c r="B10" s="11" t="s">
        <v>85</v>
      </c>
      <c r="C10" s="12">
        <f>C11+C12+C13+C14</f>
        <v>144123.4</v>
      </c>
      <c r="E10" s="52"/>
      <c r="F10" s="52"/>
    </row>
    <row r="11" spans="1:6" ht="69" customHeight="1">
      <c r="A11" s="22" t="s">
        <v>104</v>
      </c>
      <c r="B11" s="25" t="s">
        <v>209</v>
      </c>
      <c r="C11" s="12">
        <v>142084.4</v>
      </c>
      <c r="F11" s="52"/>
    </row>
    <row r="12" spans="1:3" ht="87" customHeight="1">
      <c r="A12" s="22" t="s">
        <v>88</v>
      </c>
      <c r="B12" s="25" t="s">
        <v>210</v>
      </c>
      <c r="C12" s="12">
        <v>203</v>
      </c>
    </row>
    <row r="13" spans="1:3" ht="31.5" customHeight="1">
      <c r="A13" s="22" t="s">
        <v>114</v>
      </c>
      <c r="B13" s="25" t="s">
        <v>119</v>
      </c>
      <c r="C13" s="12">
        <v>80</v>
      </c>
    </row>
    <row r="14" spans="1:3" ht="76.5" customHeight="1">
      <c r="A14" s="22" t="s">
        <v>7</v>
      </c>
      <c r="B14" s="25" t="s">
        <v>211</v>
      </c>
      <c r="C14" s="12">
        <v>1756</v>
      </c>
    </row>
    <row r="15" spans="1:5" ht="28.5" customHeight="1">
      <c r="A15" s="24" t="s">
        <v>123</v>
      </c>
      <c r="B15" s="6" t="s">
        <v>0</v>
      </c>
      <c r="C15" s="9">
        <f>C16</f>
        <v>5558.5</v>
      </c>
      <c r="E15" s="52"/>
    </row>
    <row r="16" spans="1:3" ht="28.5" customHeight="1">
      <c r="A16" s="23" t="s">
        <v>122</v>
      </c>
      <c r="B16" s="25" t="s">
        <v>212</v>
      </c>
      <c r="C16" s="12">
        <f>C17+C18+C19</f>
        <v>5558.5</v>
      </c>
    </row>
    <row r="17" spans="1:3" ht="63" customHeight="1">
      <c r="A17" s="23" t="s">
        <v>128</v>
      </c>
      <c r="B17" s="25" t="s">
        <v>132</v>
      </c>
      <c r="C17" s="12">
        <v>1898.2</v>
      </c>
    </row>
    <row r="18" spans="1:3" ht="74.25" customHeight="1">
      <c r="A18" s="23" t="s">
        <v>129</v>
      </c>
      <c r="B18" s="25" t="s">
        <v>12</v>
      </c>
      <c r="C18" s="12">
        <v>18.9</v>
      </c>
    </row>
    <row r="19" spans="1:3" ht="60.75" customHeight="1">
      <c r="A19" s="23" t="s">
        <v>130</v>
      </c>
      <c r="B19" s="25" t="s">
        <v>13</v>
      </c>
      <c r="C19" s="12">
        <v>3641.4</v>
      </c>
    </row>
    <row r="20" spans="1:5" ht="15" customHeight="1">
      <c r="A20" s="21" t="s">
        <v>67</v>
      </c>
      <c r="B20" s="8" t="s">
        <v>68</v>
      </c>
      <c r="C20" s="9">
        <f>C21+C24+C26+C28</f>
        <v>18988</v>
      </c>
      <c r="E20" s="52"/>
    </row>
    <row r="21" spans="1:3" ht="15" customHeight="1">
      <c r="A21" s="40" t="s">
        <v>150</v>
      </c>
      <c r="B21" s="41" t="s">
        <v>151</v>
      </c>
      <c r="C21" s="12">
        <f>C22</f>
        <v>6150</v>
      </c>
    </row>
    <row r="22" spans="1:3" ht="36" customHeight="1">
      <c r="A22" s="42" t="s">
        <v>152</v>
      </c>
      <c r="B22" s="41" t="s">
        <v>153</v>
      </c>
      <c r="C22" s="12">
        <f>C23</f>
        <v>6150</v>
      </c>
    </row>
    <row r="23" spans="1:3" ht="39" customHeight="1">
      <c r="A23" s="42" t="s">
        <v>154</v>
      </c>
      <c r="B23" s="41" t="s">
        <v>153</v>
      </c>
      <c r="C23" s="12">
        <v>6150</v>
      </c>
    </row>
    <row r="24" spans="1:3" ht="15" customHeight="1">
      <c r="A24" s="23" t="s">
        <v>109</v>
      </c>
      <c r="B24" s="11" t="s">
        <v>86</v>
      </c>
      <c r="C24" s="12">
        <f>C25</f>
        <v>12541</v>
      </c>
    </row>
    <row r="25" spans="1:3" ht="15" customHeight="1">
      <c r="A25" s="23" t="s">
        <v>108</v>
      </c>
      <c r="B25" s="11" t="s">
        <v>86</v>
      </c>
      <c r="C25" s="12">
        <v>12541</v>
      </c>
    </row>
    <row r="26" spans="1:3" ht="15" customHeight="1">
      <c r="A26" s="30" t="s">
        <v>143</v>
      </c>
      <c r="B26" s="31" t="s">
        <v>144</v>
      </c>
      <c r="C26" s="12">
        <f>C27</f>
        <v>260</v>
      </c>
    </row>
    <row r="27" spans="1:3" ht="15" customHeight="1">
      <c r="A27" s="30" t="s">
        <v>145</v>
      </c>
      <c r="B27" s="31" t="s">
        <v>144</v>
      </c>
      <c r="C27" s="12">
        <v>260</v>
      </c>
    </row>
    <row r="28" spans="1:3" ht="15" customHeight="1">
      <c r="A28" s="30" t="s">
        <v>146</v>
      </c>
      <c r="B28" s="31" t="s">
        <v>142</v>
      </c>
      <c r="C28" s="12">
        <f>C29</f>
        <v>37</v>
      </c>
    </row>
    <row r="29" spans="1:3" ht="29.25" customHeight="1">
      <c r="A29" s="34" t="s">
        <v>147</v>
      </c>
      <c r="B29" s="28" t="s">
        <v>6</v>
      </c>
      <c r="C29" s="12">
        <v>37</v>
      </c>
    </row>
    <row r="30" spans="1:5" ht="17.25" customHeight="1">
      <c r="A30" s="21" t="s">
        <v>69</v>
      </c>
      <c r="B30" s="8" t="s">
        <v>70</v>
      </c>
      <c r="C30" s="9">
        <f>C31+C33</f>
        <v>3932.4</v>
      </c>
      <c r="E30" s="52"/>
    </row>
    <row r="31" spans="1:5" ht="17.25" customHeight="1">
      <c r="A31" s="22" t="s">
        <v>125</v>
      </c>
      <c r="B31" s="7" t="s">
        <v>124</v>
      </c>
      <c r="C31" s="12">
        <f>C32</f>
        <v>174</v>
      </c>
      <c r="E31" s="52"/>
    </row>
    <row r="32" spans="1:3" ht="30.75" customHeight="1">
      <c r="A32" s="34" t="s">
        <v>15</v>
      </c>
      <c r="B32" s="28" t="s">
        <v>14</v>
      </c>
      <c r="C32" s="12">
        <v>174</v>
      </c>
    </row>
    <row r="33" spans="1:5" ht="14.25" customHeight="1">
      <c r="A33" s="22" t="s">
        <v>61</v>
      </c>
      <c r="B33" s="11" t="s">
        <v>87</v>
      </c>
      <c r="C33" s="12">
        <f>C34+C36</f>
        <v>3758.4</v>
      </c>
      <c r="E33" s="52"/>
    </row>
    <row r="34" spans="1:3" ht="14.25" customHeight="1">
      <c r="A34" s="32" t="s">
        <v>17</v>
      </c>
      <c r="B34" s="14" t="s">
        <v>16</v>
      </c>
      <c r="C34" s="12">
        <f>C35</f>
        <v>3228</v>
      </c>
    </row>
    <row r="35" spans="1:3" ht="30" customHeight="1">
      <c r="A35" s="32" t="s">
        <v>19</v>
      </c>
      <c r="B35" s="14" t="s">
        <v>18</v>
      </c>
      <c r="C35" s="12">
        <v>3228</v>
      </c>
    </row>
    <row r="36" spans="1:3" ht="16.5" customHeight="1">
      <c r="A36" s="32" t="s">
        <v>21</v>
      </c>
      <c r="B36" s="33" t="s">
        <v>20</v>
      </c>
      <c r="C36" s="12">
        <f>C37</f>
        <v>530.4</v>
      </c>
    </row>
    <row r="37" spans="1:3" ht="28.5" customHeight="1">
      <c r="A37" s="32" t="s">
        <v>23</v>
      </c>
      <c r="B37" s="14" t="s">
        <v>22</v>
      </c>
      <c r="C37" s="12">
        <v>530.4</v>
      </c>
    </row>
    <row r="38" spans="1:5" ht="16.5" customHeight="1">
      <c r="A38" s="21" t="s">
        <v>71</v>
      </c>
      <c r="B38" s="8" t="s">
        <v>60</v>
      </c>
      <c r="C38" s="9">
        <f>C39</f>
        <v>2410</v>
      </c>
      <c r="E38" s="52"/>
    </row>
    <row r="39" spans="1:3" ht="31.5" customHeight="1">
      <c r="A39" s="22" t="s">
        <v>92</v>
      </c>
      <c r="B39" s="11" t="s">
        <v>93</v>
      </c>
      <c r="C39" s="12">
        <f>C40</f>
        <v>2410</v>
      </c>
    </row>
    <row r="40" spans="1:3" ht="50.25" customHeight="1">
      <c r="A40" s="22" t="s">
        <v>89</v>
      </c>
      <c r="B40" s="11" t="s">
        <v>54</v>
      </c>
      <c r="C40" s="12">
        <f>2350+60</f>
        <v>2410</v>
      </c>
    </row>
    <row r="41" spans="1:5" ht="31.5" customHeight="1">
      <c r="A41" s="21" t="s">
        <v>72</v>
      </c>
      <c r="B41" s="8" t="s">
        <v>73</v>
      </c>
      <c r="C41" s="9">
        <f>C42</f>
        <v>29600</v>
      </c>
      <c r="E41" s="52"/>
    </row>
    <row r="42" spans="1:3" ht="78" customHeight="1">
      <c r="A42" s="22" t="s">
        <v>74</v>
      </c>
      <c r="B42" s="11" t="s">
        <v>107</v>
      </c>
      <c r="C42" s="12">
        <f>C43+C45</f>
        <v>29600</v>
      </c>
    </row>
    <row r="43" spans="1:3" ht="44.25" customHeight="1">
      <c r="A43" s="22" t="s">
        <v>75</v>
      </c>
      <c r="B43" s="11" t="s">
        <v>103</v>
      </c>
      <c r="C43" s="12">
        <f>C44</f>
        <v>18600</v>
      </c>
    </row>
    <row r="44" spans="1:3" ht="60" customHeight="1">
      <c r="A44" s="35" t="s">
        <v>25</v>
      </c>
      <c r="B44" s="31" t="s">
        <v>24</v>
      </c>
      <c r="C44" s="12">
        <v>18600</v>
      </c>
    </row>
    <row r="45" spans="1:3" ht="29.25" customHeight="1">
      <c r="A45" s="22" t="s">
        <v>135</v>
      </c>
      <c r="B45" s="11" t="s">
        <v>136</v>
      </c>
      <c r="C45" s="12">
        <f>C46</f>
        <v>11000</v>
      </c>
    </row>
    <row r="46" spans="1:3" ht="29.25" customHeight="1">
      <c r="A46" s="34" t="s">
        <v>27</v>
      </c>
      <c r="B46" s="36" t="s">
        <v>26</v>
      </c>
      <c r="C46" s="12">
        <v>11000</v>
      </c>
    </row>
    <row r="47" spans="1:5" ht="18.75" customHeight="1">
      <c r="A47" s="21" t="s">
        <v>76</v>
      </c>
      <c r="B47" s="8" t="s">
        <v>77</v>
      </c>
      <c r="C47" s="9">
        <f>C48</f>
        <v>1000.5</v>
      </c>
      <c r="E47" s="52"/>
    </row>
    <row r="48" spans="1:3" ht="18.75" customHeight="1">
      <c r="A48" s="22" t="s">
        <v>82</v>
      </c>
      <c r="B48" s="11" t="s">
        <v>83</v>
      </c>
      <c r="C48" s="12">
        <f>C49+C50+C51</f>
        <v>1000.5</v>
      </c>
    </row>
    <row r="49" spans="1:3" ht="30">
      <c r="A49" s="22" t="s">
        <v>116</v>
      </c>
      <c r="B49" s="31" t="s">
        <v>29</v>
      </c>
      <c r="C49" s="12">
        <v>303.8</v>
      </c>
    </row>
    <row r="50" spans="1:3" ht="15">
      <c r="A50" s="22" t="s">
        <v>117</v>
      </c>
      <c r="B50" s="31" t="s">
        <v>28</v>
      </c>
      <c r="C50" s="12">
        <v>65.6</v>
      </c>
    </row>
    <row r="51" spans="1:3" ht="15">
      <c r="A51" s="22" t="s">
        <v>118</v>
      </c>
      <c r="B51" s="31" t="s">
        <v>115</v>
      </c>
      <c r="C51" s="12">
        <v>631.1</v>
      </c>
    </row>
    <row r="52" spans="1:5" ht="28.5">
      <c r="A52" s="46" t="s">
        <v>127</v>
      </c>
      <c r="B52" s="60" t="s">
        <v>126</v>
      </c>
      <c r="C52" s="9">
        <f>C53+C56</f>
        <v>5005</v>
      </c>
      <c r="E52" s="52"/>
    </row>
    <row r="53" spans="1:3" ht="63.75" customHeight="1">
      <c r="A53" s="30" t="s">
        <v>30</v>
      </c>
      <c r="B53" s="31" t="s">
        <v>31</v>
      </c>
      <c r="C53" s="12">
        <f>C54</f>
        <v>5000</v>
      </c>
    </row>
    <row r="54" spans="1:8" ht="79.5" customHeight="1">
      <c r="A54" s="30" t="s">
        <v>32</v>
      </c>
      <c r="B54" s="31" t="s">
        <v>33</v>
      </c>
      <c r="C54" s="12">
        <f>C55</f>
        <v>5000</v>
      </c>
      <c r="F54" s="53"/>
      <c r="G54" s="52"/>
      <c r="H54" s="52"/>
    </row>
    <row r="55" spans="1:8" ht="80.25" customHeight="1">
      <c r="A55" s="30" t="s">
        <v>34</v>
      </c>
      <c r="B55" s="31" t="s">
        <v>35</v>
      </c>
      <c r="C55" s="12">
        <f>5000</f>
        <v>5000</v>
      </c>
      <c r="F55" s="56"/>
      <c r="G55" s="52"/>
      <c r="H55" s="52"/>
    </row>
    <row r="56" spans="1:8" ht="42" customHeight="1">
      <c r="A56" s="23" t="s">
        <v>138</v>
      </c>
      <c r="B56" s="31" t="s">
        <v>139</v>
      </c>
      <c r="C56" s="12">
        <f>C57</f>
        <v>5</v>
      </c>
      <c r="F56" s="56"/>
      <c r="G56" s="52"/>
      <c r="H56" s="52"/>
    </row>
    <row r="57" spans="1:7" ht="30">
      <c r="A57" s="23" t="s">
        <v>140</v>
      </c>
      <c r="B57" s="31" t="s">
        <v>141</v>
      </c>
      <c r="C57" s="12">
        <f>C58</f>
        <v>5</v>
      </c>
      <c r="F57" s="57"/>
      <c r="G57" s="52"/>
    </row>
    <row r="58" spans="1:7" ht="40.5" customHeight="1">
      <c r="A58" s="30" t="s">
        <v>36</v>
      </c>
      <c r="B58" s="31" t="s">
        <v>37</v>
      </c>
      <c r="C58" s="12">
        <v>5</v>
      </c>
      <c r="F58" s="58"/>
      <c r="G58" s="52"/>
    </row>
    <row r="59" spans="1:7" ht="19.5" customHeight="1">
      <c r="A59" s="21" t="s">
        <v>95</v>
      </c>
      <c r="B59" s="8" t="s">
        <v>96</v>
      </c>
      <c r="C59" s="9">
        <f>C60+C62+C63+C66+C71+C72+C74+C76+C78+C79</f>
        <v>22780.600000000002</v>
      </c>
      <c r="E59" s="52"/>
      <c r="F59" s="58"/>
      <c r="G59" s="52"/>
    </row>
    <row r="60" spans="1:9" s="37" customFormat="1" ht="28.5">
      <c r="A60" s="21" t="s">
        <v>99</v>
      </c>
      <c r="B60" s="8" t="s">
        <v>102</v>
      </c>
      <c r="C60" s="9">
        <f>C61</f>
        <v>58</v>
      </c>
      <c r="D60" s="54"/>
      <c r="E60" s="54"/>
      <c r="F60" s="58"/>
      <c r="G60" s="55"/>
      <c r="H60" s="54"/>
      <c r="I60" s="54"/>
    </row>
    <row r="61" spans="1:9" s="37" customFormat="1" ht="66" customHeight="1">
      <c r="A61" s="22" t="s">
        <v>105</v>
      </c>
      <c r="B61" s="25" t="s">
        <v>213</v>
      </c>
      <c r="C61" s="12">
        <v>58</v>
      </c>
      <c r="D61" s="54"/>
      <c r="E61" s="55"/>
      <c r="F61" s="58"/>
      <c r="G61" s="55"/>
      <c r="H61" s="54"/>
      <c r="I61" s="54"/>
    </row>
    <row r="62" spans="1:7" ht="57" customHeight="1">
      <c r="A62" s="22" t="s">
        <v>100</v>
      </c>
      <c r="B62" s="29" t="s">
        <v>38</v>
      </c>
      <c r="C62" s="12">
        <v>100.5</v>
      </c>
      <c r="F62" s="58"/>
      <c r="G62" s="52"/>
    </row>
    <row r="63" spans="1:8" ht="54" customHeight="1">
      <c r="A63" s="22" t="s">
        <v>110</v>
      </c>
      <c r="B63" s="28" t="s">
        <v>111</v>
      </c>
      <c r="C63" s="12">
        <f>C64+C65</f>
        <v>25</v>
      </c>
      <c r="F63" s="56"/>
      <c r="G63" s="52"/>
      <c r="H63" s="52"/>
    </row>
    <row r="64" spans="1:7" ht="54" customHeight="1">
      <c r="A64" s="23" t="s">
        <v>121</v>
      </c>
      <c r="B64" s="28" t="s">
        <v>120</v>
      </c>
      <c r="C64" s="12">
        <v>15</v>
      </c>
      <c r="F64" s="58"/>
      <c r="G64" s="52"/>
    </row>
    <row r="65" spans="1:7" ht="36" customHeight="1">
      <c r="A65" s="43" t="s">
        <v>156</v>
      </c>
      <c r="B65" s="41" t="s">
        <v>157</v>
      </c>
      <c r="C65" s="12">
        <v>10</v>
      </c>
      <c r="F65" s="58"/>
      <c r="G65" s="52"/>
    </row>
    <row r="66" spans="1:7" ht="84.75" customHeight="1">
      <c r="A66" s="21" t="s">
        <v>131</v>
      </c>
      <c r="B66" s="28" t="s">
        <v>39</v>
      </c>
      <c r="C66" s="9">
        <f>C67+C68+C69</f>
        <v>280</v>
      </c>
      <c r="F66" s="58"/>
      <c r="G66" s="52"/>
    </row>
    <row r="67" spans="1:7" ht="33.75" customHeight="1">
      <c r="A67" s="22" t="s">
        <v>101</v>
      </c>
      <c r="B67" s="38" t="s">
        <v>40</v>
      </c>
      <c r="C67" s="12">
        <v>250</v>
      </c>
      <c r="F67" s="58"/>
      <c r="G67" s="52"/>
    </row>
    <row r="68" spans="1:6" ht="30.75" customHeight="1">
      <c r="A68" s="39" t="s">
        <v>8</v>
      </c>
      <c r="B68" s="14" t="s">
        <v>9</v>
      </c>
      <c r="C68" s="12">
        <v>20</v>
      </c>
      <c r="F68" s="59"/>
    </row>
    <row r="69" spans="1:6" ht="22.5" customHeight="1">
      <c r="A69" s="39" t="s">
        <v>167</v>
      </c>
      <c r="B69" s="14" t="s">
        <v>168</v>
      </c>
      <c r="C69" s="44">
        <f>C70</f>
        <v>10</v>
      </c>
      <c r="F69" s="59"/>
    </row>
    <row r="70" spans="1:8" ht="44.25" customHeight="1">
      <c r="A70" s="40" t="s">
        <v>158</v>
      </c>
      <c r="B70" s="61" t="s">
        <v>159</v>
      </c>
      <c r="C70" s="12">
        <v>10</v>
      </c>
      <c r="F70" s="56"/>
      <c r="G70" s="52"/>
      <c r="H70" s="52"/>
    </row>
    <row r="71" spans="1:7" ht="45" customHeight="1">
      <c r="A71" s="22" t="s">
        <v>53</v>
      </c>
      <c r="B71" s="14" t="s">
        <v>47</v>
      </c>
      <c r="C71" s="12">
        <v>640</v>
      </c>
      <c r="F71" s="58"/>
      <c r="G71" s="52"/>
    </row>
    <row r="72" spans="1:6" ht="36.75" customHeight="1">
      <c r="A72" s="22" t="s">
        <v>160</v>
      </c>
      <c r="B72" s="14" t="s">
        <v>161</v>
      </c>
      <c r="C72" s="44">
        <f>C73</f>
        <v>5</v>
      </c>
      <c r="F72" s="58"/>
    </row>
    <row r="73" spans="1:7" ht="30.75" customHeight="1">
      <c r="A73" s="22" t="s">
        <v>112</v>
      </c>
      <c r="B73" s="5" t="s">
        <v>113</v>
      </c>
      <c r="C73" s="44">
        <v>5</v>
      </c>
      <c r="F73" s="58"/>
      <c r="G73" s="52"/>
    </row>
    <row r="74" spans="1:7" ht="55.5" customHeight="1">
      <c r="A74" s="22" t="s">
        <v>164</v>
      </c>
      <c r="B74" s="5" t="s">
        <v>165</v>
      </c>
      <c r="C74" s="44">
        <f>C75</f>
        <v>30</v>
      </c>
      <c r="F74" s="58"/>
      <c r="G74" s="52"/>
    </row>
    <row r="75" spans="1:6" ht="63" customHeight="1">
      <c r="A75" s="30" t="s">
        <v>41</v>
      </c>
      <c r="B75" s="38" t="s">
        <v>42</v>
      </c>
      <c r="C75" s="44">
        <v>30</v>
      </c>
      <c r="F75" s="59"/>
    </row>
    <row r="76" spans="1:3" ht="23.25" customHeight="1">
      <c r="A76" s="30" t="s">
        <v>162</v>
      </c>
      <c r="B76" s="38" t="s">
        <v>163</v>
      </c>
      <c r="C76" s="44">
        <f>C77</f>
        <v>3</v>
      </c>
    </row>
    <row r="77" spans="1:3" ht="30" customHeight="1">
      <c r="A77" s="30" t="s">
        <v>43</v>
      </c>
      <c r="B77" s="14" t="s">
        <v>44</v>
      </c>
      <c r="C77" s="12">
        <v>3</v>
      </c>
    </row>
    <row r="78" spans="1:3" ht="57" customHeight="1">
      <c r="A78" s="35" t="s">
        <v>189</v>
      </c>
      <c r="B78" s="14" t="s">
        <v>10</v>
      </c>
      <c r="C78" s="12">
        <v>25</v>
      </c>
    </row>
    <row r="79" spans="1:3" ht="31.5" customHeight="1">
      <c r="A79" s="22" t="s">
        <v>55</v>
      </c>
      <c r="B79" s="11" t="s">
        <v>56</v>
      </c>
      <c r="C79" s="12">
        <f>C80</f>
        <v>21614.100000000002</v>
      </c>
    </row>
    <row r="80" spans="1:3" ht="32.25" customHeight="1">
      <c r="A80" s="30" t="s">
        <v>45</v>
      </c>
      <c r="B80" s="31" t="s">
        <v>46</v>
      </c>
      <c r="C80" s="12">
        <f>1488.7+20125.4</f>
        <v>21614.100000000002</v>
      </c>
    </row>
    <row r="81" spans="1:6" ht="20.25" customHeight="1">
      <c r="A81" s="21" t="s">
        <v>78</v>
      </c>
      <c r="B81" s="8" t="s">
        <v>90</v>
      </c>
      <c r="C81" s="9">
        <f>C82</f>
        <v>431298.19999999995</v>
      </c>
      <c r="F81" s="52"/>
    </row>
    <row r="82" spans="1:3" ht="28.5">
      <c r="A82" s="21" t="s">
        <v>91</v>
      </c>
      <c r="B82" s="8" t="s">
        <v>79</v>
      </c>
      <c r="C82" s="9">
        <f>C83+C92+C113+C136</f>
        <v>431298.19999999995</v>
      </c>
    </row>
    <row r="83" spans="1:6" ht="14.25">
      <c r="A83" s="45" t="s">
        <v>193</v>
      </c>
      <c r="B83" s="8" t="s">
        <v>166</v>
      </c>
      <c r="C83" s="9">
        <f>C84+C90</f>
        <v>145928.5</v>
      </c>
      <c r="E83" s="52"/>
      <c r="F83" s="52"/>
    </row>
    <row r="84" spans="1:5" ht="15">
      <c r="A84" s="40" t="s">
        <v>194</v>
      </c>
      <c r="B84" s="11" t="s">
        <v>57</v>
      </c>
      <c r="C84" s="12">
        <f>C85+C88</f>
        <v>140179</v>
      </c>
      <c r="E84" s="52"/>
    </row>
    <row r="85" spans="1:3" ht="36.75" customHeight="1">
      <c r="A85" s="40" t="s">
        <v>195</v>
      </c>
      <c r="B85" s="14" t="s">
        <v>49</v>
      </c>
      <c r="C85" s="12">
        <f>C87</f>
        <v>138591</v>
      </c>
    </row>
    <row r="86" spans="1:3" ht="15">
      <c r="A86" s="23"/>
      <c r="B86" s="11" t="s">
        <v>97</v>
      </c>
      <c r="C86" s="12"/>
    </row>
    <row r="87" spans="1:3" ht="75" customHeight="1">
      <c r="A87" s="23"/>
      <c r="B87" s="11" t="s">
        <v>169</v>
      </c>
      <c r="C87" s="12">
        <f>138591</f>
        <v>138591</v>
      </c>
    </row>
    <row r="88" spans="1:3" ht="15">
      <c r="A88" s="40" t="s">
        <v>195</v>
      </c>
      <c r="B88" s="14" t="s">
        <v>1</v>
      </c>
      <c r="C88" s="12">
        <f>C89</f>
        <v>1588</v>
      </c>
    </row>
    <row r="89" spans="1:3" ht="74.25" customHeight="1">
      <c r="A89" s="30"/>
      <c r="B89" s="31" t="s">
        <v>170</v>
      </c>
      <c r="C89" s="62">
        <v>1588</v>
      </c>
    </row>
    <row r="90" spans="1:9" s="48" customFormat="1" ht="21.75" customHeight="1">
      <c r="A90" s="22" t="s">
        <v>219</v>
      </c>
      <c r="B90" s="11" t="s">
        <v>217</v>
      </c>
      <c r="C90" s="47">
        <f>C91</f>
        <v>5749.5</v>
      </c>
      <c r="D90" s="51"/>
      <c r="E90" s="51"/>
      <c r="F90" s="51"/>
      <c r="G90" s="51"/>
      <c r="H90" s="51"/>
      <c r="I90" s="51"/>
    </row>
    <row r="91" spans="1:9" s="48" customFormat="1" ht="33" customHeight="1">
      <c r="A91" s="42"/>
      <c r="B91" s="49" t="s">
        <v>218</v>
      </c>
      <c r="C91" s="50">
        <v>5749.5</v>
      </c>
      <c r="D91" s="51"/>
      <c r="E91" s="51"/>
      <c r="F91" s="51"/>
      <c r="G91" s="51"/>
      <c r="H91" s="51"/>
      <c r="I91" s="51"/>
    </row>
    <row r="92" spans="1:5" ht="28.5">
      <c r="A92" s="45" t="s">
        <v>196</v>
      </c>
      <c r="B92" s="8" t="s">
        <v>48</v>
      </c>
      <c r="C92" s="9">
        <f>C93</f>
        <v>98000.59999999998</v>
      </c>
      <c r="E92" s="52"/>
    </row>
    <row r="93" spans="1:3" ht="15">
      <c r="A93" s="40" t="s">
        <v>197</v>
      </c>
      <c r="B93" s="11" t="s">
        <v>80</v>
      </c>
      <c r="C93" s="12">
        <f>C94</f>
        <v>98000.59999999998</v>
      </c>
    </row>
    <row r="94" spans="1:3" ht="15">
      <c r="A94" s="40" t="s">
        <v>198</v>
      </c>
      <c r="B94" s="31" t="s">
        <v>50</v>
      </c>
      <c r="C94" s="62">
        <f>SUM(C96:C112)</f>
        <v>98000.59999999998</v>
      </c>
    </row>
    <row r="95" spans="1:3" ht="15">
      <c r="A95" s="23"/>
      <c r="B95" s="11" t="s">
        <v>81</v>
      </c>
      <c r="C95" s="12"/>
    </row>
    <row r="96" spans="1:3" ht="123" customHeight="1">
      <c r="A96" s="23"/>
      <c r="B96" s="11" t="s">
        <v>192</v>
      </c>
      <c r="C96" s="12">
        <v>61113</v>
      </c>
    </row>
    <row r="97" spans="1:3" ht="75" customHeight="1">
      <c r="A97" s="23"/>
      <c r="B97" s="11" t="s">
        <v>172</v>
      </c>
      <c r="C97" s="12">
        <v>2736.1</v>
      </c>
    </row>
    <row r="98" spans="1:3" ht="60" customHeight="1">
      <c r="A98" s="23"/>
      <c r="B98" s="14" t="s">
        <v>190</v>
      </c>
      <c r="C98" s="12">
        <v>103.6</v>
      </c>
    </row>
    <row r="99" spans="1:3" ht="60" customHeight="1">
      <c r="A99" s="23"/>
      <c r="B99" s="14" t="s">
        <v>216</v>
      </c>
      <c r="C99" s="12">
        <v>2.6</v>
      </c>
    </row>
    <row r="100" spans="1:3" ht="66" customHeight="1">
      <c r="A100" s="23"/>
      <c r="B100" s="13" t="s">
        <v>171</v>
      </c>
      <c r="C100" s="12">
        <v>1000</v>
      </c>
    </row>
    <row r="101" spans="1:3" ht="85.5" customHeight="1">
      <c r="A101" s="23"/>
      <c r="B101" s="13" t="s">
        <v>227</v>
      </c>
      <c r="C101" s="12">
        <v>316</v>
      </c>
    </row>
    <row r="102" spans="1:3" ht="102.75" customHeight="1">
      <c r="A102" s="23"/>
      <c r="B102" s="13" t="s">
        <v>220</v>
      </c>
      <c r="C102" s="12">
        <v>0</v>
      </c>
    </row>
    <row r="103" spans="1:3" ht="76.5" customHeight="1">
      <c r="A103" s="23"/>
      <c r="B103" s="63" t="s">
        <v>173</v>
      </c>
      <c r="C103" s="64">
        <v>1324.3</v>
      </c>
    </row>
    <row r="104" spans="1:3" ht="57.75" customHeight="1">
      <c r="A104" s="23"/>
      <c r="B104" s="63" t="s">
        <v>174</v>
      </c>
      <c r="C104" s="64">
        <v>2395</v>
      </c>
    </row>
    <row r="105" spans="1:3" ht="76.5" customHeight="1">
      <c r="A105" s="23"/>
      <c r="B105" s="63" t="s">
        <v>175</v>
      </c>
      <c r="C105" s="64">
        <v>404</v>
      </c>
    </row>
    <row r="106" spans="1:3" ht="76.5" customHeight="1">
      <c r="A106" s="23"/>
      <c r="B106" s="63" t="s">
        <v>176</v>
      </c>
      <c r="C106" s="64">
        <v>510.9</v>
      </c>
    </row>
    <row r="107" spans="1:3" ht="107.25" customHeight="1">
      <c r="A107" s="23"/>
      <c r="B107" s="63" t="s">
        <v>221</v>
      </c>
      <c r="C107" s="64">
        <v>4602.9</v>
      </c>
    </row>
    <row r="108" spans="1:3" ht="106.5" customHeight="1">
      <c r="A108" s="23"/>
      <c r="B108" s="63" t="s">
        <v>224</v>
      </c>
      <c r="C108" s="64">
        <f>6250-6250</f>
        <v>0</v>
      </c>
    </row>
    <row r="109" spans="1:3" ht="90" customHeight="1">
      <c r="A109" s="23"/>
      <c r="B109" s="63" t="s">
        <v>225</v>
      </c>
      <c r="C109" s="64">
        <v>20000</v>
      </c>
    </row>
    <row r="110" spans="1:3" ht="74.25" customHeight="1">
      <c r="A110" s="23"/>
      <c r="B110" s="63" t="s">
        <v>228</v>
      </c>
      <c r="C110" s="64">
        <v>166.7</v>
      </c>
    </row>
    <row r="111" spans="1:3" ht="91.5" customHeight="1">
      <c r="A111" s="23"/>
      <c r="B111" s="63" t="s">
        <v>226</v>
      </c>
      <c r="C111" s="64">
        <v>2325.5</v>
      </c>
    </row>
    <row r="112" spans="1:3" ht="81" customHeight="1">
      <c r="A112" s="23"/>
      <c r="B112" s="63" t="s">
        <v>214</v>
      </c>
      <c r="C112" s="64">
        <v>1000</v>
      </c>
    </row>
    <row r="113" spans="1:5" ht="14.25">
      <c r="A113" s="45" t="s">
        <v>199</v>
      </c>
      <c r="B113" s="8" t="s">
        <v>191</v>
      </c>
      <c r="C113" s="9">
        <f>C114+C130+C133</f>
        <v>179553.00000000003</v>
      </c>
      <c r="E113" s="52"/>
    </row>
    <row r="114" spans="1:5" ht="30">
      <c r="A114" s="40" t="s">
        <v>200</v>
      </c>
      <c r="B114" s="11" t="s">
        <v>98</v>
      </c>
      <c r="C114" s="12">
        <f>C115</f>
        <v>177786.80000000002</v>
      </c>
      <c r="E114" s="52"/>
    </row>
    <row r="115" spans="1:3" ht="30">
      <c r="A115" s="40" t="s">
        <v>201</v>
      </c>
      <c r="B115" s="31" t="s">
        <v>51</v>
      </c>
      <c r="C115" s="62">
        <f>C117+C118+C119+C120+C121+C122+C125+C126+C127+C128+C129</f>
        <v>177786.80000000002</v>
      </c>
    </row>
    <row r="116" spans="1:3" ht="15">
      <c r="A116" s="22"/>
      <c r="B116" s="11" t="s">
        <v>97</v>
      </c>
      <c r="C116" s="12"/>
    </row>
    <row r="117" spans="1:3" ht="92.25" customHeight="1">
      <c r="A117" s="22"/>
      <c r="B117" s="14" t="s">
        <v>180</v>
      </c>
      <c r="C117" s="12">
        <v>2086.4</v>
      </c>
    </row>
    <row r="118" spans="1:3" ht="91.5" customHeight="1">
      <c r="A118" s="22"/>
      <c r="B118" s="11" t="s">
        <v>183</v>
      </c>
      <c r="C118" s="12">
        <v>1406.5</v>
      </c>
    </row>
    <row r="119" spans="1:3" ht="90.75" customHeight="1">
      <c r="A119" s="22"/>
      <c r="B119" s="11" t="s">
        <v>188</v>
      </c>
      <c r="C119" s="12">
        <v>5300.4</v>
      </c>
    </row>
    <row r="120" spans="1:3" ht="96" customHeight="1">
      <c r="A120" s="22"/>
      <c r="B120" s="13" t="s">
        <v>181</v>
      </c>
      <c r="C120" s="12">
        <v>1752.9</v>
      </c>
    </row>
    <row r="121" spans="1:3" ht="89.25" customHeight="1">
      <c r="A121" s="22"/>
      <c r="B121" s="14" t="s">
        <v>179</v>
      </c>
      <c r="C121" s="44">
        <v>109547.8</v>
      </c>
    </row>
    <row r="122" spans="1:5" ht="45">
      <c r="A122" s="22"/>
      <c r="B122" s="11" t="s">
        <v>184</v>
      </c>
      <c r="C122" s="12">
        <f>C123+C124</f>
        <v>2985.8</v>
      </c>
      <c r="E122" s="52"/>
    </row>
    <row r="123" spans="1:3" ht="74.25" customHeight="1">
      <c r="A123" s="22"/>
      <c r="B123" s="11" t="s">
        <v>2</v>
      </c>
      <c r="C123" s="12">
        <v>2325</v>
      </c>
    </row>
    <row r="124" spans="1:3" ht="121.5" customHeight="1">
      <c r="A124" s="22"/>
      <c r="B124" s="11" t="s">
        <v>185</v>
      </c>
      <c r="C124" s="12">
        <v>660.8</v>
      </c>
    </row>
    <row r="125" spans="1:3" ht="60" customHeight="1">
      <c r="A125" s="22"/>
      <c r="B125" s="11" t="s">
        <v>222</v>
      </c>
      <c r="C125" s="12">
        <v>1027.3</v>
      </c>
    </row>
    <row r="126" spans="1:3" ht="77.25" customHeight="1">
      <c r="A126" s="22"/>
      <c r="B126" s="11" t="s">
        <v>186</v>
      </c>
      <c r="C126" s="12">
        <v>49835.5</v>
      </c>
    </row>
    <row r="127" spans="1:3" ht="114" customHeight="1">
      <c r="A127" s="22"/>
      <c r="B127" s="11" t="s">
        <v>178</v>
      </c>
      <c r="C127" s="12">
        <v>1150.5</v>
      </c>
    </row>
    <row r="128" spans="1:3" ht="108.75" customHeight="1">
      <c r="A128" s="22"/>
      <c r="B128" s="11" t="s">
        <v>182</v>
      </c>
      <c r="C128" s="12">
        <v>613.7</v>
      </c>
    </row>
    <row r="129" spans="1:5" ht="38.25" customHeight="1">
      <c r="A129" s="22"/>
      <c r="B129" s="11" t="s">
        <v>215</v>
      </c>
      <c r="C129" s="12">
        <v>2080</v>
      </c>
      <c r="E129" s="52"/>
    </row>
    <row r="130" spans="1:3" ht="35.25" customHeight="1">
      <c r="A130" s="40" t="s">
        <v>202</v>
      </c>
      <c r="B130" s="28" t="s">
        <v>133</v>
      </c>
      <c r="C130" s="12">
        <f>C131</f>
        <v>375.5</v>
      </c>
    </row>
    <row r="131" spans="1:5" ht="33.75" customHeight="1">
      <c r="A131" s="40" t="s">
        <v>203</v>
      </c>
      <c r="B131" s="28" t="s">
        <v>5</v>
      </c>
      <c r="C131" s="12">
        <f>C132</f>
        <v>375.5</v>
      </c>
      <c r="E131" s="52"/>
    </row>
    <row r="132" spans="1:3" ht="45" customHeight="1">
      <c r="A132" s="30"/>
      <c r="B132" s="28" t="s">
        <v>177</v>
      </c>
      <c r="C132" s="12">
        <v>375.5</v>
      </c>
    </row>
    <row r="133" spans="1:3" ht="29.25" customHeight="1">
      <c r="A133" s="40" t="s">
        <v>204</v>
      </c>
      <c r="B133" s="28" t="s">
        <v>134</v>
      </c>
      <c r="C133" s="12">
        <f>C134</f>
        <v>1390.7</v>
      </c>
    </row>
    <row r="134" spans="1:3" ht="33.75" customHeight="1">
      <c r="A134" s="40" t="s">
        <v>205</v>
      </c>
      <c r="B134" s="28" t="s">
        <v>4</v>
      </c>
      <c r="C134" s="12">
        <f>C135</f>
        <v>1390.7</v>
      </c>
    </row>
    <row r="135" spans="1:3" ht="30.75" customHeight="1">
      <c r="A135" s="30"/>
      <c r="B135" s="28" t="s">
        <v>155</v>
      </c>
      <c r="C135" s="12">
        <v>1390.7</v>
      </c>
    </row>
    <row r="136" spans="1:5" ht="19.5" customHeight="1">
      <c r="A136" s="45" t="s">
        <v>206</v>
      </c>
      <c r="B136" s="8" t="s">
        <v>58</v>
      </c>
      <c r="C136" s="9">
        <f>C137</f>
        <v>7816.099999999999</v>
      </c>
      <c r="E136" s="52"/>
    </row>
    <row r="137" spans="1:3" ht="15">
      <c r="A137" s="40" t="s">
        <v>207</v>
      </c>
      <c r="B137" s="11" t="s">
        <v>106</v>
      </c>
      <c r="C137" s="12">
        <f>C138</f>
        <v>7816.099999999999</v>
      </c>
    </row>
    <row r="138" spans="1:3" ht="30">
      <c r="A138" s="40" t="s">
        <v>208</v>
      </c>
      <c r="B138" s="14" t="s">
        <v>52</v>
      </c>
      <c r="C138" s="12">
        <f>C140</f>
        <v>7816.099999999999</v>
      </c>
    </row>
    <row r="139" spans="1:3" ht="15">
      <c r="A139" s="22"/>
      <c r="B139" s="11" t="s">
        <v>97</v>
      </c>
      <c r="C139" s="12"/>
    </row>
    <row r="140" spans="1:3" ht="60" customHeight="1">
      <c r="A140" s="22"/>
      <c r="B140" s="11" t="s">
        <v>187</v>
      </c>
      <c r="C140" s="12">
        <f>C141+C142</f>
        <v>7816.099999999999</v>
      </c>
    </row>
    <row r="141" spans="1:3" ht="63" customHeight="1">
      <c r="A141" s="22"/>
      <c r="B141" s="11" t="s">
        <v>3</v>
      </c>
      <c r="C141" s="12">
        <v>6974.7</v>
      </c>
    </row>
    <row r="142" spans="1:3" ht="63.75" customHeight="1">
      <c r="A142" s="22"/>
      <c r="B142" s="11" t="s">
        <v>223</v>
      </c>
      <c r="C142" s="12">
        <v>841.4</v>
      </c>
    </row>
    <row r="143" spans="1:6" ht="15">
      <c r="A143" s="10"/>
      <c r="B143" s="8" t="s">
        <v>94</v>
      </c>
      <c r="C143" s="9">
        <f>C8+C81</f>
        <v>664696.6</v>
      </c>
      <c r="F143" s="52"/>
    </row>
    <row r="144" spans="1:3" ht="15">
      <c r="A144" s="15"/>
      <c r="B144" s="16"/>
      <c r="C144" s="16"/>
    </row>
    <row r="145" spans="1:3" ht="15">
      <c r="A145" s="15"/>
      <c r="B145" s="16"/>
      <c r="C145" s="16"/>
    </row>
    <row r="146" spans="1:3" ht="14.25">
      <c r="A146" s="65"/>
      <c r="B146" s="65"/>
      <c r="C146" s="65"/>
    </row>
    <row r="147" spans="1:3" ht="15">
      <c r="A147" s="15"/>
      <c r="B147" s="16"/>
      <c r="C147" s="16"/>
    </row>
    <row r="148" spans="1:3" ht="15">
      <c r="A148" s="15"/>
      <c r="B148" s="16"/>
      <c r="C148" s="16"/>
    </row>
    <row r="149" spans="1:3" ht="14.25">
      <c r="A149" s="17"/>
      <c r="B149" s="16"/>
      <c r="C149" s="16"/>
    </row>
    <row r="150" spans="1:3" ht="14.25">
      <c r="A150" s="65"/>
      <c r="B150" s="65"/>
      <c r="C150" s="65"/>
    </row>
    <row r="151" spans="1:3" ht="14.25">
      <c r="A151" s="65"/>
      <c r="B151" s="65"/>
      <c r="C151" s="65"/>
    </row>
    <row r="152" spans="1:3" ht="15">
      <c r="A152" s="15"/>
      <c r="B152" s="18"/>
      <c r="C152" s="18"/>
    </row>
    <row r="153" spans="1:3" ht="15">
      <c r="A153" s="15"/>
      <c r="B153" s="18"/>
      <c r="C153" s="18"/>
    </row>
    <row r="154" spans="1:3" ht="15">
      <c r="A154" s="15"/>
      <c r="B154" s="18"/>
      <c r="C154" s="18"/>
    </row>
    <row r="155" spans="1:3" ht="15">
      <c r="A155" s="15"/>
      <c r="B155" s="18"/>
      <c r="C155" s="18"/>
    </row>
    <row r="156" spans="1:3" ht="15">
      <c r="A156" s="15"/>
      <c r="B156" s="18"/>
      <c r="C156" s="18"/>
    </row>
    <row r="157" spans="1:3" ht="15">
      <c r="A157" s="15"/>
      <c r="B157" s="18"/>
      <c r="C157" s="18"/>
    </row>
    <row r="158" spans="1:3" ht="15">
      <c r="A158" s="15"/>
      <c r="B158" s="18"/>
      <c r="C158" s="18"/>
    </row>
    <row r="159" spans="1:3" ht="15">
      <c r="A159" s="15"/>
      <c r="B159" s="18"/>
      <c r="C159" s="18"/>
    </row>
    <row r="160" spans="1:3" ht="15">
      <c r="A160" s="15"/>
      <c r="B160" s="18"/>
      <c r="C160" s="18"/>
    </row>
    <row r="161" spans="1:3" ht="15">
      <c r="A161" s="15"/>
      <c r="B161" s="18"/>
      <c r="C161" s="18"/>
    </row>
    <row r="162" spans="1:3" ht="15">
      <c r="A162" s="15"/>
      <c r="B162" s="18"/>
      <c r="C162" s="18"/>
    </row>
    <row r="163" spans="1:3" ht="15">
      <c r="A163" s="15"/>
      <c r="B163" s="18"/>
      <c r="C163" s="18"/>
    </row>
    <row r="164" spans="1:3" ht="15">
      <c r="A164" s="15"/>
      <c r="B164" s="18"/>
      <c r="C164" s="18"/>
    </row>
    <row r="165" spans="1:3" ht="15">
      <c r="A165" s="15"/>
      <c r="B165" s="18"/>
      <c r="C165" s="18"/>
    </row>
    <row r="166" spans="1:3" ht="15">
      <c r="A166" s="15"/>
      <c r="B166" s="18"/>
      <c r="C166" s="18"/>
    </row>
    <row r="167" spans="1:3" ht="15">
      <c r="A167" s="15"/>
      <c r="B167" s="18"/>
      <c r="C167" s="18"/>
    </row>
    <row r="168" spans="1:3" ht="15">
      <c r="A168" s="15"/>
      <c r="B168" s="18"/>
      <c r="C168" s="18"/>
    </row>
    <row r="169" spans="1:3" ht="15">
      <c r="A169" s="15"/>
      <c r="B169" s="18"/>
      <c r="C169" s="18"/>
    </row>
    <row r="170" spans="1:3" ht="15">
      <c r="A170" s="15"/>
      <c r="B170" s="18"/>
      <c r="C170" s="18"/>
    </row>
    <row r="171" spans="1:3" ht="15">
      <c r="A171" s="15"/>
      <c r="B171" s="18"/>
      <c r="C171" s="18"/>
    </row>
    <row r="172" spans="1:3" ht="15">
      <c r="A172" s="15"/>
      <c r="B172" s="18"/>
      <c r="C172" s="18"/>
    </row>
    <row r="173" spans="1:3" ht="15">
      <c r="A173" s="15"/>
      <c r="B173" s="18"/>
      <c r="C173" s="18"/>
    </row>
    <row r="174" spans="1:3" ht="15">
      <c r="A174" s="15"/>
      <c r="B174" s="18"/>
      <c r="C174" s="18"/>
    </row>
    <row r="175" spans="1:3" ht="15">
      <c r="A175" s="15"/>
      <c r="B175" s="18"/>
      <c r="C175" s="18"/>
    </row>
    <row r="176" spans="1:3" ht="15">
      <c r="A176" s="1"/>
      <c r="B176" s="2"/>
      <c r="C176" s="2"/>
    </row>
    <row r="177" spans="1:3" ht="15">
      <c r="A177" s="1"/>
      <c r="B177" s="2"/>
      <c r="C177" s="2"/>
    </row>
    <row r="178" spans="1:3" ht="15">
      <c r="A178" s="1"/>
      <c r="B178" s="2"/>
      <c r="C178" s="2"/>
    </row>
    <row r="179" spans="1:3" ht="15">
      <c r="A179" s="1"/>
      <c r="B179" s="2"/>
      <c r="C179" s="2"/>
    </row>
    <row r="180" spans="1:3" ht="15">
      <c r="A180" s="1"/>
      <c r="B180" s="2"/>
      <c r="C180" s="2"/>
    </row>
    <row r="181" spans="1:3" ht="15">
      <c r="A181" s="1"/>
      <c r="B181" s="2"/>
      <c r="C181" s="2"/>
    </row>
    <row r="182" spans="1:3" ht="15">
      <c r="A182" s="1"/>
      <c r="B182" s="2"/>
      <c r="C182" s="2"/>
    </row>
    <row r="183" spans="1:3" ht="15">
      <c r="A183" s="1"/>
      <c r="B183" s="2"/>
      <c r="C183" s="2"/>
    </row>
    <row r="184" spans="1:3" ht="15">
      <c r="A184" s="1"/>
      <c r="B184" s="2"/>
      <c r="C184" s="2"/>
    </row>
    <row r="185" spans="1:3" ht="15">
      <c r="A185" s="1"/>
      <c r="B185" s="2"/>
      <c r="C185" s="2"/>
    </row>
    <row r="186" spans="1:3" ht="15">
      <c r="A186" s="1"/>
      <c r="B186" s="2"/>
      <c r="C186" s="2"/>
    </row>
    <row r="187" spans="1:3" ht="15">
      <c r="A187" s="1"/>
      <c r="B187" s="2"/>
      <c r="C187" s="2"/>
    </row>
    <row r="188" spans="1:3" ht="15">
      <c r="A188" s="1"/>
      <c r="B188" s="2"/>
      <c r="C188" s="2"/>
    </row>
    <row r="189" spans="1:3" ht="15">
      <c r="A189" s="1"/>
      <c r="B189" s="2"/>
      <c r="C189" s="2"/>
    </row>
    <row r="190" spans="1:3" ht="15">
      <c r="A190" s="1"/>
      <c r="B190" s="2"/>
      <c r="C190" s="2"/>
    </row>
    <row r="191" spans="1:3" ht="15">
      <c r="A191" s="1"/>
      <c r="B191" s="2"/>
      <c r="C191" s="2"/>
    </row>
    <row r="192" spans="1:3" ht="15">
      <c r="A192" s="1"/>
      <c r="B192" s="2"/>
      <c r="C192" s="2"/>
    </row>
    <row r="193" spans="1:3" ht="15">
      <c r="A193" s="1"/>
      <c r="B193" s="2"/>
      <c r="C193" s="2"/>
    </row>
    <row r="194" spans="1:3" ht="15">
      <c r="A194" s="1"/>
      <c r="B194" s="2"/>
      <c r="C194" s="2"/>
    </row>
    <row r="195" spans="1:3" ht="15">
      <c r="A195" s="1"/>
      <c r="B195" s="2"/>
      <c r="C195" s="2"/>
    </row>
    <row r="196" spans="1:3" ht="15">
      <c r="A196" s="1"/>
      <c r="B196" s="2"/>
      <c r="C196" s="2"/>
    </row>
    <row r="197" spans="1:3" ht="15">
      <c r="A197" s="1"/>
      <c r="B197" s="2"/>
      <c r="C197" s="2"/>
    </row>
    <row r="198" spans="1:3" ht="15">
      <c r="A198" s="1"/>
      <c r="B198" s="2"/>
      <c r="C198" s="2"/>
    </row>
    <row r="199" spans="1:3" ht="15">
      <c r="A199" s="1"/>
      <c r="B199" s="2"/>
      <c r="C199" s="2"/>
    </row>
    <row r="200" spans="1:3" ht="15">
      <c r="A200" s="1"/>
      <c r="B200" s="2"/>
      <c r="C200" s="2"/>
    </row>
    <row r="201" spans="1:3" ht="15">
      <c r="A201" s="1"/>
      <c r="B201" s="2"/>
      <c r="C201" s="2"/>
    </row>
    <row r="202" spans="1:3" ht="15">
      <c r="A202" s="1"/>
      <c r="B202" s="2"/>
      <c r="C202" s="2"/>
    </row>
    <row r="203" spans="1:3" ht="15">
      <c r="A203" s="1"/>
      <c r="B203" s="2"/>
      <c r="C203" s="2"/>
    </row>
    <row r="204" spans="1:3" ht="15">
      <c r="A204" s="1"/>
      <c r="B204" s="2"/>
      <c r="C204" s="2"/>
    </row>
    <row r="205" spans="1:3" ht="15">
      <c r="A205" s="1"/>
      <c r="B205" s="2"/>
      <c r="C205" s="2"/>
    </row>
  </sheetData>
  <sheetProtection/>
  <mergeCells count="7">
    <mergeCell ref="A150:C150"/>
    <mergeCell ref="A151:C151"/>
    <mergeCell ref="A1:C1"/>
    <mergeCell ref="A2:C2"/>
    <mergeCell ref="A3:C3"/>
    <mergeCell ref="A4:C4"/>
    <mergeCell ref="A146:C146"/>
  </mergeCells>
  <hyperlinks>
    <hyperlink ref="B62" r:id="rId1" display="garantf1://12030951.0/"/>
    <hyperlink ref="B67" r:id="rId2" display="garantf1://10007800.3/"/>
    <hyperlink ref="B75" r:id="rId3" display="garantf1://70253464.2/"/>
    <hyperlink ref="B70" r:id="rId4" display="garantf1://12047594.2/"/>
  </hyperlinks>
  <printOptions/>
  <pageMargins left="0.9448818897637796" right="0.7480314960629921" top="0.3937007874015748" bottom="0.3937007874015748" header="0" footer="0"/>
  <pageSetup fitToHeight="13" fitToWidth="1" horizontalDpi="600" verticalDpi="600" orientation="portrait" paperSize="9" scale="78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2017-04-27T04:16:35Z</cp:lastPrinted>
  <dcterms:created xsi:type="dcterms:W3CDTF">2004-12-28T06:12:23Z</dcterms:created>
  <dcterms:modified xsi:type="dcterms:W3CDTF">2017-05-02T04:59:52Z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