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3\общие документы\Чернега\Сэди\Documents\Отчеты Собранию представителей\Отчет за 2023 год\Отчет в Собрание за 2 кв_2023 г\"/>
    </mc:Choice>
  </mc:AlternateContent>
  <xr:revisionPtr revIDLastSave="0" documentId="13_ncr:1_{7A17E818-704D-4744-A68A-5C10A9B8A378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Прил.1" sheetId="3" r:id="rId1"/>
  </sheets>
  <definedNames>
    <definedName name="__bookmark_1" localSheetId="0">Прил.1!$A$5:$D$83</definedName>
    <definedName name="__bookmark_1">#REF!</definedName>
    <definedName name="_xlnm.Print_Titles" localSheetId="0">Прил.1!$5:$5</definedName>
    <definedName name="_xlnm.Print_Area" localSheetId="0">Прил.1!$A$1:$F$86</definedName>
  </definedNames>
  <calcPr calcId="191029"/>
</workbook>
</file>

<file path=xl/calcChain.xml><?xml version="1.0" encoding="utf-8"?>
<calcChain xmlns="http://schemas.openxmlformats.org/spreadsheetml/2006/main">
  <c r="E56" i="3" l="1"/>
  <c r="E55" i="3" s="1"/>
  <c r="E54" i="3" s="1"/>
  <c r="D56" i="3"/>
  <c r="D55" i="3" s="1"/>
  <c r="D54" i="3" s="1"/>
  <c r="E10" i="3" l="1"/>
  <c r="F15" i="3"/>
  <c r="F86" i="3" l="1"/>
  <c r="E85" i="3"/>
  <c r="F85" i="3" s="1"/>
  <c r="D84" i="3"/>
  <c r="E63" i="3"/>
  <c r="F63" i="3"/>
  <c r="D63" i="3"/>
  <c r="E26" i="3"/>
  <c r="E17" i="3"/>
  <c r="E43" i="3"/>
  <c r="D43" i="3"/>
  <c r="D26" i="3"/>
  <c r="E84" i="3" l="1"/>
  <c r="F84" i="3" s="1"/>
  <c r="E9" i="3"/>
  <c r="E16" i="3"/>
  <c r="E23" i="3"/>
  <c r="E29" i="3"/>
  <c r="E31" i="3"/>
  <c r="E34" i="3"/>
  <c r="E36" i="3"/>
  <c r="E40" i="3"/>
  <c r="E39" i="3" s="1"/>
  <c r="E46" i="3"/>
  <c r="E42" i="3" s="1"/>
  <c r="E49" i="3"/>
  <c r="E48" i="3" s="1"/>
  <c r="E60" i="3"/>
  <c r="E58" i="3" s="1"/>
  <c r="E67" i="3"/>
  <c r="E70" i="3"/>
  <c r="E75" i="3"/>
  <c r="E81" i="3"/>
  <c r="D10" i="3"/>
  <c r="D9" i="3" s="1"/>
  <c r="D17" i="3"/>
  <c r="D16" i="3" s="1"/>
  <c r="D23" i="3"/>
  <c r="D29" i="3"/>
  <c r="D31" i="3"/>
  <c r="D34" i="3"/>
  <c r="D36" i="3"/>
  <c r="D40" i="3"/>
  <c r="D39" i="3" s="1"/>
  <c r="D46" i="3"/>
  <c r="D42" i="3" s="1"/>
  <c r="D49" i="3"/>
  <c r="D48" i="3" s="1"/>
  <c r="D60" i="3"/>
  <c r="D58" i="3" s="1"/>
  <c r="D67" i="3"/>
  <c r="D70" i="3"/>
  <c r="D75" i="3"/>
  <c r="D81" i="3"/>
  <c r="F11" i="3"/>
  <c r="F12" i="3"/>
  <c r="F13" i="3"/>
  <c r="F14" i="3"/>
  <c r="F18" i="3"/>
  <c r="F19" i="3"/>
  <c r="F20" i="3"/>
  <c r="F24" i="3"/>
  <c r="F25" i="3"/>
  <c r="F30" i="3"/>
  <c r="F32" i="3"/>
  <c r="F35" i="3"/>
  <c r="F37" i="3"/>
  <c r="F38" i="3"/>
  <c r="F41" i="3"/>
  <c r="F44" i="3"/>
  <c r="F45" i="3"/>
  <c r="F47" i="3"/>
  <c r="F50" i="3"/>
  <c r="F51" i="3"/>
  <c r="F52" i="3"/>
  <c r="F53" i="3"/>
  <c r="F59" i="3"/>
  <c r="F61" i="3"/>
  <c r="F62" i="3"/>
  <c r="F68" i="3"/>
  <c r="F69" i="3"/>
  <c r="F71" i="3"/>
  <c r="F72" i="3"/>
  <c r="F73" i="3"/>
  <c r="F74" i="3"/>
  <c r="F76" i="3"/>
  <c r="F77" i="3"/>
  <c r="F78" i="3"/>
  <c r="F79" i="3"/>
  <c r="F80" i="3"/>
  <c r="F82" i="3"/>
  <c r="F83" i="3"/>
  <c r="J44" i="3" l="1"/>
  <c r="D33" i="3"/>
  <c r="F31" i="3"/>
  <c r="F81" i="3"/>
  <c r="E33" i="3"/>
  <c r="F33" i="3" s="1"/>
  <c r="E22" i="3"/>
  <c r="E8" i="3" s="1"/>
  <c r="F23" i="3"/>
  <c r="D22" i="3"/>
  <c r="D8" i="3" s="1"/>
  <c r="D7" i="3" s="1"/>
  <c r="F34" i="3"/>
  <c r="D66" i="3"/>
  <c r="D65" i="3" s="1"/>
  <c r="F36" i="3"/>
  <c r="F29" i="3"/>
  <c r="F70" i="3"/>
  <c r="F17" i="3"/>
  <c r="F42" i="3"/>
  <c r="F10" i="3"/>
  <c r="E66" i="3"/>
  <c r="E65" i="3" s="1"/>
  <c r="F43" i="3"/>
  <c r="F16" i="3"/>
  <c r="F39" i="3"/>
  <c r="F46" i="3"/>
  <c r="F9" i="3"/>
  <c r="F48" i="3"/>
  <c r="F49" i="3"/>
  <c r="F58" i="3"/>
  <c r="F60" i="3"/>
  <c r="F67" i="3"/>
  <c r="F75" i="3"/>
  <c r="F40" i="3"/>
  <c r="E7" i="3" l="1"/>
  <c r="F7" i="3" s="1"/>
  <c r="F65" i="3"/>
  <c r="F22" i="3"/>
  <c r="F66" i="3"/>
  <c r="F8" i="3" l="1"/>
</calcChain>
</file>

<file path=xl/sharedStrings.xml><?xml version="1.0" encoding="utf-8"?>
<sst xmlns="http://schemas.openxmlformats.org/spreadsheetml/2006/main" count="168" uniqueCount="165">
  <si>
    <t>Приложение №1</t>
  </si>
  <si>
    <t>Код бюджетной классификации</t>
  </si>
  <si>
    <t>Наименование</t>
  </si>
  <si>
    <t>Сумма</t>
  </si>
  <si>
    <t>В СЕ ГО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</si>
  <si>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</si>
  <si>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</si>
  <si>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</si>
  <si>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</si>
  <si>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</si>
  <si>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</si>
  <si>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</si>
  <si>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</si>
  <si>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</si>
  <si>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</si>
  <si>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</si>
  <si>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</si>
  <si>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</si>
  <si>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</si>
  <si>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</si>
  <si>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</si>
  <si>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</si>
  <si>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</si>
  <si>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</si>
  <si>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</si>
  <si>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</si>
  <si>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</si>
  <si>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</si>
  <si>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</si>
  <si>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</si>
  <si>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</si>
  <si>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</si>
  <si>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</si>
  <si>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</si>
  <si>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</si>
  <si>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</si>
  <si>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</si>
  <si>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</si>
  <si>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</si>
  <si>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</si>
  <si>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</si>
  <si>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</si>
  <si>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</si>
  <si>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</si>
  <si>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</si>
  <si>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</si>
  <si>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</si>
  <si>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</si>
  <si>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</si>
  <si>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</si>
  <si>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</si>
  <si>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</si>
  <si>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</si>
  <si>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</si>
  <si>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</si>
  <si>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</si>
  <si>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</si>
  <si>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</si>
  <si>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</si>
  <si>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</si>
  <si>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</si>
  <si>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</si>
  <si>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</si>
  <si>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</si>
  <si>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</si>
  <si>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</si>
  <si>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</si>
  <si>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</si>
  <si>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</si>
  <si>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</si>
  <si>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</si>
  <si>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</si>
  <si>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</si>
  <si>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</si>
  <si>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</si>
  <si>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</si>
  <si>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</si>
  <si>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</si>
  <si>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</si>
  <si>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</si>
  <si>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</si>
  <si>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</si>
  <si>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</si>
  <si>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</si>
  <si>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</si>
  <si>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</si>
  <si>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</si>
  <si>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</si>
  <si>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</si>
  <si>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</si>
  <si>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</si>
  <si>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</si>
  <si>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</si>
  <si>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</si>
  <si>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</si>
  <si>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</si>
  <si>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</si>
  <si>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</si>
  <si>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</si>
  <si>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</si>
  <si>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</si>
  <si>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</si>
  <si>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</si>
  <si>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</si>
  <si>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</si>
  <si>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</si>
  <si>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</si>
  <si>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</si>
  <si>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</si>
  <si>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</si>
  <si>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</si>
  <si>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</si>
  <si>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</si>
  <si>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2 02 25213 14 0000 150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</si>
  <si>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</si>
  <si>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</si>
  <si>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</si>
  <si>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</si>
  <si>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</si>
  <si>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</si>
  <si>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</si>
  <si>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</si>
  <si>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</si>
  <si>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</si>
  <si>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</si>
  <si>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</si>
  <si>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</si>
  <si>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</si>
  <si>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</si>
  <si>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</si>
  <si>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</si>
  <si>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2 02 40000 00 0000 150</t>
  </si>
  <si>
    <t>Иные межбюджетные трансферты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</si>
  <si>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</si>
  <si>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</si>
  <si>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2 02 45505 14 0000 150</t>
  </si>
  <si>
    <t>Межбюджетные трансферты, передаваемые бюджетам муниципальных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</si>
  <si>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% исполнения</t>
  </si>
  <si>
    <t>тыс. рублей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</si>
  <si>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</si>
  <si>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</si>
  <si>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</si>
  <si>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1 05 02000 00 0000 110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</si>
  <si>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</si>
  <si>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</si>
  <si>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НЕНАЛОГОВЫЕ ДОХОДЫ</t>
  </si>
  <si>
    <t>1 17 00000 00 0000 000</t>
  </si>
  <si>
    <t>1 17 01000 00 0000 180</t>
  </si>
  <si>
    <t>Невыясненные поступления, зачисляемые в бюджеты муниципальных округов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</si>
  <si>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</si>
  <si>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</si>
  <si>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</si>
  <si>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2 19 60 010 14 0000 150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</si>
  <si>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</si>
  <si>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Исполнение бюджета за  полугодие  2023 года</t>
  </si>
  <si>
    <t>1 05 02020 02 0000 110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</si>
  <si>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</si>
  <si>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</si>
  <si>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</si>
  <si>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округов</t>
  </si>
  <si>
    <t>11300000000000000</t>
  </si>
  <si>
    <t>11302000000000130</t>
  </si>
  <si>
    <t>11302990000000130</t>
  </si>
  <si>
    <t>11302994140000130</t>
  </si>
  <si>
    <t>Исполнение поступления доходов в бюджет муниципального образования "Сусуманский муниципальный округ Магаданской области" по кодам классификации доходов бюджетов  за 1 полугодие 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</si>
</sst>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0000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164" fontId="20" fillId="0" borderId="10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right" vertical="top" wrapText="1"/>
    </xf>
    <xf numFmtId="0" fontId="23" fillId="33" borderId="17" xfId="0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left" vertical="top" wrapText="1"/>
    </xf>
    <xf numFmtId="164" fontId="20" fillId="0" borderId="16" xfId="0" applyNumberFormat="1" applyFont="1" applyFill="1" applyBorder="1" applyAlignment="1" applyProtection="1">
      <alignment horizontal="right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164" fontId="25" fillId="0" borderId="16" xfId="0" applyNumberFormat="1" applyFont="1" applyFill="1" applyBorder="1" applyAlignment="1" applyProtection="1">
      <alignment horizontal="right" vertical="top" wrapText="1"/>
    </xf>
    <xf numFmtId="0" fontId="26" fillId="33" borderId="0" xfId="0" applyFont="1" applyFill="1" applyAlignment="1">
      <alignment vertical="top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8" fillId="0" borderId="0" xfId="0" applyFont="1"/>
    <xf numFmtId="0" fontId="16" fillId="0" borderId="0" xfId="0" applyFont="1"/>
    <xf numFmtId="164" fontId="19" fillId="33" borderId="10" xfId="0" applyNumberFormat="1" applyFont="1" applyFill="1" applyBorder="1" applyAlignment="1" applyProtection="1">
      <alignment horizontal="right" vertical="top" wrapText="1"/>
    </xf>
    <xf numFmtId="0" fontId="0" fillId="33" borderId="0" xfId="0" applyFill="1"/>
    <xf numFmtId="166" fontId="30" fillId="33" borderId="0" xfId="0" applyNumberFormat="1" applyFont="1" applyFill="1" applyBorder="1" applyAlignment="1">
      <alignment horizontal="right" vertical="top" wrapText="1"/>
    </xf>
    <xf numFmtId="166" fontId="26" fillId="33" borderId="0" xfId="0" applyNumberFormat="1" applyFont="1" applyFill="1" applyBorder="1" applyAlignment="1">
      <alignment horizontal="right" vertical="top" wrapText="1"/>
    </xf>
    <xf numFmtId="164" fontId="29" fillId="0" borderId="15" xfId="0" applyNumberFormat="1" applyFont="1" applyFill="1" applyBorder="1" applyAlignment="1" applyProtection="1">
      <alignment horizontal="right" vertical="top" wrapText="1"/>
    </xf>
    <xf numFmtId="164" fontId="23" fillId="0" borderId="15" xfId="0" applyNumberFormat="1" applyFont="1" applyFill="1" applyBorder="1" applyAlignment="1" applyProtection="1">
      <alignment horizontal="right" vertical="top" wrapText="1"/>
    </xf>
    <xf numFmtId="164" fontId="25" fillId="0" borderId="12" xfId="0" applyNumberFormat="1" applyFont="1" applyFill="1" applyBorder="1" applyAlignment="1" applyProtection="1">
      <alignment horizontal="right" vertical="top" wrapText="1"/>
    </xf>
    <xf numFmtId="164" fontId="20" fillId="0" borderId="18" xfId="0" applyNumberFormat="1" applyFont="1" applyFill="1" applyBorder="1" applyAlignment="1" applyProtection="1">
      <alignment horizontal="right" vertical="top" wrapText="1"/>
    </xf>
    <xf numFmtId="164" fontId="19" fillId="0" borderId="18" xfId="0" applyNumberFormat="1" applyFont="1" applyFill="1" applyBorder="1" applyAlignment="1" applyProtection="1">
      <alignment horizontal="right" vertical="top" wrapText="1"/>
    </xf>
    <xf numFmtId="165" fontId="20" fillId="33" borderId="10" xfId="0" applyNumberFormat="1" applyFont="1" applyFill="1" applyBorder="1" applyAlignment="1" applyProtection="1">
      <alignment horizontal="left" vertical="top" wrapText="1"/>
    </xf>
    <xf numFmtId="164" fontId="20" fillId="33" borderId="10" xfId="0" applyNumberFormat="1" applyFont="1" applyFill="1" applyBorder="1" applyAlignment="1" applyProtection="1">
      <alignment horizontal="right" vertical="top" wrapText="1"/>
    </xf>
    <xf numFmtId="0" fontId="31" fillId="33" borderId="17" xfId="0" applyFont="1" applyFill="1" applyBorder="1" applyAlignment="1">
      <alignment horizontal="center" vertical="center" wrapText="1"/>
    </xf>
    <xf numFmtId="164" fontId="0" fillId="0" borderId="0" xfId="0" applyNumberFormat="1"/>
    <xf numFmtId="164" fontId="19" fillId="0" borderId="16" xfId="0" applyNumberFormat="1" applyFont="1" applyFill="1" applyBorder="1" applyAlignment="1" applyProtection="1">
      <alignment horizontal="right" vertical="top" wrapText="1"/>
    </xf>
    <xf numFmtId="0" fontId="19" fillId="0" borderId="19" xfId="0" applyNumberFormat="1" applyFont="1" applyFill="1" applyBorder="1" applyAlignment="1" applyProtection="1">
      <alignment horizontal="left" vertical="top" wrapText="1"/>
    </xf>
    <xf numFmtId="0" fontId="20" fillId="0" borderId="20" xfId="0" applyNumberFormat="1" applyFont="1" applyFill="1" applyBorder="1" applyAlignment="1" applyProtection="1">
      <alignment horizontal="left" vertical="top" wrapText="1"/>
    </xf>
    <xf numFmtId="49" fontId="30" fillId="0" borderId="18" xfId="0" applyNumberFormat="1" applyFont="1" applyFill="1" applyBorder="1"/>
    <xf numFmtId="49" fontId="26" fillId="0" borderId="18" xfId="0" applyNumberFormat="1" applyFont="1" applyFill="1" applyBorder="1"/>
    <xf numFmtId="49" fontId="26" fillId="0" borderId="18" xfId="0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20" fillId="0" borderId="15" xfId="0" applyNumberFormat="1" applyFont="1" applyFill="1" applyBorder="1" applyAlignment="1" applyProtection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9" fillId="0" borderId="15" xfId="0" applyNumberFormat="1" applyFont="1" applyFill="1" applyBorder="1" applyAlignment="1" applyProtection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19" fillId="0" borderId="16" xfId="0" applyNumberFormat="1" applyFont="1" applyFill="1" applyBorder="1" applyAlignment="1" applyProtection="1">
      <alignment horizontal="justify" vertical="top" wrapText="1"/>
    </xf>
    <xf numFmtId="0" fontId="22" fillId="0" borderId="0" xfId="0" applyNumberFormat="1" applyFont="1" applyFill="1" applyBorder="1" applyAlignment="1" applyProtection="1">
      <alignment horizontal="justify" vertical="top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justify" vertical="top" wrapText="1"/>
    </xf>
    <xf numFmtId="0" fontId="20" fillId="0" borderId="14" xfId="0" applyNumberFormat="1" applyFont="1" applyFill="1" applyBorder="1" applyAlignment="1" applyProtection="1">
      <alignment horizontal="justify" vertical="top" wrapText="1"/>
    </xf>
    <xf numFmtId="0" fontId="20" fillId="0" borderId="16" xfId="0" applyNumberFormat="1" applyFont="1" applyFill="1" applyBorder="1" applyAlignment="1" applyProtection="1">
      <alignment horizontal="justify" vertical="top" wrapText="1"/>
    </xf>
    <xf numFmtId="0" fontId="19" fillId="33" borderId="15" xfId="0" applyNumberFormat="1" applyFont="1" applyFill="1" applyBorder="1" applyAlignment="1" applyProtection="1">
      <alignment horizontal="justify" vertical="top" wrapText="1"/>
    </xf>
    <xf numFmtId="0" fontId="0" fillId="33" borderId="16" xfId="0" applyFont="1" applyFill="1" applyBorder="1" applyAlignment="1">
      <alignment horizontal="justify" vertical="top" wrapText="1"/>
    </xf>
    <xf numFmtId="49" fontId="30" fillId="0" borderId="18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 applyProtection="1">
      <alignment horizontal="right" vertical="top" wrapText="1"/>
    </xf>
    <xf numFmtId="49" fontId="0" fillId="0" borderId="0" xfId="0" applyNumberFormat="1" applyAlignment="1">
      <alignment horizontal="right" wrapText="1"/>
    </xf>
    <xf numFmtId="0" fontId="3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ont="1" applyAlignment="1">
      <alignment wrapText="1"/>
    </xf>
    <xf numFmtId="0" fontId="19" fillId="0" borderId="11" xfId="0" applyNumberFormat="1" applyFont="1" applyFill="1" applyBorder="1" applyAlignment="1" applyProtection="1">
      <alignment horizontal="justify" vertical="top" wrapText="1"/>
    </xf>
    <xf numFmtId="0" fontId="19" fillId="0" borderId="12" xfId="0" applyNumberFormat="1" applyFont="1" applyFill="1" applyBorder="1" applyAlignment="1" applyProtection="1">
      <alignment horizontal="justify" vertical="top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33" borderId="15" xfId="0" applyNumberFormat="1" applyFont="1" applyFill="1" applyBorder="1" applyAlignment="1" applyProtection="1">
      <alignment horizontal="justify" vertical="top" wrapText="1"/>
    </xf>
    <xf numFmtId="0" fontId="0" fillId="33" borderId="16" xfId="0" applyFill="1" applyBorder="1" applyAlignment="1">
      <alignment horizontal="justify" vertical="top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Hyperlink" xfId="42" xr:uid="{00000000-0005-0000-0000-000012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view="pageBreakPreview" zoomScaleSheetLayoutView="100" workbookViewId="0">
      <selection activeCell="L5" sqref="L5"/>
    </sheetView>
  </sheetViews>
  <sheetFormatPr defaultRowHeight="14.4" x14ac:dyDescent="0.3"/>
  <cols>
    <col min="1" max="1" width="25.33203125" customWidth="1"/>
    <col min="2" max="2" width="21.6640625" customWidth="1"/>
    <col min="3" max="3" width="34.33203125" customWidth="1"/>
    <col min="4" max="4" width="11.88671875" customWidth="1"/>
    <col min="5" max="5" width="11.6640625" customWidth="1"/>
    <col min="6" max="6" width="11.33203125" customWidth="1"/>
  </cols>
  <sheetData>
    <row r="1" spans="1:10" ht="18" x14ac:dyDescent="0.3">
      <c r="A1" s="42"/>
      <c r="B1" s="42"/>
      <c r="C1" s="52" t="s">
        <v>0</v>
      </c>
      <c r="D1" s="52"/>
      <c r="E1" s="53"/>
      <c r="F1" s="53"/>
    </row>
    <row r="2" spans="1:10" ht="18" x14ac:dyDescent="0.3">
      <c r="A2" s="42"/>
      <c r="B2" s="42"/>
      <c r="C2" s="42"/>
      <c r="D2" s="42"/>
    </row>
    <row r="3" spans="1:10" ht="59.4" customHeight="1" x14ac:dyDescent="0.3">
      <c r="A3" s="54" t="s">
        <v>164</v>
      </c>
      <c r="B3" s="54"/>
      <c r="C3" s="54"/>
      <c r="D3" s="54"/>
      <c r="E3" s="55"/>
      <c r="F3" s="55"/>
    </row>
    <row r="4" spans="1:10" ht="17.399999999999999" x14ac:dyDescent="0.3">
      <c r="A4" s="1"/>
      <c r="B4" s="1"/>
      <c r="C4" s="1"/>
      <c r="D4" s="1"/>
      <c r="E4" s="12" t="s">
        <v>138</v>
      </c>
    </row>
    <row r="5" spans="1:10" s="15" customFormat="1" ht="52.8" x14ac:dyDescent="0.3">
      <c r="A5" s="13" t="s">
        <v>1</v>
      </c>
      <c r="B5" s="43" t="s">
        <v>2</v>
      </c>
      <c r="C5" s="44"/>
      <c r="D5" s="13" t="s">
        <v>3</v>
      </c>
      <c r="E5" s="28" t="s">
        <v>154</v>
      </c>
      <c r="F5" s="14" t="s">
        <v>137</v>
      </c>
    </row>
    <row r="6" spans="1:10" ht="15.6" x14ac:dyDescent="0.3">
      <c r="A6" s="9">
        <v>1</v>
      </c>
      <c r="B6" s="58">
        <v>2</v>
      </c>
      <c r="C6" s="59"/>
      <c r="D6" s="10">
        <v>3</v>
      </c>
      <c r="E6" s="6">
        <v>4</v>
      </c>
      <c r="F6" s="6">
        <v>5</v>
      </c>
      <c r="J6" s="29"/>
    </row>
    <row r="7" spans="1:10" ht="15.6" x14ac:dyDescent="0.3">
      <c r="A7" s="7" t="s">
        <v>4</v>
      </c>
      <c r="B7" s="45" t="s">
        <v>5</v>
      </c>
      <c r="C7" s="45"/>
      <c r="D7" s="8">
        <f>D8+D65</f>
        <v>937622.3</v>
      </c>
      <c r="E7" s="8">
        <f>E8+E65</f>
        <v>429565</v>
      </c>
      <c r="F7" s="8">
        <f>E7/D7*100</f>
        <v>45.814290039816669</v>
      </c>
    </row>
    <row r="8" spans="1:10" ht="15.6" x14ac:dyDescent="0.3">
      <c r="A8" s="2" t="s">
        <v>6</v>
      </c>
      <c r="B8" s="46" t="s">
        <v>7</v>
      </c>
      <c r="C8" s="47"/>
      <c r="D8" s="3">
        <f>D9+D16+D22+D33+D39+D42+D48+D58+D62</f>
        <v>381281.8</v>
      </c>
      <c r="E8" s="3">
        <f>E9+E16+E22+E33+E39+E42+E48+E54+E58+E62+E63</f>
        <v>141774.6</v>
      </c>
      <c r="F8" s="8">
        <f t="shared" ref="F8:F81" si="0">E8/D8*100</f>
        <v>37.183678843312215</v>
      </c>
      <c r="J8" s="29"/>
    </row>
    <row r="9" spans="1:10" ht="15.6" x14ac:dyDescent="0.3">
      <c r="A9" s="2" t="s">
        <v>8</v>
      </c>
      <c r="B9" s="37" t="s">
        <v>9</v>
      </c>
      <c r="C9" s="48"/>
      <c r="D9" s="3">
        <f>D10</f>
        <v>291506</v>
      </c>
      <c r="E9" s="3">
        <f>E10</f>
        <v>92704.900000000009</v>
      </c>
      <c r="F9" s="8">
        <f t="shared" si="0"/>
        <v>31.802055532304657</v>
      </c>
    </row>
    <row r="10" spans="1:10" ht="15.6" x14ac:dyDescent="0.3">
      <c r="A10" s="2" t="s">
        <v>10</v>
      </c>
      <c r="B10" s="37" t="s">
        <v>11</v>
      </c>
      <c r="C10" s="48"/>
      <c r="D10" s="3">
        <f>D11+D12+D13+D14+D15</f>
        <v>291506</v>
      </c>
      <c r="E10" s="3">
        <f>E11+E12+E13+E14+E15</f>
        <v>92704.900000000009</v>
      </c>
      <c r="F10" s="8">
        <f t="shared" si="0"/>
        <v>31.802055532304657</v>
      </c>
      <c r="G10" s="29"/>
    </row>
    <row r="11" spans="1:10" ht="116.4" customHeight="1" x14ac:dyDescent="0.3">
      <c r="A11" s="4" t="s">
        <v>12</v>
      </c>
      <c r="B11" s="39" t="s">
        <v>13</v>
      </c>
      <c r="C11" s="41"/>
      <c r="D11" s="5">
        <v>285947</v>
      </c>
      <c r="E11" s="5">
        <v>92357.1</v>
      </c>
      <c r="F11" s="11">
        <f t="shared" si="0"/>
        <v>32.298677726991365</v>
      </c>
    </row>
    <row r="12" spans="1:10" ht="132" customHeight="1" x14ac:dyDescent="0.3">
      <c r="A12" s="4" t="s">
        <v>14</v>
      </c>
      <c r="B12" s="39" t="s">
        <v>15</v>
      </c>
      <c r="C12" s="41"/>
      <c r="D12" s="5">
        <v>201</v>
      </c>
      <c r="E12" s="5">
        <v>11.8</v>
      </c>
      <c r="F12" s="11">
        <f t="shared" si="0"/>
        <v>5.8706467661691546</v>
      </c>
    </row>
    <row r="13" spans="1:10" ht="49.95" customHeight="1" x14ac:dyDescent="0.3">
      <c r="A13" s="4" t="s">
        <v>16</v>
      </c>
      <c r="B13" s="39" t="s">
        <v>17</v>
      </c>
      <c r="C13" s="41"/>
      <c r="D13" s="5">
        <v>131</v>
      </c>
      <c r="E13" s="5">
        <v>154.19999999999999</v>
      </c>
      <c r="F13" s="11">
        <f t="shared" si="0"/>
        <v>117.70992366412212</v>
      </c>
    </row>
    <row r="14" spans="1:10" ht="98.4" customHeight="1" x14ac:dyDescent="0.3">
      <c r="A14" s="4" t="s">
        <v>18</v>
      </c>
      <c r="B14" s="39" t="s">
        <v>19</v>
      </c>
      <c r="C14" s="41"/>
      <c r="D14" s="5">
        <v>17</v>
      </c>
      <c r="E14" s="5">
        <v>50</v>
      </c>
      <c r="F14" s="11">
        <f t="shared" si="0"/>
        <v>294.11764705882354</v>
      </c>
    </row>
    <row r="15" spans="1:10" ht="142.19999999999999" customHeight="1" x14ac:dyDescent="0.3">
      <c r="A15" s="4" t="s">
        <v>20</v>
      </c>
      <c r="B15" s="39" t="s">
        <v>21</v>
      </c>
      <c r="C15" s="41"/>
      <c r="D15" s="5">
        <v>5210</v>
      </c>
      <c r="E15" s="5">
        <v>131.80000000000001</v>
      </c>
      <c r="F15" s="11">
        <f t="shared" si="0"/>
        <v>2.5297504798464496</v>
      </c>
    </row>
    <row r="16" spans="1:10" ht="49.95" customHeight="1" x14ac:dyDescent="0.3">
      <c r="A16" s="2" t="s">
        <v>22</v>
      </c>
      <c r="B16" s="37" t="s">
        <v>23</v>
      </c>
      <c r="C16" s="48"/>
      <c r="D16" s="3">
        <f>D17</f>
        <v>9442</v>
      </c>
      <c r="E16" s="3">
        <f>E17</f>
        <v>5132.2999999999993</v>
      </c>
      <c r="F16" s="8">
        <f t="shared" si="0"/>
        <v>54.356068629527634</v>
      </c>
    </row>
    <row r="17" spans="1:6" ht="37.950000000000003" customHeight="1" x14ac:dyDescent="0.3">
      <c r="A17" s="2" t="s">
        <v>24</v>
      </c>
      <c r="B17" s="37" t="s">
        <v>25</v>
      </c>
      <c r="C17" s="48"/>
      <c r="D17" s="3">
        <f>D18+D19+D20</f>
        <v>9442</v>
      </c>
      <c r="E17" s="3">
        <f>E18+E19+E20+E21</f>
        <v>5132.2999999999993</v>
      </c>
      <c r="F17" s="8">
        <f t="shared" si="0"/>
        <v>54.356068629527634</v>
      </c>
    </row>
    <row r="18" spans="1:6" ht="142.94999999999999" customHeight="1" x14ac:dyDescent="0.3">
      <c r="A18" s="4" t="s">
        <v>26</v>
      </c>
      <c r="B18" s="39" t="s">
        <v>27</v>
      </c>
      <c r="C18" s="41"/>
      <c r="D18" s="5">
        <v>4472</v>
      </c>
      <c r="E18" s="5">
        <v>2645.7</v>
      </c>
      <c r="F18" s="11">
        <f t="shared" si="0"/>
        <v>59.161449016100178</v>
      </c>
    </row>
    <row r="19" spans="1:6" ht="157.94999999999999" customHeight="1" x14ac:dyDescent="0.3">
      <c r="A19" s="4" t="s">
        <v>28</v>
      </c>
      <c r="B19" s="39" t="s">
        <v>29</v>
      </c>
      <c r="C19" s="41"/>
      <c r="D19" s="5">
        <v>31</v>
      </c>
      <c r="E19" s="5">
        <v>13.8</v>
      </c>
      <c r="F19" s="11">
        <f t="shared" si="0"/>
        <v>44.516129032258064</v>
      </c>
    </row>
    <row r="20" spans="1:6" ht="143.4" customHeight="1" x14ac:dyDescent="0.3">
      <c r="A20" s="4" t="s">
        <v>30</v>
      </c>
      <c r="B20" s="39" t="s">
        <v>31</v>
      </c>
      <c r="C20" s="41"/>
      <c r="D20" s="5">
        <v>4939</v>
      </c>
      <c r="E20" s="5">
        <v>2802.9</v>
      </c>
      <c r="F20" s="11">
        <f t="shared" si="0"/>
        <v>56.750354322737394</v>
      </c>
    </row>
    <row r="21" spans="1:6" ht="143.4" customHeight="1" x14ac:dyDescent="0.3">
      <c r="A21" s="4" t="s">
        <v>139</v>
      </c>
      <c r="B21" s="39" t="s">
        <v>140</v>
      </c>
      <c r="C21" s="41"/>
      <c r="D21" s="5">
        <v>0</v>
      </c>
      <c r="E21" s="5">
        <v>-330.1</v>
      </c>
      <c r="F21" s="11">
        <v>0</v>
      </c>
    </row>
    <row r="22" spans="1:6" ht="15.6" x14ac:dyDescent="0.3">
      <c r="A22" s="2" t="s">
        <v>32</v>
      </c>
      <c r="B22" s="37" t="s">
        <v>33</v>
      </c>
      <c r="C22" s="48"/>
      <c r="D22" s="3">
        <f>D23+D29+D31+D26</f>
        <v>28336</v>
      </c>
      <c r="E22" s="3">
        <f>E23+E29+E31+E26</f>
        <v>8805.5</v>
      </c>
      <c r="F22" s="8">
        <f t="shared" si="0"/>
        <v>31.075310559006208</v>
      </c>
    </row>
    <row r="23" spans="1:6" ht="34.950000000000003" customHeight="1" x14ac:dyDescent="0.3">
      <c r="A23" s="2" t="s">
        <v>34</v>
      </c>
      <c r="B23" s="37" t="s">
        <v>35</v>
      </c>
      <c r="C23" s="48"/>
      <c r="D23" s="3">
        <f>D24+D25</f>
        <v>26815</v>
      </c>
      <c r="E23" s="3">
        <f>E24+E25</f>
        <v>8296.7999999999993</v>
      </c>
      <c r="F23" s="8">
        <f t="shared" si="0"/>
        <v>30.940891292187207</v>
      </c>
    </row>
    <row r="24" spans="1:6" ht="33.6" customHeight="1" x14ac:dyDescent="0.3">
      <c r="A24" s="4" t="s">
        <v>36</v>
      </c>
      <c r="B24" s="39" t="s">
        <v>37</v>
      </c>
      <c r="C24" s="41"/>
      <c r="D24" s="5">
        <v>17272</v>
      </c>
      <c r="E24" s="5">
        <v>4488.5</v>
      </c>
      <c r="F24" s="11">
        <f t="shared" si="0"/>
        <v>25.987146827234831</v>
      </c>
    </row>
    <row r="25" spans="1:6" ht="81" customHeight="1" x14ac:dyDescent="0.3">
      <c r="A25" s="4" t="s">
        <v>38</v>
      </c>
      <c r="B25" s="39" t="s">
        <v>39</v>
      </c>
      <c r="C25" s="41"/>
      <c r="D25" s="5">
        <v>9543</v>
      </c>
      <c r="E25" s="5">
        <v>3808.3</v>
      </c>
      <c r="F25" s="11">
        <f t="shared" si="0"/>
        <v>39.906737923084982</v>
      </c>
    </row>
    <row r="26" spans="1:6" s="16" customFormat="1" ht="15.6" x14ac:dyDescent="0.3">
      <c r="A26" s="2" t="s">
        <v>142</v>
      </c>
      <c r="B26" s="37" t="s">
        <v>141</v>
      </c>
      <c r="C26" s="38"/>
      <c r="D26" s="3">
        <f>D27</f>
        <v>0</v>
      </c>
      <c r="E26" s="3">
        <f>E27+E28</f>
        <v>-350.40000000000003</v>
      </c>
      <c r="F26" s="3">
        <v>0</v>
      </c>
    </row>
    <row r="27" spans="1:6" ht="31.2" customHeight="1" x14ac:dyDescent="0.3">
      <c r="A27" s="4" t="s">
        <v>143</v>
      </c>
      <c r="B27" s="39" t="s">
        <v>141</v>
      </c>
      <c r="C27" s="40"/>
      <c r="D27" s="5">
        <v>0</v>
      </c>
      <c r="E27" s="5">
        <v>-350.3</v>
      </c>
      <c r="F27" s="11">
        <v>0</v>
      </c>
    </row>
    <row r="28" spans="1:6" ht="47.4" customHeight="1" x14ac:dyDescent="0.3">
      <c r="A28" s="4" t="s">
        <v>155</v>
      </c>
      <c r="B28" s="39" t="s">
        <v>144</v>
      </c>
      <c r="C28" s="40"/>
      <c r="D28" s="5">
        <v>0</v>
      </c>
      <c r="E28" s="5">
        <v>-0.1</v>
      </c>
      <c r="F28" s="11">
        <v>0</v>
      </c>
    </row>
    <row r="29" spans="1:6" ht="15.6" x14ac:dyDescent="0.3">
      <c r="A29" s="2" t="s">
        <v>40</v>
      </c>
      <c r="B29" s="37" t="s">
        <v>41</v>
      </c>
      <c r="C29" s="48"/>
      <c r="D29" s="3">
        <f>D30</f>
        <v>110</v>
      </c>
      <c r="E29" s="3">
        <f>E30</f>
        <v>103.9</v>
      </c>
      <c r="F29" s="8">
        <f t="shared" si="0"/>
        <v>94.454545454545453</v>
      </c>
    </row>
    <row r="30" spans="1:6" ht="15.6" x14ac:dyDescent="0.3">
      <c r="A30" s="4" t="s">
        <v>42</v>
      </c>
      <c r="B30" s="39" t="s">
        <v>41</v>
      </c>
      <c r="C30" s="41"/>
      <c r="D30" s="5">
        <v>110</v>
      </c>
      <c r="E30" s="5">
        <v>103.9</v>
      </c>
      <c r="F30" s="11">
        <f t="shared" si="0"/>
        <v>94.454545454545453</v>
      </c>
    </row>
    <row r="31" spans="1:6" ht="34.200000000000003" customHeight="1" x14ac:dyDescent="0.3">
      <c r="A31" s="2" t="s">
        <v>43</v>
      </c>
      <c r="B31" s="37" t="s">
        <v>44</v>
      </c>
      <c r="C31" s="48"/>
      <c r="D31" s="3">
        <f>D32</f>
        <v>1411</v>
      </c>
      <c r="E31" s="3">
        <f>E32</f>
        <v>755.2</v>
      </c>
      <c r="F31" s="8">
        <f t="shared" si="0"/>
        <v>53.5223245924876</v>
      </c>
    </row>
    <row r="32" spans="1:6" ht="51" customHeight="1" x14ac:dyDescent="0.3">
      <c r="A32" s="4" t="s">
        <v>45</v>
      </c>
      <c r="B32" s="39" t="s">
        <v>46</v>
      </c>
      <c r="C32" s="41"/>
      <c r="D32" s="5">
        <v>1411</v>
      </c>
      <c r="E32" s="5">
        <v>755.2</v>
      </c>
      <c r="F32" s="11">
        <f t="shared" si="0"/>
        <v>53.5223245924876</v>
      </c>
    </row>
    <row r="33" spans="1:10" ht="15.6" x14ac:dyDescent="0.3">
      <c r="A33" s="2" t="s">
        <v>47</v>
      </c>
      <c r="B33" s="37" t="s">
        <v>48</v>
      </c>
      <c r="C33" s="48"/>
      <c r="D33" s="3">
        <f>D34+D36</f>
        <v>2355</v>
      </c>
      <c r="E33" s="3">
        <f>E34+E36</f>
        <v>703.7</v>
      </c>
      <c r="F33" s="8">
        <f t="shared" si="0"/>
        <v>29.881104033970278</v>
      </c>
    </row>
    <row r="34" spans="1:10" ht="15.6" x14ac:dyDescent="0.3">
      <c r="A34" s="2" t="s">
        <v>49</v>
      </c>
      <c r="B34" s="37" t="s">
        <v>50</v>
      </c>
      <c r="C34" s="48"/>
      <c r="D34" s="3">
        <f>D35</f>
        <v>978</v>
      </c>
      <c r="E34" s="3">
        <f>E35</f>
        <v>-54.9</v>
      </c>
      <c r="F34" s="8">
        <f t="shared" si="0"/>
        <v>-5.6134969325153365</v>
      </c>
    </row>
    <row r="35" spans="1:10" ht="47.4" customHeight="1" x14ac:dyDescent="0.3">
      <c r="A35" s="4" t="s">
        <v>51</v>
      </c>
      <c r="B35" s="39" t="s">
        <v>52</v>
      </c>
      <c r="C35" s="41"/>
      <c r="D35" s="5">
        <v>978</v>
      </c>
      <c r="E35" s="5">
        <v>-54.9</v>
      </c>
      <c r="F35" s="11">
        <f t="shared" si="0"/>
        <v>-5.6134969325153365</v>
      </c>
    </row>
    <row r="36" spans="1:10" ht="15.6" x14ac:dyDescent="0.3">
      <c r="A36" s="2" t="s">
        <v>53</v>
      </c>
      <c r="B36" s="37" t="s">
        <v>54</v>
      </c>
      <c r="C36" s="48"/>
      <c r="D36" s="3">
        <f>D37+D38</f>
        <v>1377</v>
      </c>
      <c r="E36" s="3">
        <f>E37+E38</f>
        <v>758.6</v>
      </c>
      <c r="F36" s="8">
        <f t="shared" si="0"/>
        <v>55.090777051561368</v>
      </c>
    </row>
    <row r="37" spans="1:10" ht="49.2" customHeight="1" x14ac:dyDescent="0.3">
      <c r="A37" s="4" t="s">
        <v>55</v>
      </c>
      <c r="B37" s="39" t="s">
        <v>56</v>
      </c>
      <c r="C37" s="41"/>
      <c r="D37" s="5">
        <v>1296</v>
      </c>
      <c r="E37" s="5">
        <v>756.9</v>
      </c>
      <c r="F37" s="11">
        <f t="shared" si="0"/>
        <v>58.402777777777779</v>
      </c>
    </row>
    <row r="38" spans="1:10" ht="50.4" customHeight="1" x14ac:dyDescent="0.3">
      <c r="A38" s="4" t="s">
        <v>57</v>
      </c>
      <c r="B38" s="39" t="s">
        <v>58</v>
      </c>
      <c r="C38" s="41"/>
      <c r="D38" s="5">
        <v>81</v>
      </c>
      <c r="E38" s="5">
        <v>1.7</v>
      </c>
      <c r="F38" s="11">
        <f t="shared" si="0"/>
        <v>2.0987654320987654</v>
      </c>
    </row>
    <row r="39" spans="1:10" ht="15.6" x14ac:dyDescent="0.3">
      <c r="A39" s="2" t="s">
        <v>59</v>
      </c>
      <c r="B39" s="37" t="s">
        <v>60</v>
      </c>
      <c r="C39" s="48"/>
      <c r="D39" s="3">
        <f>D40</f>
        <v>1690</v>
      </c>
      <c r="E39" s="3">
        <f>E40</f>
        <v>1015.7</v>
      </c>
      <c r="F39" s="8">
        <f t="shared" si="0"/>
        <v>60.100591715976336</v>
      </c>
    </row>
    <row r="40" spans="1:10" ht="49.95" customHeight="1" x14ac:dyDescent="0.3">
      <c r="A40" s="2" t="s">
        <v>61</v>
      </c>
      <c r="B40" s="37" t="s">
        <v>62</v>
      </c>
      <c r="C40" s="48"/>
      <c r="D40" s="3">
        <f>D41</f>
        <v>1690</v>
      </c>
      <c r="E40" s="3">
        <f>E41</f>
        <v>1015.7</v>
      </c>
      <c r="F40" s="8">
        <f t="shared" si="0"/>
        <v>60.100591715976336</v>
      </c>
    </row>
    <row r="41" spans="1:10" ht="50.4" customHeight="1" x14ac:dyDescent="0.3">
      <c r="A41" s="4" t="s">
        <v>63</v>
      </c>
      <c r="B41" s="39" t="s">
        <v>64</v>
      </c>
      <c r="C41" s="41"/>
      <c r="D41" s="5">
        <v>1690</v>
      </c>
      <c r="E41" s="5">
        <v>1015.7</v>
      </c>
      <c r="F41" s="11">
        <f t="shared" si="0"/>
        <v>60.100591715976336</v>
      </c>
    </row>
    <row r="42" spans="1:10" ht="46.95" customHeight="1" x14ac:dyDescent="0.3">
      <c r="A42" s="2" t="s">
        <v>65</v>
      </c>
      <c r="B42" s="37" t="s">
        <v>66</v>
      </c>
      <c r="C42" s="48"/>
      <c r="D42" s="3">
        <f>D43+D46</f>
        <v>23540</v>
      </c>
      <c r="E42" s="3">
        <f>E43+E46</f>
        <v>11363</v>
      </c>
      <c r="F42" s="8">
        <f t="shared" si="0"/>
        <v>48.271028037383182</v>
      </c>
    </row>
    <row r="43" spans="1:10" ht="114.6" customHeight="1" x14ac:dyDescent="0.3">
      <c r="A43" s="2" t="s">
        <v>67</v>
      </c>
      <c r="B43" s="37" t="s">
        <v>68</v>
      </c>
      <c r="C43" s="48"/>
      <c r="D43" s="3">
        <f>D44+D45</f>
        <v>23000</v>
      </c>
      <c r="E43" s="3">
        <f>E44+E45</f>
        <v>11076.6</v>
      </c>
      <c r="F43" s="8">
        <f t="shared" si="0"/>
        <v>48.159130434782611</v>
      </c>
    </row>
    <row r="44" spans="1:10" ht="94.95" customHeight="1" x14ac:dyDescent="0.3">
      <c r="A44" s="4" t="s">
        <v>69</v>
      </c>
      <c r="B44" s="39" t="s">
        <v>70</v>
      </c>
      <c r="C44" s="41"/>
      <c r="D44" s="5">
        <v>12000</v>
      </c>
      <c r="E44" s="5">
        <v>6015.5</v>
      </c>
      <c r="F44" s="11">
        <f t="shared" si="0"/>
        <v>50.12916666666667</v>
      </c>
      <c r="J44" s="29">
        <f>E42+E48+E54+E58+E62+E63</f>
        <v>33412.500000000007</v>
      </c>
    </row>
    <row r="45" spans="1:10" ht="46.95" customHeight="1" x14ac:dyDescent="0.3">
      <c r="A45" s="4" t="s">
        <v>71</v>
      </c>
      <c r="B45" s="39" t="s">
        <v>72</v>
      </c>
      <c r="C45" s="41"/>
      <c r="D45" s="5">
        <v>11000</v>
      </c>
      <c r="E45" s="5">
        <v>5061.1000000000004</v>
      </c>
      <c r="F45" s="11">
        <f t="shared" si="0"/>
        <v>46.01</v>
      </c>
    </row>
    <row r="46" spans="1:10" ht="96" customHeight="1" x14ac:dyDescent="0.3">
      <c r="A46" s="2" t="s">
        <v>73</v>
      </c>
      <c r="B46" s="37" t="s">
        <v>74</v>
      </c>
      <c r="C46" s="48"/>
      <c r="D46" s="3">
        <f>D47</f>
        <v>540</v>
      </c>
      <c r="E46" s="3">
        <f>E47</f>
        <v>286.39999999999998</v>
      </c>
      <c r="F46" s="8">
        <f t="shared" si="0"/>
        <v>53.037037037037038</v>
      </c>
    </row>
    <row r="47" spans="1:10" ht="96.6" customHeight="1" x14ac:dyDescent="0.3">
      <c r="A47" s="4" t="s">
        <v>75</v>
      </c>
      <c r="B47" s="39" t="s">
        <v>76</v>
      </c>
      <c r="C47" s="41"/>
      <c r="D47" s="5">
        <v>540</v>
      </c>
      <c r="E47" s="5">
        <v>286.39999999999998</v>
      </c>
      <c r="F47" s="11">
        <f t="shared" si="0"/>
        <v>53.037037037037038</v>
      </c>
    </row>
    <row r="48" spans="1:10" ht="34.200000000000003" customHeight="1" x14ac:dyDescent="0.3">
      <c r="A48" s="2" t="s">
        <v>77</v>
      </c>
      <c r="B48" s="37" t="s">
        <v>78</v>
      </c>
      <c r="C48" s="48"/>
      <c r="D48" s="3">
        <f>D49</f>
        <v>1127</v>
      </c>
      <c r="E48" s="3">
        <f>E49</f>
        <v>2477.3000000000002</v>
      </c>
      <c r="F48" s="8">
        <f t="shared" si="0"/>
        <v>219.8136645962733</v>
      </c>
    </row>
    <row r="49" spans="1:6" ht="33.6" customHeight="1" x14ac:dyDescent="0.3">
      <c r="A49" s="2" t="s">
        <v>79</v>
      </c>
      <c r="B49" s="37" t="s">
        <v>80</v>
      </c>
      <c r="C49" s="48"/>
      <c r="D49" s="3">
        <f>D50+D51+D52+D53</f>
        <v>1127</v>
      </c>
      <c r="E49" s="3">
        <f>E50+E51+E52+E53</f>
        <v>2477.3000000000002</v>
      </c>
      <c r="F49" s="8">
        <f t="shared" si="0"/>
        <v>219.8136645962733</v>
      </c>
    </row>
    <row r="50" spans="1:6" ht="31.2" customHeight="1" x14ac:dyDescent="0.3">
      <c r="A50" s="4" t="s">
        <v>81</v>
      </c>
      <c r="B50" s="39" t="s">
        <v>82</v>
      </c>
      <c r="C50" s="41"/>
      <c r="D50" s="5">
        <v>517.70000000000005</v>
      </c>
      <c r="E50" s="5">
        <v>1961.7</v>
      </c>
      <c r="F50" s="11">
        <f t="shared" si="0"/>
        <v>378.92601892988216</v>
      </c>
    </row>
    <row r="51" spans="1:6" ht="15.6" x14ac:dyDescent="0.3">
      <c r="A51" s="4" t="s">
        <v>83</v>
      </c>
      <c r="B51" s="39" t="s">
        <v>84</v>
      </c>
      <c r="C51" s="41"/>
      <c r="D51" s="5">
        <v>4.3</v>
      </c>
      <c r="E51" s="5">
        <v>0.4</v>
      </c>
      <c r="F51" s="11">
        <f t="shared" si="0"/>
        <v>9.3023255813953494</v>
      </c>
    </row>
    <row r="52" spans="1:6" ht="15.6" x14ac:dyDescent="0.3">
      <c r="A52" s="4" t="s">
        <v>85</v>
      </c>
      <c r="B52" s="39" t="s">
        <v>86</v>
      </c>
      <c r="C52" s="41"/>
      <c r="D52" s="5">
        <v>241.6</v>
      </c>
      <c r="E52" s="5">
        <v>515.20000000000005</v>
      </c>
      <c r="F52" s="11">
        <f t="shared" si="0"/>
        <v>213.2450331125828</v>
      </c>
    </row>
    <row r="53" spans="1:6" ht="15.6" x14ac:dyDescent="0.3">
      <c r="A53" s="31" t="s">
        <v>87</v>
      </c>
      <c r="B53" s="56" t="s">
        <v>88</v>
      </c>
      <c r="C53" s="57"/>
      <c r="D53" s="5">
        <v>363.4</v>
      </c>
      <c r="E53" s="5">
        <v>0</v>
      </c>
      <c r="F53" s="11">
        <f t="shared" si="0"/>
        <v>0</v>
      </c>
    </row>
    <row r="54" spans="1:6" s="16" customFormat="1" ht="36" customHeight="1" x14ac:dyDescent="0.3">
      <c r="A54" s="33" t="s">
        <v>160</v>
      </c>
      <c r="B54" s="51" t="s">
        <v>156</v>
      </c>
      <c r="C54" s="36"/>
      <c r="D54" s="8">
        <f t="shared" ref="D54:E56" si="1">D55</f>
        <v>0</v>
      </c>
      <c r="E54" s="8">
        <f t="shared" si="1"/>
        <v>3265</v>
      </c>
      <c r="F54" s="8">
        <v>0</v>
      </c>
    </row>
    <row r="55" spans="1:6" ht="21" customHeight="1" x14ac:dyDescent="0.3">
      <c r="A55" s="34" t="s">
        <v>161</v>
      </c>
      <c r="B55" s="35" t="s">
        <v>157</v>
      </c>
      <c r="C55" s="36"/>
      <c r="D55" s="30">
        <f t="shared" si="1"/>
        <v>0</v>
      </c>
      <c r="E55" s="30">
        <f t="shared" si="1"/>
        <v>3265</v>
      </c>
      <c r="F55" s="11">
        <v>0</v>
      </c>
    </row>
    <row r="56" spans="1:6" ht="23.25" customHeight="1" x14ac:dyDescent="0.3">
      <c r="A56" s="34" t="s">
        <v>162</v>
      </c>
      <c r="B56" s="35" t="s">
        <v>158</v>
      </c>
      <c r="C56" s="36"/>
      <c r="D56" s="30">
        <f t="shared" si="1"/>
        <v>0</v>
      </c>
      <c r="E56" s="30">
        <f t="shared" si="1"/>
        <v>3265</v>
      </c>
      <c r="F56" s="11">
        <v>0</v>
      </c>
    </row>
    <row r="57" spans="1:6" ht="35.25" customHeight="1" x14ac:dyDescent="0.3">
      <c r="A57" s="34" t="s">
        <v>163</v>
      </c>
      <c r="B57" s="35" t="s">
        <v>159</v>
      </c>
      <c r="C57" s="36"/>
      <c r="D57" s="30"/>
      <c r="E57" s="5">
        <v>3265</v>
      </c>
      <c r="F57" s="11">
        <v>0</v>
      </c>
    </row>
    <row r="58" spans="1:6" ht="33" customHeight="1" x14ac:dyDescent="0.3">
      <c r="A58" s="32" t="s">
        <v>89</v>
      </c>
      <c r="B58" s="46" t="s">
        <v>90</v>
      </c>
      <c r="C58" s="47"/>
      <c r="D58" s="3">
        <f>D59+D60</f>
        <v>22285.8</v>
      </c>
      <c r="E58" s="3">
        <f>E59+E60</f>
        <v>15965</v>
      </c>
      <c r="F58" s="8">
        <f t="shared" si="0"/>
        <v>71.637544983801348</v>
      </c>
    </row>
    <row r="59" spans="1:6" ht="93.6" customHeight="1" x14ac:dyDescent="0.3">
      <c r="A59" s="4" t="s">
        <v>91</v>
      </c>
      <c r="B59" s="39" t="s">
        <v>92</v>
      </c>
      <c r="C59" s="41"/>
      <c r="D59" s="5">
        <v>22280.799999999999</v>
      </c>
      <c r="E59" s="5">
        <v>15963</v>
      </c>
      <c r="F59" s="11">
        <f t="shared" si="0"/>
        <v>71.644644716527239</v>
      </c>
    </row>
    <row r="60" spans="1:6" ht="47.4" customHeight="1" x14ac:dyDescent="0.3">
      <c r="A60" s="2" t="s">
        <v>93</v>
      </c>
      <c r="B60" s="37" t="s">
        <v>94</v>
      </c>
      <c r="C60" s="48"/>
      <c r="D60" s="3">
        <f>D61</f>
        <v>5</v>
      </c>
      <c r="E60" s="3">
        <f>E61</f>
        <v>2</v>
      </c>
      <c r="F60" s="8">
        <f t="shared" si="0"/>
        <v>40</v>
      </c>
    </row>
    <row r="61" spans="1:6" ht="65.400000000000006" customHeight="1" x14ac:dyDescent="0.3">
      <c r="A61" s="4" t="s">
        <v>95</v>
      </c>
      <c r="B61" s="39" t="s">
        <v>96</v>
      </c>
      <c r="C61" s="41"/>
      <c r="D61" s="5">
        <v>5</v>
      </c>
      <c r="E61" s="5">
        <v>2</v>
      </c>
      <c r="F61" s="11">
        <f t="shared" si="0"/>
        <v>40</v>
      </c>
    </row>
    <row r="62" spans="1:6" ht="15.6" x14ac:dyDescent="0.3">
      <c r="A62" s="2" t="s">
        <v>97</v>
      </c>
      <c r="B62" s="37" t="s">
        <v>98</v>
      </c>
      <c r="C62" s="48"/>
      <c r="D62" s="3">
        <v>1000</v>
      </c>
      <c r="E62" s="3">
        <v>321.89999999999998</v>
      </c>
      <c r="F62" s="8">
        <f t="shared" si="0"/>
        <v>32.19</v>
      </c>
    </row>
    <row r="63" spans="1:6" s="18" customFormat="1" ht="15.6" x14ac:dyDescent="0.3">
      <c r="A63" s="26" t="s">
        <v>146</v>
      </c>
      <c r="B63" s="60" t="s">
        <v>145</v>
      </c>
      <c r="C63" s="61"/>
      <c r="D63" s="27">
        <f>D64</f>
        <v>0</v>
      </c>
      <c r="E63" s="27">
        <f t="shared" ref="E63:F63" si="2">E64</f>
        <v>20.3</v>
      </c>
      <c r="F63" s="27">
        <f t="shared" si="2"/>
        <v>0</v>
      </c>
    </row>
    <row r="64" spans="1:6" s="18" customFormat="1" ht="33.6" customHeight="1" x14ac:dyDescent="0.3">
      <c r="A64" s="26" t="s">
        <v>147</v>
      </c>
      <c r="B64" s="49" t="s">
        <v>148</v>
      </c>
      <c r="C64" s="50"/>
      <c r="D64" s="17">
        <v>0</v>
      </c>
      <c r="E64" s="17">
        <v>20.3</v>
      </c>
      <c r="F64" s="27"/>
    </row>
    <row r="65" spans="1:6" ht="15.6" x14ac:dyDescent="0.3">
      <c r="A65" s="2" t="s">
        <v>99</v>
      </c>
      <c r="B65" s="37" t="s">
        <v>100</v>
      </c>
      <c r="C65" s="48"/>
      <c r="D65" s="3">
        <f>D66</f>
        <v>556340.5</v>
      </c>
      <c r="E65" s="3">
        <f>E66+E84</f>
        <v>287790.40000000002</v>
      </c>
      <c r="F65" s="8">
        <f t="shared" si="0"/>
        <v>51.729183836157901</v>
      </c>
    </row>
    <row r="66" spans="1:6" ht="47.4" customHeight="1" x14ac:dyDescent="0.3">
      <c r="A66" s="2" t="s">
        <v>101</v>
      </c>
      <c r="B66" s="37" t="s">
        <v>102</v>
      </c>
      <c r="C66" s="48"/>
      <c r="D66" s="3">
        <f>D67+D70+D75+D81</f>
        <v>556340.5</v>
      </c>
      <c r="E66" s="3">
        <f>E67+E70+E75+E81</f>
        <v>298995.5</v>
      </c>
      <c r="F66" s="8">
        <f t="shared" si="0"/>
        <v>53.743256153380891</v>
      </c>
    </row>
    <row r="67" spans="1:6" ht="15.6" x14ac:dyDescent="0.3">
      <c r="A67" s="2" t="s">
        <v>103</v>
      </c>
      <c r="B67" s="37" t="s">
        <v>104</v>
      </c>
      <c r="C67" s="48"/>
      <c r="D67" s="3">
        <f>D68+D69</f>
        <v>231130</v>
      </c>
      <c r="E67" s="3">
        <f>E68+E69</f>
        <v>134827</v>
      </c>
      <c r="F67" s="8">
        <f t="shared" si="0"/>
        <v>58.333838099770695</v>
      </c>
    </row>
    <row r="68" spans="1:6" ht="48.6" customHeight="1" x14ac:dyDescent="0.3">
      <c r="A68" s="4" t="s">
        <v>105</v>
      </c>
      <c r="B68" s="39" t="s">
        <v>106</v>
      </c>
      <c r="C68" s="41"/>
      <c r="D68" s="5">
        <v>223453</v>
      </c>
      <c r="E68" s="5">
        <v>130347</v>
      </c>
      <c r="F68" s="11">
        <f t="shared" si="0"/>
        <v>58.333072279181749</v>
      </c>
    </row>
    <row r="69" spans="1:6" ht="46.2" customHeight="1" x14ac:dyDescent="0.3">
      <c r="A69" s="4" t="s">
        <v>107</v>
      </c>
      <c r="B69" s="39" t="s">
        <v>108</v>
      </c>
      <c r="C69" s="41"/>
      <c r="D69" s="5">
        <v>7677</v>
      </c>
      <c r="E69" s="5">
        <v>4480</v>
      </c>
      <c r="F69" s="11">
        <f t="shared" si="0"/>
        <v>58.356128696105245</v>
      </c>
    </row>
    <row r="70" spans="1:6" ht="15.6" x14ac:dyDescent="0.3">
      <c r="A70" s="2" t="s">
        <v>109</v>
      </c>
      <c r="B70" s="37" t="s">
        <v>110</v>
      </c>
      <c r="C70" s="48"/>
      <c r="D70" s="3">
        <f>D71+D72+D73+D74</f>
        <v>43450.8</v>
      </c>
      <c r="E70" s="3">
        <f>E71+E72+E73+E74</f>
        <v>8806.6</v>
      </c>
      <c r="F70" s="8">
        <f t="shared" si="0"/>
        <v>20.267981256961896</v>
      </c>
    </row>
    <row r="71" spans="1:6" ht="114" customHeight="1" x14ac:dyDescent="0.3">
      <c r="A71" s="4" t="s">
        <v>111</v>
      </c>
      <c r="B71" s="39" t="s">
        <v>112</v>
      </c>
      <c r="C71" s="41"/>
      <c r="D71" s="5">
        <v>2195.1999999999998</v>
      </c>
      <c r="E71" s="5">
        <v>23.5</v>
      </c>
      <c r="F71" s="11">
        <f t="shared" si="0"/>
        <v>1.0705174927113703</v>
      </c>
    </row>
    <row r="72" spans="1:6" ht="80.400000000000006" customHeight="1" x14ac:dyDescent="0.3">
      <c r="A72" s="4" t="s">
        <v>113</v>
      </c>
      <c r="B72" s="39" t="s">
        <v>114</v>
      </c>
      <c r="C72" s="41"/>
      <c r="D72" s="5">
        <v>6720</v>
      </c>
      <c r="E72" s="5">
        <v>315.3</v>
      </c>
      <c r="F72" s="11">
        <f t="shared" si="0"/>
        <v>4.6919642857142865</v>
      </c>
    </row>
    <row r="73" spans="1:6" ht="78.599999999999994" customHeight="1" x14ac:dyDescent="0.3">
      <c r="A73" s="4" t="s">
        <v>115</v>
      </c>
      <c r="B73" s="39" t="s">
        <v>116</v>
      </c>
      <c r="C73" s="41"/>
      <c r="D73" s="5">
        <v>5201.3</v>
      </c>
      <c r="E73" s="5">
        <v>2706.3</v>
      </c>
      <c r="F73" s="11">
        <f t="shared" si="0"/>
        <v>52.031222963489896</v>
      </c>
    </row>
    <row r="74" spans="1:6" ht="15.6" x14ac:dyDescent="0.3">
      <c r="A74" s="4" t="s">
        <v>117</v>
      </c>
      <c r="B74" s="39" t="s">
        <v>118</v>
      </c>
      <c r="C74" s="41"/>
      <c r="D74" s="5">
        <v>29334.3</v>
      </c>
      <c r="E74" s="5">
        <v>5761.5</v>
      </c>
      <c r="F74" s="11">
        <f t="shared" si="0"/>
        <v>19.640830018101678</v>
      </c>
    </row>
    <row r="75" spans="1:6" ht="15.6" x14ac:dyDescent="0.3">
      <c r="A75" s="2" t="s">
        <v>119</v>
      </c>
      <c r="B75" s="37" t="s">
        <v>120</v>
      </c>
      <c r="C75" s="48"/>
      <c r="D75" s="3">
        <f>D76+D77+D78+D79+D80</f>
        <v>266252.39999999997</v>
      </c>
      <c r="E75" s="3">
        <f>E76+E77+E78+E79+E80</f>
        <v>148437.6</v>
      </c>
      <c r="F75" s="8">
        <f t="shared" si="0"/>
        <v>55.750708726005861</v>
      </c>
    </row>
    <row r="76" spans="1:6" ht="45.6" customHeight="1" x14ac:dyDescent="0.3">
      <c r="A76" s="4" t="s">
        <v>121</v>
      </c>
      <c r="B76" s="39" t="s">
        <v>122</v>
      </c>
      <c r="C76" s="41"/>
      <c r="D76" s="5">
        <v>11205.5</v>
      </c>
      <c r="E76" s="5">
        <v>5130.8999999999996</v>
      </c>
      <c r="F76" s="11">
        <f t="shared" si="0"/>
        <v>45.789121413591538</v>
      </c>
    </row>
    <row r="77" spans="1:6" ht="66" customHeight="1" x14ac:dyDescent="0.3">
      <c r="A77" s="4" t="s">
        <v>123</v>
      </c>
      <c r="B77" s="39" t="s">
        <v>124</v>
      </c>
      <c r="C77" s="41"/>
      <c r="D77" s="5">
        <v>700.9</v>
      </c>
      <c r="E77" s="5">
        <v>345</v>
      </c>
      <c r="F77" s="11">
        <f t="shared" si="0"/>
        <v>49.222428306463122</v>
      </c>
    </row>
    <row r="78" spans="1:6" ht="84" customHeight="1" x14ac:dyDescent="0.3">
      <c r="A78" s="4" t="s">
        <v>125</v>
      </c>
      <c r="B78" s="39" t="s">
        <v>126</v>
      </c>
      <c r="C78" s="41"/>
      <c r="D78" s="5">
        <v>2.6</v>
      </c>
      <c r="E78" s="5">
        <v>0</v>
      </c>
      <c r="F78" s="11">
        <f t="shared" si="0"/>
        <v>0</v>
      </c>
    </row>
    <row r="79" spans="1:6" ht="47.4" customHeight="1" x14ac:dyDescent="0.3">
      <c r="A79" s="4" t="s">
        <v>127</v>
      </c>
      <c r="B79" s="39" t="s">
        <v>128</v>
      </c>
      <c r="C79" s="41"/>
      <c r="D79" s="5">
        <v>1000.6</v>
      </c>
      <c r="E79" s="5">
        <v>558.6</v>
      </c>
      <c r="F79" s="11">
        <f t="shared" si="0"/>
        <v>55.826504097541473</v>
      </c>
    </row>
    <row r="80" spans="1:6" ht="33.6" customHeight="1" x14ac:dyDescent="0.3">
      <c r="A80" s="4" t="s">
        <v>129</v>
      </c>
      <c r="B80" s="39" t="s">
        <v>130</v>
      </c>
      <c r="C80" s="41"/>
      <c r="D80" s="5">
        <v>253342.8</v>
      </c>
      <c r="E80" s="5">
        <v>142403.1</v>
      </c>
      <c r="F80" s="11">
        <f t="shared" si="0"/>
        <v>56.209649534148987</v>
      </c>
    </row>
    <row r="81" spans="1:7" ht="15.6" x14ac:dyDescent="0.3">
      <c r="A81" s="2" t="s">
        <v>131</v>
      </c>
      <c r="B81" s="37" t="s">
        <v>132</v>
      </c>
      <c r="C81" s="48"/>
      <c r="D81" s="3">
        <f>D82+D83</f>
        <v>15507.3</v>
      </c>
      <c r="E81" s="3">
        <f>E82+E83</f>
        <v>6924.3</v>
      </c>
      <c r="F81" s="8">
        <f t="shared" si="0"/>
        <v>44.651873633708</v>
      </c>
    </row>
    <row r="82" spans="1:7" ht="141.6" customHeight="1" x14ac:dyDescent="0.3">
      <c r="A82" s="4" t="s">
        <v>133</v>
      </c>
      <c r="B82" s="39" t="s">
        <v>134</v>
      </c>
      <c r="C82" s="41"/>
      <c r="D82" s="5">
        <v>8007.3</v>
      </c>
      <c r="E82" s="5">
        <v>3174.3</v>
      </c>
      <c r="F82" s="11">
        <f t="shared" ref="F82:F83" si="3">E82/D82*100</f>
        <v>39.642576149263796</v>
      </c>
    </row>
    <row r="83" spans="1:7" ht="82.2" customHeight="1" x14ac:dyDescent="0.3">
      <c r="A83" s="4" t="s">
        <v>135</v>
      </c>
      <c r="B83" s="39" t="s">
        <v>136</v>
      </c>
      <c r="C83" s="41"/>
      <c r="D83" s="5">
        <v>7500</v>
      </c>
      <c r="E83" s="5">
        <v>3750</v>
      </c>
      <c r="F83" s="23">
        <f t="shared" si="3"/>
        <v>50</v>
      </c>
    </row>
    <row r="84" spans="1:7" ht="67.2" customHeight="1" x14ac:dyDescent="0.3">
      <c r="A84" s="2" t="s">
        <v>149</v>
      </c>
      <c r="B84" s="37" t="s">
        <v>150</v>
      </c>
      <c r="C84" s="48"/>
      <c r="D84" s="3">
        <f>D86</f>
        <v>0</v>
      </c>
      <c r="E84" s="21">
        <f>E85</f>
        <v>-11205.1</v>
      </c>
      <c r="F84" s="24">
        <f>D84-E84</f>
        <v>11205.1</v>
      </c>
      <c r="G84" s="19"/>
    </row>
    <row r="85" spans="1:7" ht="67.95" customHeight="1" x14ac:dyDescent="0.3">
      <c r="A85" s="4" t="s">
        <v>151</v>
      </c>
      <c r="B85" s="39" t="s">
        <v>153</v>
      </c>
      <c r="C85" s="41"/>
      <c r="D85" s="5">
        <v>0</v>
      </c>
      <c r="E85" s="22">
        <f>E86</f>
        <v>-11205.1</v>
      </c>
      <c r="F85" s="25">
        <f>D85-E85</f>
        <v>11205.1</v>
      </c>
      <c r="G85" s="20"/>
    </row>
    <row r="86" spans="1:7" ht="62.4" customHeight="1" x14ac:dyDescent="0.3">
      <c r="A86" s="4" t="s">
        <v>152</v>
      </c>
      <c r="B86" s="39" t="s">
        <v>153</v>
      </c>
      <c r="C86" s="41"/>
      <c r="D86" s="5">
        <v>0</v>
      </c>
      <c r="E86" s="22">
        <v>-11205.1</v>
      </c>
      <c r="F86" s="25">
        <f>D86-E86</f>
        <v>11205.1</v>
      </c>
      <c r="G86" s="20"/>
    </row>
  </sheetData>
  <mergeCells count="86">
    <mergeCell ref="B84:C84"/>
    <mergeCell ref="B85:C85"/>
    <mergeCell ref="B86:C86"/>
    <mergeCell ref="B83:C83"/>
    <mergeCell ref="B6:C6"/>
    <mergeCell ref="B80:C80"/>
    <mergeCell ref="B81:C81"/>
    <mergeCell ref="B82:C82"/>
    <mergeCell ref="B61:C61"/>
    <mergeCell ref="B62:C62"/>
    <mergeCell ref="B65:C65"/>
    <mergeCell ref="B66:C66"/>
    <mergeCell ref="B67:C67"/>
    <mergeCell ref="B68:C68"/>
    <mergeCell ref="B69:C69"/>
    <mergeCell ref="B63:C63"/>
    <mergeCell ref="C1:F1"/>
    <mergeCell ref="A3:F3"/>
    <mergeCell ref="B77:C77"/>
    <mergeCell ref="B78:C78"/>
    <mergeCell ref="B79:C79"/>
    <mergeCell ref="B71:C71"/>
    <mergeCell ref="B72:C72"/>
    <mergeCell ref="B73:C73"/>
    <mergeCell ref="B74:C74"/>
    <mergeCell ref="B75:C75"/>
    <mergeCell ref="B76:C76"/>
    <mergeCell ref="B70:C70"/>
    <mergeCell ref="B53:C53"/>
    <mergeCell ref="B58:C58"/>
    <mergeCell ref="B59:C59"/>
    <mergeCell ref="B60:C60"/>
    <mergeCell ref="B64:C64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4:C54"/>
    <mergeCell ref="B55:C55"/>
    <mergeCell ref="B56:C56"/>
    <mergeCell ref="B22:C22"/>
    <mergeCell ref="B23:C23"/>
    <mergeCell ref="B24:C24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6:C16"/>
    <mergeCell ref="B17:C17"/>
    <mergeCell ref="B18:C18"/>
    <mergeCell ref="B21:C21"/>
    <mergeCell ref="B19:C19"/>
    <mergeCell ref="B20:C20"/>
    <mergeCell ref="B57:C57"/>
    <mergeCell ref="B26:C26"/>
    <mergeCell ref="B27:C27"/>
    <mergeCell ref="B12:C12"/>
    <mergeCell ref="A1:B2"/>
    <mergeCell ref="C2:D2"/>
    <mergeCell ref="B5:C5"/>
    <mergeCell ref="B7:C7"/>
    <mergeCell ref="B8:C8"/>
    <mergeCell ref="B9:C9"/>
    <mergeCell ref="B10:C10"/>
    <mergeCell ref="B11:C11"/>
    <mergeCell ref="B25:C25"/>
    <mergeCell ref="B13:C13"/>
    <mergeCell ref="B14:C14"/>
    <mergeCell ref="B15:C15"/>
  </mergeCells>
  <pageMargins left="0.39370078740157483" right="0.39370078740157483" top="0.59055118110236227" bottom="0.59055118110236227" header="0" footer="0.51181102362204722"/>
  <pageSetup paperSize="9" scale="82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Прил.1</vt:lpstr>
      <vt:lpstr>Прил.1!__bookmark_1</vt:lpstr>
      <vt:lpstr>Прил.1!Заголовки_для_печати</vt:lpstr>
      <vt:lpstr>Прил.1!Область_печати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Лукина</cp:lastModifiedBy>
  <cp:lastPrinted>2023-07-04T05:10:11Z</cp:lastPrinted>
  <dcterms:created xsi:type="dcterms:W3CDTF">2023-03-17T01:36:08Z</dcterms:created>
  <dcterms:modified xsi:type="dcterms:W3CDTF">2023-07-27T07:50:59Z</dcterms:modified>
</cp:coreProperties>
</file>