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9996" windowHeight="9996"/>
  </bookViews>
  <sheets>
    <sheet name="Report" sheetId="4" r:id="rId1"/>
  </sheets>
  <definedNames>
    <definedName name="__bookmark_1" localSheetId="0">Report!$A$4:$D$76</definedName>
    <definedName name="__bookmark_1">#REF!</definedName>
    <definedName name="_xlnm.Print_Titles" localSheetId="0">Report!$4:$5</definedName>
  </definedNames>
  <calcPr calcId="124519"/>
</workbook>
</file>

<file path=xl/calcChain.xml><?xml version="1.0" encoding="utf-8"?>
<calcChain xmlns="http://schemas.openxmlformats.org/spreadsheetml/2006/main">
  <c r="G76" i="4"/>
  <c r="G75"/>
  <c r="G74"/>
  <c r="G73"/>
  <c r="G72"/>
  <c r="G71"/>
  <c r="G70"/>
  <c r="G69"/>
  <c r="G67"/>
  <c r="G66"/>
  <c r="G65"/>
  <c r="G61"/>
  <c r="G60"/>
  <c r="G56"/>
  <c r="G55"/>
  <c r="G52"/>
  <c r="G51"/>
  <c r="G50"/>
  <c r="G49"/>
  <c r="G46"/>
  <c r="G44"/>
  <c r="G43"/>
  <c r="G40"/>
  <c r="G37"/>
  <c r="G36"/>
  <c r="G35"/>
  <c r="G34"/>
  <c r="G31"/>
  <c r="G29"/>
  <c r="G25"/>
  <c r="G24"/>
  <c r="G20"/>
  <c r="G19"/>
  <c r="G18"/>
  <c r="G15"/>
  <c r="G14"/>
  <c r="G13"/>
  <c r="G12"/>
  <c r="G11"/>
  <c r="E17"/>
  <c r="E16" s="1"/>
  <c r="G16" s="1"/>
  <c r="E26"/>
  <c r="E60"/>
  <c r="E59" s="1"/>
  <c r="E77"/>
  <c r="E80"/>
  <c r="E79" s="1"/>
  <c r="C80"/>
  <c r="C79" s="1"/>
  <c r="C78" s="1"/>
  <c r="C77" s="1"/>
  <c r="E10"/>
  <c r="E9" s="1"/>
  <c r="C10"/>
  <c r="C9" s="1"/>
  <c r="G9" s="1"/>
  <c r="C17"/>
  <c r="C16" s="1"/>
  <c r="E23"/>
  <c r="C23"/>
  <c r="E28"/>
  <c r="G28" s="1"/>
  <c r="C28"/>
  <c r="C22" s="1"/>
  <c r="E30"/>
  <c r="G30" s="1"/>
  <c r="C30"/>
  <c r="E33"/>
  <c r="G33" s="1"/>
  <c r="C33"/>
  <c r="C32" s="1"/>
  <c r="E35"/>
  <c r="C35"/>
  <c r="E39"/>
  <c r="E38" s="1"/>
  <c r="G38" s="1"/>
  <c r="C39"/>
  <c r="C38" s="1"/>
  <c r="E42"/>
  <c r="G42" s="1"/>
  <c r="C42"/>
  <c r="E45"/>
  <c r="G45" s="1"/>
  <c r="C45"/>
  <c r="E48"/>
  <c r="E47" s="1"/>
  <c r="C48"/>
  <c r="C47" s="1"/>
  <c r="G47" s="1"/>
  <c r="E53"/>
  <c r="G53" s="1"/>
  <c r="E54"/>
  <c r="G54" s="1"/>
  <c r="C54"/>
  <c r="C53" s="1"/>
  <c r="C59"/>
  <c r="G59" s="1"/>
  <c r="E64"/>
  <c r="G64" s="1"/>
  <c r="C64"/>
  <c r="E68"/>
  <c r="C68"/>
  <c r="G68" s="1"/>
  <c r="E74"/>
  <c r="C74"/>
  <c r="G10" l="1"/>
  <c r="E22"/>
  <c r="G22" s="1"/>
  <c r="C58"/>
  <c r="C57" s="1"/>
  <c r="G48"/>
  <c r="G17"/>
  <c r="G39"/>
  <c r="G23"/>
  <c r="C41"/>
  <c r="C8"/>
  <c r="C7" s="1"/>
  <c r="E58"/>
  <c r="E32"/>
  <c r="G32" s="1"/>
  <c r="E41"/>
  <c r="G41" s="1"/>
  <c r="E57" l="1"/>
  <c r="G57" s="1"/>
  <c r="G58"/>
  <c r="E8"/>
  <c r="E7" l="1"/>
  <c r="G7" s="1"/>
  <c r="G8"/>
</calcChain>
</file>

<file path=xl/sharedStrings.xml><?xml version="1.0" encoding="utf-8"?>
<sst xmlns="http://schemas.openxmlformats.org/spreadsheetml/2006/main" count="158" uniqueCount="152">
  <si>
    <t>Приложение №1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</si>
  <si>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</si>
  <si>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</si>
  <si>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</si>
  <si>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</si>
  <si>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</si>
  <si>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</si>
  <si>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</si>
  <si>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</si>
  <si>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</si>
  <si>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</si>
  <si>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</si>
  <si>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</si>
  <si>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</si>
  <si>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</si>
  <si>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</si>
  <si>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</si>
  <si>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</si>
  <si>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</si>
  <si>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</si>
  <si>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</si>
  <si>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</si>
  <si>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</si>
  <si>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</si>
  <si>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</si>
  <si>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</si>
  <si>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</si>
  <si>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</si>
  <si>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</si>
  <si>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</si>
  <si>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</si>
  <si>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</si>
  <si>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</si>
  <si>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</si>
  <si>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</si>
  <si>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</si>
  <si>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</si>
  <si>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</si>
  <si>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</si>
  <si>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</si>
  <si>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</si>
  <si>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</si>
  <si>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</si>
  <si>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</si>
  <si>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</si>
  <si>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</si>
  <si>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</si>
  <si>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</si>
  <si>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</si>
  <si>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</si>
  <si>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</si>
  <si>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</si>
  <si>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</si>
  <si>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</si>
  <si>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</si>
  <si>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</si>
  <si>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</si>
  <si>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</si>
  <si>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</si>
  <si>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</si>
  <si>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</si>
  <si>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</si>
  <si>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</si>
  <si>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</si>
  <si>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</si>
  <si>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</si>
  <si>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</si>
  <si>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</si>
  <si>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</si>
  <si>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</si>
  <si>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</si>
  <si>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</si>
  <si>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</si>
  <si>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</si>
  <si>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</si>
  <si>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</si>
  <si>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</si>
  <si>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</si>
  <si>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</si>
  <si>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</si>
  <si>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</si>
  <si>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</si>
  <si>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</si>
  <si>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</si>
  <si>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</si>
  <si>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</si>
  <si>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</si>
  <si>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</si>
  <si>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</si>
  <si>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</si>
  <si>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</si>
  <si>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</si>
  <si>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</si>
  <si>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</si>
  <si>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</si>
  <si>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</si>
  <si>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</si>
  <si>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</si>
  <si>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</si>
  <si>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</si>
  <si>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</si>
  <si>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</si>
  <si>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</si>
  <si>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</si>
  <si>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</si>
  <si>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</si>
  <si>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</si>
  <si>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</si>
  <si>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</si>
  <si>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</si>
  <si>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</si>
  <si>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</si>
  <si>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</si>
  <si>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</si>
  <si>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</si>
  <si>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</si>
  <si>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</si>
  <si>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</si>
  <si>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</si>
  <si>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</si>
  <si>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</si>
  <si>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</si>
  <si>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</si>
  <si>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</si>
  <si>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</si>
  <si>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</si>
  <si>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</si>
  <si>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</si>
  <si>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% исполнения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</si>
  <si>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</si>
  <si>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</si>
  <si>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</si>
  <si>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1 05 02000 00 0000 110</t>
  </si>
  <si>
    <t>1 05 02010 02 0000 110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</si>
  <si>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</si>
  <si>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</si>
  <si>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</si>
  <si>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2 19 60 010 14 0000 150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</si>
  <si>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</si>
  <si>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</si>
  <si>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</si>
  <si>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</si>
  <si>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</si>
  <si>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Исполнение бюджета за  1 квартал  2024 года</t>
  </si>
  <si>
    <t>2 08 00 000 00 0000 000</t>
  </si>
  <si>
    <t>2 08 04 000 14 0000 150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</si>
  <si>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</si>
  <si>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</si>
  <si>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на поддержку мер по обеспечению сбалансированности бюджетов</t>
  </si>
  <si>
    <t>рублей</t>
  </si>
  <si>
    <t>Исполнение поступления доходов в бюджет муниципального образования "Сусуманский муниципальный округ Магаданской области" по кодам классификации доходов бюджетов  за 1 квартал  2024 год.</t>
  </si>
  <si>
    <t>Сумма на 2024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</si>
</sst>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20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15" xfId="0" applyNumberFormat="1" applyFont="1" applyFill="1" applyBorder="1" applyAlignment="1" applyProtection="1">
      <alignment horizontal="left" vertical="top" wrapText="1"/>
    </xf>
    <xf numFmtId="0" fontId="24" fillId="0" borderId="0" xfId="0" applyFont="1"/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justify" vertical="top" wrapText="1"/>
    </xf>
    <xf numFmtId="0" fontId="19" fillId="0" borderId="10" xfId="0" applyNumberFormat="1" applyFont="1" applyFill="1" applyBorder="1" applyAlignment="1" applyProtection="1">
      <alignment horizontal="justify" vertical="top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8" xfId="0" applyNumberFormat="1" applyFont="1" applyFill="1" applyBorder="1" applyAlignment="1" applyProtection="1">
      <alignment horizontal="justify" vertical="top" wrapText="1"/>
    </xf>
    <xf numFmtId="0" fontId="20" fillId="0" borderId="17" xfId="0" applyNumberFormat="1" applyFont="1" applyFill="1" applyBorder="1" applyAlignment="1" applyProtection="1">
      <alignment horizontal="justify" vertical="top" wrapText="1"/>
    </xf>
    <xf numFmtId="0" fontId="19" fillId="0" borderId="17" xfId="0" applyNumberFormat="1" applyFont="1" applyFill="1" applyBorder="1" applyAlignment="1" applyProtection="1">
      <alignment horizontal="justify" vertical="top" wrapText="1"/>
    </xf>
    <xf numFmtId="0" fontId="21" fillId="0" borderId="10" xfId="0" applyNumberFormat="1" applyFont="1" applyFill="1" applyBorder="1" applyAlignment="1" applyProtection="1">
      <alignment horizontal="justify" vertical="top" wrapText="1"/>
    </xf>
    <xf numFmtId="4" fontId="24" fillId="0" borderId="0" xfId="0" applyNumberFormat="1" applyFont="1"/>
    <xf numFmtId="0" fontId="25" fillId="0" borderId="0" xfId="0" applyFont="1"/>
    <xf numFmtId="0" fontId="19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20" fillId="0" borderId="15" xfId="0" applyNumberFormat="1" applyFont="1" applyFill="1" applyBorder="1" applyAlignment="1" applyProtection="1">
      <alignment horizontal="right" vertical="top" wrapText="1"/>
    </xf>
    <xf numFmtId="4" fontId="20" fillId="0" borderId="16" xfId="0" applyNumberFormat="1" applyFont="1" applyFill="1" applyBorder="1" applyAlignment="1" applyProtection="1">
      <alignment horizontal="right" vertical="top" wrapText="1"/>
    </xf>
    <xf numFmtId="4" fontId="19" fillId="0" borderId="15" xfId="0" applyNumberFormat="1" applyFont="1" applyFill="1" applyBorder="1" applyAlignment="1" applyProtection="1">
      <alignment horizontal="right" vertical="top" wrapText="1"/>
    </xf>
    <xf numFmtId="4" fontId="19" fillId="0" borderId="16" xfId="0" applyNumberFormat="1" applyFont="1" applyFill="1" applyBorder="1" applyAlignment="1" applyProtection="1">
      <alignment horizontal="right" vertical="top" wrapText="1"/>
    </xf>
    <xf numFmtId="4" fontId="19" fillId="0" borderId="11" xfId="0" applyNumberFormat="1" applyFont="1" applyFill="1" applyBorder="1" applyAlignment="1" applyProtection="1">
      <alignment horizontal="right" vertical="top" wrapText="1"/>
    </xf>
    <xf numFmtId="4" fontId="19" fillId="0" borderId="12" xfId="0" applyNumberFormat="1" applyFont="1" applyFill="1" applyBorder="1" applyAlignment="1" applyProtection="1">
      <alignment horizontal="right" vertical="top" wrapText="1"/>
    </xf>
    <xf numFmtId="4" fontId="19" fillId="33" borderId="11" xfId="0" applyNumberFormat="1" applyFont="1" applyFill="1" applyBorder="1" applyAlignment="1" applyProtection="1">
      <alignment horizontal="right" vertical="top" wrapText="1"/>
    </xf>
    <xf numFmtId="4" fontId="19" fillId="33" borderId="12" xfId="0" applyNumberFormat="1" applyFont="1" applyFill="1" applyBorder="1" applyAlignment="1" applyProtection="1">
      <alignment horizontal="right" vertical="top" wrapText="1"/>
    </xf>
    <xf numFmtId="4" fontId="20" fillId="0" borderId="11" xfId="0" applyNumberFormat="1" applyFont="1" applyFill="1" applyBorder="1" applyAlignment="1" applyProtection="1">
      <alignment horizontal="right" vertical="top" wrapText="1"/>
    </xf>
    <xf numFmtId="4" fontId="20" fillId="33" borderId="11" xfId="0" applyNumberFormat="1" applyFont="1" applyFill="1" applyBorder="1" applyAlignment="1" applyProtection="1">
      <alignment horizontal="right" vertical="top" wrapText="1"/>
    </xf>
    <xf numFmtId="4" fontId="20" fillId="33" borderId="16" xfId="0" applyNumberFormat="1" applyFont="1" applyFill="1" applyBorder="1" applyAlignment="1" applyProtection="1">
      <alignment horizontal="right" vertical="top" wrapText="1"/>
    </xf>
    <xf numFmtId="4" fontId="19" fillId="0" borderId="17" xfId="0" applyNumberFormat="1" applyFont="1" applyFill="1" applyBorder="1" applyAlignment="1" applyProtection="1">
      <alignment horizontal="right" vertical="top" wrapText="1"/>
    </xf>
    <xf numFmtId="4" fontId="19" fillId="33" borderId="20" xfId="0" applyNumberFormat="1" applyFont="1" applyFill="1" applyBorder="1" applyAlignment="1" applyProtection="1">
      <alignment horizontal="right" vertical="top" wrapText="1"/>
    </xf>
    <xf numFmtId="4" fontId="19" fillId="33" borderId="16" xfId="0" applyNumberFormat="1" applyFont="1" applyFill="1" applyBorder="1" applyAlignment="1" applyProtection="1">
      <alignment horizontal="right" vertical="top" wrapText="1"/>
    </xf>
    <xf numFmtId="4" fontId="20" fillId="33" borderId="15" xfId="0" applyNumberFormat="1" applyFont="1" applyFill="1" applyBorder="1" applyAlignment="1" applyProtection="1">
      <alignment horizontal="right" vertical="top" wrapText="1"/>
    </xf>
    <xf numFmtId="4" fontId="19" fillId="33" borderId="15" xfId="0" applyNumberFormat="1" applyFont="1" applyFill="1" applyBorder="1" applyAlignment="1" applyProtection="1">
      <alignment horizontal="right" vertical="top" wrapText="1"/>
    </xf>
    <xf numFmtId="0" fontId="2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23" fillId="0" borderId="15" xfId="0" applyNumberFormat="1" applyFont="1" applyFill="1" applyBorder="1" applyAlignment="1" applyProtection="1">
      <alignment horizontal="right" vertical="top" wrapText="1"/>
    </xf>
    <xf numFmtId="4" fontId="23" fillId="0" borderId="16" xfId="0" applyNumberFormat="1" applyFont="1" applyFill="1" applyBorder="1" applyAlignment="1" applyProtection="1">
      <alignment horizontal="right" vertical="top" wrapText="1"/>
    </xf>
    <xf numFmtId="0" fontId="2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4" fontId="20" fillId="0" borderId="13" xfId="0" applyNumberFormat="1" applyFont="1" applyFill="1" applyBorder="1" applyAlignment="1" applyProtection="1">
      <alignment horizontal="right" vertical="top" wrapText="1"/>
    </xf>
    <xf numFmtId="4" fontId="20" fillId="0" borderId="14" xfId="0" applyNumberFormat="1" applyFont="1" applyFill="1" applyBorder="1" applyAlignment="1" applyProtection="1">
      <alignment horizontal="right" vertical="top" wrapText="1"/>
    </xf>
    <xf numFmtId="0" fontId="21" fillId="33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164" fontId="20" fillId="0" borderId="14" xfId="0" applyNumberFormat="1" applyFont="1" applyFill="1" applyBorder="1" applyAlignment="1" applyProtection="1">
      <alignment horizontal="right" vertical="top"/>
    </xf>
    <xf numFmtId="164" fontId="19" fillId="0" borderId="14" xfId="0" applyNumberFormat="1" applyFont="1" applyFill="1" applyBorder="1" applyAlignment="1" applyProtection="1">
      <alignment horizontal="right" vertical="top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79" workbookViewId="0">
      <selection activeCell="G22" sqref="G22"/>
    </sheetView>
  </sheetViews>
  <sheetFormatPr defaultRowHeight="15.6"/>
  <cols>
    <col min="1" max="1" width="24.44140625" style="4" customWidth="1"/>
    <col min="2" max="2" width="64.21875" style="4" customWidth="1"/>
    <col min="3" max="3" width="15.109375" style="4" customWidth="1"/>
    <col min="4" max="4" width="2.77734375" style="4" customWidth="1"/>
    <col min="5" max="5" width="4.6640625" style="4" customWidth="1"/>
    <col min="6" max="6" width="11.5546875" style="4" customWidth="1"/>
    <col min="7" max="7" width="11.44140625" style="4" customWidth="1"/>
    <col min="8" max="8" width="8.88671875" style="4"/>
    <col min="9" max="9" width="11" style="4" bestFit="1" customWidth="1"/>
    <col min="10" max="16384" width="8.88671875" style="4"/>
  </cols>
  <sheetData>
    <row r="1" spans="1:7" ht="19.350000000000001" customHeight="1">
      <c r="A1" s="17" t="s">
        <v>0</v>
      </c>
      <c r="B1" s="17"/>
      <c r="C1" s="17"/>
      <c r="D1" s="17"/>
      <c r="E1" s="18"/>
      <c r="F1" s="18"/>
      <c r="G1" s="18"/>
    </row>
    <row r="2" spans="1:7" ht="35.4" customHeight="1">
      <c r="A2" s="19" t="s">
        <v>150</v>
      </c>
      <c r="B2" s="19"/>
      <c r="C2" s="19"/>
      <c r="D2" s="19"/>
      <c r="E2" s="18"/>
      <c r="F2" s="18"/>
      <c r="G2" s="18"/>
    </row>
    <row r="3" spans="1:7" ht="17.25" customHeight="1">
      <c r="A3" s="17" t="s">
        <v>149</v>
      </c>
      <c r="B3" s="17"/>
      <c r="C3" s="17"/>
      <c r="D3" s="17"/>
      <c r="E3" s="18"/>
      <c r="F3" s="18"/>
      <c r="G3" s="18"/>
    </row>
    <row r="4" spans="1:7" ht="23.4" customHeight="1">
      <c r="A4" s="51" t="s">
        <v>1</v>
      </c>
      <c r="B4" s="53" t="s">
        <v>2</v>
      </c>
      <c r="C4" s="48" t="s">
        <v>151</v>
      </c>
      <c r="D4" s="48"/>
      <c r="E4" s="40" t="s">
        <v>143</v>
      </c>
      <c r="F4" s="41"/>
      <c r="G4" s="46" t="s">
        <v>128</v>
      </c>
    </row>
    <row r="5" spans="1:7" ht="37.799999999999997" customHeight="1">
      <c r="A5" s="52"/>
      <c r="B5" s="54"/>
      <c r="C5" s="49"/>
      <c r="D5" s="49"/>
      <c r="E5" s="42"/>
      <c r="F5" s="43"/>
      <c r="G5" s="47"/>
    </row>
    <row r="6" spans="1:7" ht="21.6" customHeight="1">
      <c r="A6" s="5">
        <v>1</v>
      </c>
      <c r="B6" s="8">
        <v>2</v>
      </c>
      <c r="C6" s="50">
        <v>3</v>
      </c>
      <c r="D6" s="50"/>
      <c r="E6" s="36">
        <v>4</v>
      </c>
      <c r="F6" s="37"/>
      <c r="G6" s="9">
        <v>5</v>
      </c>
    </row>
    <row r="7" spans="1:7">
      <c r="A7" s="1" t="s">
        <v>3</v>
      </c>
      <c r="B7" s="5" t="s">
        <v>4</v>
      </c>
      <c r="C7" s="44">
        <f>C8+C57</f>
        <v>1098158233.8099999</v>
      </c>
      <c r="D7" s="45"/>
      <c r="E7" s="44">
        <f>E8+E57</f>
        <v>186160375.65000004</v>
      </c>
      <c r="F7" s="45"/>
      <c r="G7" s="55">
        <f>E7/C7*100</f>
        <v>16.952053895195668</v>
      </c>
    </row>
    <row r="8" spans="1:7">
      <c r="A8" s="1" t="s">
        <v>5</v>
      </c>
      <c r="B8" s="6" t="s">
        <v>6</v>
      </c>
      <c r="C8" s="20">
        <f>C9+C16+C22+C32+C38+C41+C47+C53+C56</f>
        <v>406403600</v>
      </c>
      <c r="D8" s="21"/>
      <c r="E8" s="20">
        <f>E9+E16+E22+E32+E38+E41+E47+E53+E56</f>
        <v>46004833.24000001</v>
      </c>
      <c r="F8" s="21"/>
      <c r="G8" s="55">
        <f t="shared" ref="G8:G71" si="0">E8/C8*100</f>
        <v>11.319986643819103</v>
      </c>
    </row>
    <row r="9" spans="1:7">
      <c r="A9" s="1" t="s">
        <v>7</v>
      </c>
      <c r="B9" s="6" t="s">
        <v>8</v>
      </c>
      <c r="C9" s="20">
        <f>C10</f>
        <v>330233000</v>
      </c>
      <c r="D9" s="21"/>
      <c r="E9" s="20">
        <f>E10</f>
        <v>33406598.470000003</v>
      </c>
      <c r="F9" s="21"/>
      <c r="G9" s="55">
        <f t="shared" si="0"/>
        <v>10.116069099696276</v>
      </c>
    </row>
    <row r="10" spans="1:7">
      <c r="A10" s="1" t="s">
        <v>9</v>
      </c>
      <c r="B10" s="6" t="s">
        <v>10</v>
      </c>
      <c r="C10" s="20">
        <f>C11+C12+C13+C14+C15</f>
        <v>330233000</v>
      </c>
      <c r="D10" s="21"/>
      <c r="E10" s="20">
        <f>E11+E12+E13+E14+E15</f>
        <v>33406598.470000003</v>
      </c>
      <c r="F10" s="21"/>
      <c r="G10" s="55">
        <f t="shared" si="0"/>
        <v>10.116069099696276</v>
      </c>
    </row>
    <row r="11" spans="1:7" ht="96.6" customHeight="1">
      <c r="A11" s="2" t="s">
        <v>11</v>
      </c>
      <c r="B11" s="7" t="s">
        <v>12</v>
      </c>
      <c r="C11" s="22">
        <v>316844000</v>
      </c>
      <c r="D11" s="23"/>
      <c r="E11" s="22">
        <v>33915808.390000001</v>
      </c>
      <c r="F11" s="23"/>
      <c r="G11" s="56">
        <f t="shared" si="0"/>
        <v>10.704260894951458</v>
      </c>
    </row>
    <row r="12" spans="1:7" ht="114.6" customHeight="1">
      <c r="A12" s="2" t="s">
        <v>13</v>
      </c>
      <c r="B12" s="7" t="s">
        <v>14</v>
      </c>
      <c r="C12" s="22">
        <v>84000</v>
      </c>
      <c r="D12" s="23"/>
      <c r="E12" s="22">
        <v>0</v>
      </c>
      <c r="F12" s="23"/>
      <c r="G12" s="56">
        <f t="shared" si="0"/>
        <v>0</v>
      </c>
    </row>
    <row r="13" spans="1:7" ht="46.8">
      <c r="A13" s="2" t="s">
        <v>15</v>
      </c>
      <c r="B13" s="7" t="s">
        <v>16</v>
      </c>
      <c r="C13" s="22">
        <v>461000</v>
      </c>
      <c r="D13" s="23"/>
      <c r="E13" s="22">
        <v>-48939.08</v>
      </c>
      <c r="F13" s="23"/>
      <c r="G13" s="56">
        <f t="shared" si="0"/>
        <v>-10.615852494577007</v>
      </c>
    </row>
    <row r="14" spans="1:7" ht="93.6">
      <c r="A14" s="2" t="s">
        <v>17</v>
      </c>
      <c r="B14" s="7" t="s">
        <v>18</v>
      </c>
      <c r="C14" s="22">
        <v>1000</v>
      </c>
      <c r="D14" s="23"/>
      <c r="E14" s="22">
        <v>1296</v>
      </c>
      <c r="F14" s="23"/>
      <c r="G14" s="56">
        <f t="shared" si="0"/>
        <v>129.6</v>
      </c>
    </row>
    <row r="15" spans="1:7" ht="131.4" customHeight="1">
      <c r="A15" s="2" t="s">
        <v>19</v>
      </c>
      <c r="B15" s="7" t="s">
        <v>20</v>
      </c>
      <c r="C15" s="22">
        <v>12843000</v>
      </c>
      <c r="D15" s="23"/>
      <c r="E15" s="22">
        <v>-461566.84</v>
      </c>
      <c r="F15" s="23"/>
      <c r="G15" s="56">
        <f t="shared" si="0"/>
        <v>-3.5939176204936545</v>
      </c>
    </row>
    <row r="16" spans="1:7" ht="46.8">
      <c r="A16" s="1" t="s">
        <v>21</v>
      </c>
      <c r="B16" s="6" t="s">
        <v>22</v>
      </c>
      <c r="C16" s="20">
        <f>C17</f>
        <v>11408700</v>
      </c>
      <c r="D16" s="21"/>
      <c r="E16" s="20">
        <f>E17</f>
        <v>2964266.46</v>
      </c>
      <c r="F16" s="21"/>
      <c r="G16" s="55">
        <f t="shared" si="0"/>
        <v>25.982508611848854</v>
      </c>
    </row>
    <row r="17" spans="1:9" ht="31.2">
      <c r="A17" s="1" t="s">
        <v>23</v>
      </c>
      <c r="B17" s="6" t="s">
        <v>24</v>
      </c>
      <c r="C17" s="20">
        <f>C18+C19+C20</f>
        <v>11408700</v>
      </c>
      <c r="D17" s="21"/>
      <c r="E17" s="20">
        <f>E18+E19+E20+E21</f>
        <v>2964266.46</v>
      </c>
      <c r="F17" s="21"/>
      <c r="G17" s="55">
        <f t="shared" si="0"/>
        <v>25.982508611848854</v>
      </c>
    </row>
    <row r="18" spans="1:9" ht="115.2" customHeight="1">
      <c r="A18" s="2" t="s">
        <v>25</v>
      </c>
      <c r="B18" s="7" t="s">
        <v>26</v>
      </c>
      <c r="C18" s="22">
        <v>5950100</v>
      </c>
      <c r="D18" s="23"/>
      <c r="E18" s="22">
        <v>1453330.02</v>
      </c>
      <c r="F18" s="23"/>
      <c r="G18" s="56">
        <f t="shared" si="0"/>
        <v>24.425304112535922</v>
      </c>
    </row>
    <row r="19" spans="1:9" ht="130.80000000000001" customHeight="1">
      <c r="A19" s="2" t="s">
        <v>27</v>
      </c>
      <c r="B19" s="7" t="s">
        <v>28</v>
      </c>
      <c r="C19" s="22">
        <v>28400</v>
      </c>
      <c r="D19" s="23"/>
      <c r="E19" s="22">
        <v>7646.28</v>
      </c>
      <c r="F19" s="23"/>
      <c r="G19" s="56">
        <f t="shared" si="0"/>
        <v>26.923521126760562</v>
      </c>
    </row>
    <row r="20" spans="1:9" ht="114" customHeight="1">
      <c r="A20" s="2" t="s">
        <v>29</v>
      </c>
      <c r="B20" s="7" t="s">
        <v>30</v>
      </c>
      <c r="C20" s="22">
        <v>5430200</v>
      </c>
      <c r="D20" s="23"/>
      <c r="E20" s="22">
        <v>1657590.15</v>
      </c>
      <c r="F20" s="23"/>
      <c r="G20" s="56">
        <f t="shared" si="0"/>
        <v>30.525397775404215</v>
      </c>
    </row>
    <row r="21" spans="1:9" ht="112.2" customHeight="1">
      <c r="A21" s="2" t="s">
        <v>129</v>
      </c>
      <c r="B21" s="7" t="s">
        <v>130</v>
      </c>
      <c r="C21" s="22"/>
      <c r="D21" s="23"/>
      <c r="E21" s="22">
        <v>-154299.99</v>
      </c>
      <c r="F21" s="23"/>
      <c r="G21" s="56">
        <v>0</v>
      </c>
    </row>
    <row r="22" spans="1:9">
      <c r="A22" s="1" t="s">
        <v>31</v>
      </c>
      <c r="B22" s="6" t="s">
        <v>32</v>
      </c>
      <c r="C22" s="20">
        <f>C23+C28+C30+C26</f>
        <v>33847000</v>
      </c>
      <c r="D22" s="21"/>
      <c r="E22" s="20">
        <f>E23+E28+E30+E26</f>
        <v>3276977.75</v>
      </c>
      <c r="F22" s="21"/>
      <c r="G22" s="55">
        <f t="shared" si="0"/>
        <v>9.6817376724672783</v>
      </c>
    </row>
    <row r="23" spans="1:9" ht="31.2">
      <c r="A23" s="1" t="s">
        <v>33</v>
      </c>
      <c r="B23" s="6" t="s">
        <v>34</v>
      </c>
      <c r="C23" s="20">
        <f>C24+C25</f>
        <v>31524000</v>
      </c>
      <c r="D23" s="21"/>
      <c r="E23" s="20">
        <f>E24+E25</f>
        <v>2020639.9</v>
      </c>
      <c r="F23" s="21"/>
      <c r="G23" s="55">
        <f t="shared" si="0"/>
        <v>6.4098461489658671</v>
      </c>
      <c r="I23" s="15"/>
    </row>
    <row r="24" spans="1:9" ht="31.2">
      <c r="A24" s="2" t="s">
        <v>35</v>
      </c>
      <c r="B24" s="7" t="s">
        <v>36</v>
      </c>
      <c r="C24" s="22">
        <v>21613000</v>
      </c>
      <c r="D24" s="23"/>
      <c r="E24" s="22">
        <v>478971.15</v>
      </c>
      <c r="F24" s="23"/>
      <c r="G24" s="56">
        <f t="shared" si="0"/>
        <v>2.2161252486929164</v>
      </c>
    </row>
    <row r="25" spans="1:9" ht="62.4">
      <c r="A25" s="2" t="s">
        <v>37</v>
      </c>
      <c r="B25" s="7" t="s">
        <v>38</v>
      </c>
      <c r="C25" s="22">
        <v>9911000</v>
      </c>
      <c r="D25" s="23"/>
      <c r="E25" s="22">
        <v>1541668.75</v>
      </c>
      <c r="F25" s="23"/>
      <c r="G25" s="56">
        <f t="shared" si="0"/>
        <v>15.555128140450005</v>
      </c>
    </row>
    <row r="26" spans="1:9" s="16" customFormat="1" ht="31.2">
      <c r="A26" s="1" t="s">
        <v>132</v>
      </c>
      <c r="B26" s="6" t="s">
        <v>131</v>
      </c>
      <c r="C26" s="20">
        <v>0</v>
      </c>
      <c r="D26" s="21"/>
      <c r="E26" s="20">
        <f>E27</f>
        <v>4547.16</v>
      </c>
      <c r="F26" s="21"/>
      <c r="G26" s="55">
        <v>0</v>
      </c>
    </row>
    <row r="27" spans="1:9" ht="31.2">
      <c r="A27" s="2" t="s">
        <v>133</v>
      </c>
      <c r="B27" s="7" t="s">
        <v>131</v>
      </c>
      <c r="C27" s="22">
        <v>0</v>
      </c>
      <c r="D27" s="23"/>
      <c r="E27" s="22">
        <v>4547.16</v>
      </c>
      <c r="F27" s="23"/>
      <c r="G27" s="56">
        <v>0</v>
      </c>
    </row>
    <row r="28" spans="1:9">
      <c r="A28" s="1" t="s">
        <v>39</v>
      </c>
      <c r="B28" s="6" t="s">
        <v>40</v>
      </c>
      <c r="C28" s="20">
        <f>C29</f>
        <v>151000</v>
      </c>
      <c r="D28" s="21"/>
      <c r="E28" s="20">
        <f>E29</f>
        <v>62089</v>
      </c>
      <c r="F28" s="21"/>
      <c r="G28" s="55">
        <f t="shared" si="0"/>
        <v>41.118543046357615</v>
      </c>
    </row>
    <row r="29" spans="1:9">
      <c r="A29" s="2" t="s">
        <v>41</v>
      </c>
      <c r="B29" s="7" t="s">
        <v>40</v>
      </c>
      <c r="C29" s="22">
        <v>151000</v>
      </c>
      <c r="D29" s="23"/>
      <c r="E29" s="22">
        <v>62089</v>
      </c>
      <c r="F29" s="23"/>
      <c r="G29" s="56">
        <f t="shared" si="0"/>
        <v>41.118543046357615</v>
      </c>
    </row>
    <row r="30" spans="1:9" ht="31.2">
      <c r="A30" s="1" t="s">
        <v>42</v>
      </c>
      <c r="B30" s="6" t="s">
        <v>43</v>
      </c>
      <c r="C30" s="20">
        <f>C31</f>
        <v>2172000</v>
      </c>
      <c r="D30" s="21"/>
      <c r="E30" s="20">
        <f>E31</f>
        <v>1189701.69</v>
      </c>
      <c r="F30" s="21"/>
      <c r="G30" s="55">
        <f t="shared" si="0"/>
        <v>54.774479281767952</v>
      </c>
    </row>
    <row r="31" spans="1:9" ht="46.8">
      <c r="A31" s="2" t="s">
        <v>44</v>
      </c>
      <c r="B31" s="7" t="s">
        <v>45</v>
      </c>
      <c r="C31" s="22">
        <v>2172000</v>
      </c>
      <c r="D31" s="23"/>
      <c r="E31" s="22">
        <v>1189701.69</v>
      </c>
      <c r="F31" s="23"/>
      <c r="G31" s="56">
        <f t="shared" si="0"/>
        <v>54.774479281767952</v>
      </c>
    </row>
    <row r="32" spans="1:9">
      <c r="A32" s="1" t="s">
        <v>46</v>
      </c>
      <c r="B32" s="6" t="s">
        <v>47</v>
      </c>
      <c r="C32" s="20">
        <f>C33+C35</f>
        <v>2443000</v>
      </c>
      <c r="D32" s="21"/>
      <c r="E32" s="20">
        <f>E33+E35</f>
        <v>153914.95000000001</v>
      </c>
      <c r="F32" s="21"/>
      <c r="G32" s="55">
        <f t="shared" si="0"/>
        <v>6.3002435530085972</v>
      </c>
    </row>
    <row r="33" spans="1:7">
      <c r="A33" s="1" t="s">
        <v>48</v>
      </c>
      <c r="B33" s="6" t="s">
        <v>49</v>
      </c>
      <c r="C33" s="20">
        <f>C34</f>
        <v>1117000</v>
      </c>
      <c r="D33" s="21"/>
      <c r="E33" s="20">
        <f>E34</f>
        <v>73803.69</v>
      </c>
      <c r="F33" s="21"/>
      <c r="G33" s="55">
        <f t="shared" si="0"/>
        <v>6.6073133393017009</v>
      </c>
    </row>
    <row r="34" spans="1:7" ht="46.8">
      <c r="A34" s="2" t="s">
        <v>50</v>
      </c>
      <c r="B34" s="7" t="s">
        <v>51</v>
      </c>
      <c r="C34" s="22">
        <v>1117000</v>
      </c>
      <c r="D34" s="23"/>
      <c r="E34" s="22">
        <v>73803.69</v>
      </c>
      <c r="F34" s="23"/>
      <c r="G34" s="56">
        <f t="shared" si="0"/>
        <v>6.6073133393017009</v>
      </c>
    </row>
    <row r="35" spans="1:7">
      <c r="A35" s="1" t="s">
        <v>52</v>
      </c>
      <c r="B35" s="6" t="s">
        <v>53</v>
      </c>
      <c r="C35" s="20">
        <f>C36+C37</f>
        <v>1326000</v>
      </c>
      <c r="D35" s="21"/>
      <c r="E35" s="20">
        <f>E36+E37</f>
        <v>80111.259999999995</v>
      </c>
      <c r="F35" s="21"/>
      <c r="G35" s="55">
        <f t="shared" si="0"/>
        <v>6.0415731523378575</v>
      </c>
    </row>
    <row r="36" spans="1:7" ht="35.4" customHeight="1">
      <c r="A36" s="2" t="s">
        <v>54</v>
      </c>
      <c r="B36" s="7" t="s">
        <v>55</v>
      </c>
      <c r="C36" s="22">
        <v>1174000</v>
      </c>
      <c r="D36" s="23"/>
      <c r="E36" s="22">
        <v>67232.12</v>
      </c>
      <c r="F36" s="23"/>
      <c r="G36" s="56">
        <f t="shared" si="0"/>
        <v>5.7267563884156729</v>
      </c>
    </row>
    <row r="37" spans="1:7" ht="37.200000000000003" customHeight="1">
      <c r="A37" s="2" t="s">
        <v>56</v>
      </c>
      <c r="B37" s="7" t="s">
        <v>57</v>
      </c>
      <c r="C37" s="22">
        <v>152000</v>
      </c>
      <c r="D37" s="23"/>
      <c r="E37" s="22">
        <v>12879.14</v>
      </c>
      <c r="F37" s="23"/>
      <c r="G37" s="56">
        <f t="shared" si="0"/>
        <v>8.4731184210526305</v>
      </c>
    </row>
    <row r="38" spans="1:7">
      <c r="A38" s="1" t="s">
        <v>58</v>
      </c>
      <c r="B38" s="6" t="s">
        <v>59</v>
      </c>
      <c r="C38" s="20">
        <f>C39</f>
        <v>2548000</v>
      </c>
      <c r="D38" s="21"/>
      <c r="E38" s="20">
        <f>E39</f>
        <v>572443.59</v>
      </c>
      <c r="F38" s="21"/>
      <c r="G38" s="55">
        <f t="shared" si="0"/>
        <v>22.466388932496073</v>
      </c>
    </row>
    <row r="39" spans="1:7" ht="31.2">
      <c r="A39" s="1" t="s">
        <v>60</v>
      </c>
      <c r="B39" s="6" t="s">
        <v>61</v>
      </c>
      <c r="C39" s="20">
        <f>C40</f>
        <v>2548000</v>
      </c>
      <c r="D39" s="21"/>
      <c r="E39" s="20">
        <f>E40</f>
        <v>572443.59</v>
      </c>
      <c r="F39" s="21"/>
      <c r="G39" s="55">
        <f t="shared" si="0"/>
        <v>22.466388932496073</v>
      </c>
    </row>
    <row r="40" spans="1:7" ht="46.8">
      <c r="A40" s="2" t="s">
        <v>62</v>
      </c>
      <c r="B40" s="7" t="s">
        <v>63</v>
      </c>
      <c r="C40" s="22">
        <v>2548000</v>
      </c>
      <c r="D40" s="23"/>
      <c r="E40" s="22">
        <v>572443.59</v>
      </c>
      <c r="F40" s="23"/>
      <c r="G40" s="56">
        <f t="shared" si="0"/>
        <v>22.466388932496073</v>
      </c>
    </row>
    <row r="41" spans="1:7" ht="46.8">
      <c r="A41" s="1" t="s">
        <v>64</v>
      </c>
      <c r="B41" s="6" t="s">
        <v>65</v>
      </c>
      <c r="C41" s="20">
        <f>C42+C45</f>
        <v>23540000</v>
      </c>
      <c r="D41" s="21"/>
      <c r="E41" s="20">
        <f>E42+E45</f>
        <v>5210397.63</v>
      </c>
      <c r="F41" s="21"/>
      <c r="G41" s="55">
        <f t="shared" si="0"/>
        <v>22.134229524214103</v>
      </c>
    </row>
    <row r="42" spans="1:7" ht="99.6" customHeight="1">
      <c r="A42" s="1" t="s">
        <v>66</v>
      </c>
      <c r="B42" s="6" t="s">
        <v>67</v>
      </c>
      <c r="C42" s="20">
        <f>C43+C44</f>
        <v>23000000</v>
      </c>
      <c r="D42" s="21"/>
      <c r="E42" s="20">
        <f>E43+E44</f>
        <v>5129004.83</v>
      </c>
      <c r="F42" s="21"/>
      <c r="G42" s="55">
        <f t="shared" si="0"/>
        <v>22.300021000000001</v>
      </c>
    </row>
    <row r="43" spans="1:7" ht="79.2" customHeight="1">
      <c r="A43" s="2" t="s">
        <v>68</v>
      </c>
      <c r="B43" s="7" t="s">
        <v>69</v>
      </c>
      <c r="C43" s="22">
        <v>12000000</v>
      </c>
      <c r="D43" s="23"/>
      <c r="E43" s="22">
        <v>3476457.97</v>
      </c>
      <c r="F43" s="23"/>
      <c r="G43" s="56">
        <f t="shared" si="0"/>
        <v>28.970483083333338</v>
      </c>
    </row>
    <row r="44" spans="1:7" ht="36.6" customHeight="1">
      <c r="A44" s="2" t="s">
        <v>70</v>
      </c>
      <c r="B44" s="7" t="s">
        <v>71</v>
      </c>
      <c r="C44" s="22">
        <v>11000000</v>
      </c>
      <c r="D44" s="23"/>
      <c r="E44" s="22">
        <v>1652546.86</v>
      </c>
      <c r="F44" s="23"/>
      <c r="G44" s="56">
        <f t="shared" si="0"/>
        <v>15.023153272727274</v>
      </c>
    </row>
    <row r="45" spans="1:7" ht="93.6">
      <c r="A45" s="1" t="s">
        <v>72</v>
      </c>
      <c r="B45" s="6" t="s">
        <v>73</v>
      </c>
      <c r="C45" s="20">
        <f>C46</f>
        <v>540000</v>
      </c>
      <c r="D45" s="21"/>
      <c r="E45" s="20">
        <f>E46</f>
        <v>81392.800000000003</v>
      </c>
      <c r="F45" s="21"/>
      <c r="G45" s="55">
        <f t="shared" si="0"/>
        <v>15.072740740740741</v>
      </c>
    </row>
    <row r="46" spans="1:7" ht="78">
      <c r="A46" s="2" t="s">
        <v>74</v>
      </c>
      <c r="B46" s="7" t="s">
        <v>75</v>
      </c>
      <c r="C46" s="22">
        <v>540000</v>
      </c>
      <c r="D46" s="23"/>
      <c r="E46" s="22">
        <v>81392.800000000003</v>
      </c>
      <c r="F46" s="23"/>
      <c r="G46" s="56">
        <f t="shared" si="0"/>
        <v>15.072740740740741</v>
      </c>
    </row>
    <row r="47" spans="1:7" ht="31.2">
      <c r="A47" s="1" t="s">
        <v>76</v>
      </c>
      <c r="B47" s="6" t="s">
        <v>77</v>
      </c>
      <c r="C47" s="20">
        <f>C48</f>
        <v>1378900</v>
      </c>
      <c r="D47" s="21"/>
      <c r="E47" s="20">
        <f>E48</f>
        <v>337776.29</v>
      </c>
      <c r="F47" s="21"/>
      <c r="G47" s="55">
        <f t="shared" si="0"/>
        <v>24.496068605410105</v>
      </c>
    </row>
    <row r="48" spans="1:7">
      <c r="A48" s="1" t="s">
        <v>78</v>
      </c>
      <c r="B48" s="6" t="s">
        <v>79</v>
      </c>
      <c r="C48" s="20">
        <f>C49+C50+C51+C52</f>
        <v>1378900</v>
      </c>
      <c r="D48" s="21"/>
      <c r="E48" s="20">
        <f>E49+E50+E51+E52</f>
        <v>337776.29</v>
      </c>
      <c r="F48" s="21"/>
      <c r="G48" s="55">
        <f t="shared" si="0"/>
        <v>24.496068605410105</v>
      </c>
    </row>
    <row r="49" spans="1:9" ht="31.2">
      <c r="A49" s="2" t="s">
        <v>80</v>
      </c>
      <c r="B49" s="7" t="s">
        <v>81</v>
      </c>
      <c r="C49" s="22">
        <v>721300</v>
      </c>
      <c r="D49" s="23"/>
      <c r="E49" s="22">
        <v>257733.81</v>
      </c>
      <c r="F49" s="23"/>
      <c r="G49" s="56">
        <f t="shared" si="0"/>
        <v>35.73184666574241</v>
      </c>
    </row>
    <row r="50" spans="1:9">
      <c r="A50" s="2" t="s">
        <v>82</v>
      </c>
      <c r="B50" s="7" t="s">
        <v>83</v>
      </c>
      <c r="C50" s="22">
        <v>60400</v>
      </c>
      <c r="D50" s="23"/>
      <c r="E50" s="22">
        <v>91.06</v>
      </c>
      <c r="F50" s="23"/>
      <c r="G50" s="56">
        <f t="shared" si="0"/>
        <v>0.15076158940397352</v>
      </c>
    </row>
    <row r="51" spans="1:9">
      <c r="A51" s="2" t="s">
        <v>84</v>
      </c>
      <c r="B51" s="7" t="s">
        <v>85</v>
      </c>
      <c r="C51" s="22">
        <v>424800</v>
      </c>
      <c r="D51" s="23"/>
      <c r="E51" s="22">
        <v>79951.42</v>
      </c>
      <c r="F51" s="23"/>
      <c r="G51" s="56">
        <f t="shared" si="0"/>
        <v>18.820955743879473</v>
      </c>
    </row>
    <row r="52" spans="1:9">
      <c r="A52" s="2" t="s">
        <v>86</v>
      </c>
      <c r="B52" s="7" t="s">
        <v>87</v>
      </c>
      <c r="C52" s="22">
        <v>172400</v>
      </c>
      <c r="D52" s="23"/>
      <c r="E52" s="22">
        <v>0</v>
      </c>
      <c r="F52" s="23"/>
      <c r="G52" s="56">
        <f t="shared" si="0"/>
        <v>0</v>
      </c>
    </row>
    <row r="53" spans="1:9" ht="31.2">
      <c r="A53" s="1" t="s">
        <v>88</v>
      </c>
      <c r="B53" s="6" t="s">
        <v>89</v>
      </c>
      <c r="C53" s="20">
        <f>C54</f>
        <v>5000</v>
      </c>
      <c r="D53" s="21"/>
      <c r="E53" s="20">
        <f>E54</f>
        <v>45189.86</v>
      </c>
      <c r="F53" s="21"/>
      <c r="G53" s="55">
        <f t="shared" si="0"/>
        <v>903.79719999999998</v>
      </c>
    </row>
    <row r="54" spans="1:9" ht="31.2">
      <c r="A54" s="1" t="s">
        <v>90</v>
      </c>
      <c r="B54" s="6" t="s">
        <v>91</v>
      </c>
      <c r="C54" s="20">
        <f>C55</f>
        <v>5000</v>
      </c>
      <c r="D54" s="21"/>
      <c r="E54" s="20">
        <f>E55</f>
        <v>45189.86</v>
      </c>
      <c r="F54" s="21"/>
      <c r="G54" s="55">
        <f t="shared" si="0"/>
        <v>903.79719999999998</v>
      </c>
    </row>
    <row r="55" spans="1:9" ht="46.8">
      <c r="A55" s="2" t="s">
        <v>92</v>
      </c>
      <c r="B55" s="7" t="s">
        <v>93</v>
      </c>
      <c r="C55" s="22">
        <v>5000</v>
      </c>
      <c r="D55" s="23"/>
      <c r="E55" s="22">
        <v>45189.86</v>
      </c>
      <c r="F55" s="23"/>
      <c r="G55" s="56">
        <f t="shared" si="0"/>
        <v>903.79719999999998</v>
      </c>
    </row>
    <row r="56" spans="1:9">
      <c r="A56" s="1" t="s">
        <v>94</v>
      </c>
      <c r="B56" s="6" t="s">
        <v>95</v>
      </c>
      <c r="C56" s="20">
        <v>1000000</v>
      </c>
      <c r="D56" s="21"/>
      <c r="E56" s="20">
        <v>37268.239999999998</v>
      </c>
      <c r="F56" s="21"/>
      <c r="G56" s="55">
        <f t="shared" si="0"/>
        <v>3.7268240000000001</v>
      </c>
    </row>
    <row r="57" spans="1:9">
      <c r="A57" s="1" t="s">
        <v>96</v>
      </c>
      <c r="B57" s="6" t="s">
        <v>97</v>
      </c>
      <c r="C57" s="20">
        <f>C58</f>
        <v>691754633.80999994</v>
      </c>
      <c r="D57" s="21"/>
      <c r="E57" s="38">
        <f>E58+E79</f>
        <v>140155542.41000003</v>
      </c>
      <c r="F57" s="39"/>
      <c r="G57" s="55">
        <f t="shared" si="0"/>
        <v>20.260875107993233</v>
      </c>
    </row>
    <row r="58" spans="1:9" ht="46.8">
      <c r="A58" s="1" t="s">
        <v>98</v>
      </c>
      <c r="B58" s="6" t="s">
        <v>99</v>
      </c>
      <c r="C58" s="20">
        <f>C59+C64+C68+C74</f>
        <v>691754633.80999994</v>
      </c>
      <c r="D58" s="21"/>
      <c r="E58" s="38">
        <f>E59+E64+E68+E74+E77</f>
        <v>147305370.01000002</v>
      </c>
      <c r="F58" s="39"/>
      <c r="G58" s="55">
        <f t="shared" si="0"/>
        <v>21.294453670470027</v>
      </c>
      <c r="I58" s="15"/>
    </row>
    <row r="59" spans="1:9" ht="31.2">
      <c r="A59" s="1" t="s">
        <v>100</v>
      </c>
      <c r="B59" s="6" t="s">
        <v>101</v>
      </c>
      <c r="C59" s="20">
        <f>C60</f>
        <v>274814000</v>
      </c>
      <c r="D59" s="21"/>
      <c r="E59" s="20">
        <f>E60+E62</f>
        <v>77706000</v>
      </c>
      <c r="F59" s="21"/>
      <c r="G59" s="55">
        <f t="shared" si="0"/>
        <v>28.275852030828126</v>
      </c>
    </row>
    <row r="60" spans="1:9" ht="46.8">
      <c r="A60" s="2" t="s">
        <v>102</v>
      </c>
      <c r="B60" s="7" t="s">
        <v>103</v>
      </c>
      <c r="C60" s="22">
        <v>274814000</v>
      </c>
      <c r="D60" s="23"/>
      <c r="E60" s="22">
        <f>E61</f>
        <v>68706000</v>
      </c>
      <c r="F60" s="23"/>
      <c r="G60" s="56">
        <f t="shared" si="0"/>
        <v>25.000909706201284</v>
      </c>
    </row>
    <row r="61" spans="1:9" ht="46.8">
      <c r="A61" s="2" t="s">
        <v>102</v>
      </c>
      <c r="B61" s="7" t="s">
        <v>103</v>
      </c>
      <c r="C61" s="22">
        <v>274814000</v>
      </c>
      <c r="D61" s="23"/>
      <c r="E61" s="22">
        <v>68706000</v>
      </c>
      <c r="F61" s="23"/>
      <c r="G61" s="56">
        <f t="shared" si="0"/>
        <v>25.000909706201284</v>
      </c>
    </row>
    <row r="62" spans="1:9" ht="31.2">
      <c r="A62" s="2" t="s">
        <v>104</v>
      </c>
      <c r="B62" s="14" t="s">
        <v>148</v>
      </c>
      <c r="C62" s="22">
        <v>0</v>
      </c>
      <c r="D62" s="23"/>
      <c r="E62" s="22">
        <v>9000000</v>
      </c>
      <c r="F62" s="23"/>
      <c r="G62" s="56">
        <v>0</v>
      </c>
    </row>
    <row r="63" spans="1:9" ht="31.2">
      <c r="A63" s="2" t="s">
        <v>104</v>
      </c>
      <c r="B63" s="14" t="s">
        <v>105</v>
      </c>
      <c r="C63" s="22">
        <v>0</v>
      </c>
      <c r="D63" s="23"/>
      <c r="E63" s="22">
        <v>9000000</v>
      </c>
      <c r="F63" s="23"/>
      <c r="G63" s="56">
        <v>0</v>
      </c>
    </row>
    <row r="64" spans="1:9" ht="31.2">
      <c r="A64" s="1" t="s">
        <v>106</v>
      </c>
      <c r="B64" s="6" t="s">
        <v>107</v>
      </c>
      <c r="C64" s="20">
        <f>C65+C66+C67</f>
        <v>117728594.67000002</v>
      </c>
      <c r="D64" s="21"/>
      <c r="E64" s="20">
        <f>E65+E66+E67</f>
        <v>925847.15</v>
      </c>
      <c r="F64" s="21"/>
      <c r="G64" s="55">
        <f t="shared" si="0"/>
        <v>0.78642504193242313</v>
      </c>
    </row>
    <row r="65" spans="1:7" ht="109.2">
      <c r="A65" s="2" t="s">
        <v>139</v>
      </c>
      <c r="B65" s="7" t="s">
        <v>140</v>
      </c>
      <c r="C65" s="22">
        <v>65688115.649999999</v>
      </c>
      <c r="D65" s="23"/>
      <c r="E65" s="22">
        <v>0</v>
      </c>
      <c r="F65" s="23"/>
      <c r="G65" s="56">
        <f t="shared" si="0"/>
        <v>0</v>
      </c>
    </row>
    <row r="66" spans="1:7" ht="67.8" customHeight="1">
      <c r="A66" s="2" t="s">
        <v>108</v>
      </c>
      <c r="B66" s="7" t="s">
        <v>109</v>
      </c>
      <c r="C66" s="22">
        <v>5358400</v>
      </c>
      <c r="D66" s="23"/>
      <c r="E66" s="22">
        <v>0</v>
      </c>
      <c r="F66" s="23"/>
      <c r="G66" s="56">
        <f t="shared" si="0"/>
        <v>0</v>
      </c>
    </row>
    <row r="67" spans="1:7">
      <c r="A67" s="2" t="s">
        <v>110</v>
      </c>
      <c r="B67" s="7" t="s">
        <v>111</v>
      </c>
      <c r="C67" s="22">
        <v>46682079.020000003</v>
      </c>
      <c r="D67" s="23"/>
      <c r="E67" s="22">
        <v>925847.15</v>
      </c>
      <c r="F67" s="23"/>
      <c r="G67" s="56">
        <f t="shared" si="0"/>
        <v>1.9833031635187868</v>
      </c>
    </row>
    <row r="68" spans="1:7" ht="31.2">
      <c r="A68" s="1" t="s">
        <v>112</v>
      </c>
      <c r="B68" s="6" t="s">
        <v>113</v>
      </c>
      <c r="C68" s="20">
        <f>C69+C70+C71+C72+C73</f>
        <v>290219825.13999999</v>
      </c>
      <c r="D68" s="21"/>
      <c r="E68" s="20">
        <f>E69+E70+E71+E72+E73</f>
        <v>67049652.629999995</v>
      </c>
      <c r="F68" s="21"/>
      <c r="G68" s="55">
        <f t="shared" si="0"/>
        <v>23.103057345464155</v>
      </c>
    </row>
    <row r="69" spans="1:7" ht="34.799999999999997" customHeight="1">
      <c r="A69" s="2" t="s">
        <v>114</v>
      </c>
      <c r="B69" s="7" t="s">
        <v>115</v>
      </c>
      <c r="C69" s="22">
        <v>11825929.039999999</v>
      </c>
      <c r="D69" s="23"/>
      <c r="E69" s="22">
        <v>2078996.25</v>
      </c>
      <c r="F69" s="23"/>
      <c r="G69" s="56">
        <f t="shared" si="0"/>
        <v>17.579982451848032</v>
      </c>
    </row>
    <row r="70" spans="1:7" ht="51" customHeight="1">
      <c r="A70" s="2" t="s">
        <v>116</v>
      </c>
      <c r="B70" s="7" t="s">
        <v>117</v>
      </c>
      <c r="C70" s="22">
        <v>853790.4</v>
      </c>
      <c r="D70" s="23"/>
      <c r="E70" s="22">
        <v>46301.8</v>
      </c>
      <c r="F70" s="23"/>
      <c r="G70" s="56">
        <f t="shared" si="0"/>
        <v>5.4230874462865826</v>
      </c>
    </row>
    <row r="71" spans="1:7" ht="62.4">
      <c r="A71" s="2" t="s">
        <v>118</v>
      </c>
      <c r="B71" s="7" t="s">
        <v>119</v>
      </c>
      <c r="C71" s="22">
        <v>8695</v>
      </c>
      <c r="D71" s="23"/>
      <c r="E71" s="22">
        <v>0</v>
      </c>
      <c r="F71" s="23"/>
      <c r="G71" s="56">
        <f t="shared" si="0"/>
        <v>0</v>
      </c>
    </row>
    <row r="72" spans="1:7" ht="31.2">
      <c r="A72" s="2" t="s">
        <v>120</v>
      </c>
      <c r="B72" s="7" t="s">
        <v>121</v>
      </c>
      <c r="C72" s="22">
        <v>1047749</v>
      </c>
      <c r="D72" s="23"/>
      <c r="E72" s="22">
        <v>265460</v>
      </c>
      <c r="F72" s="23"/>
      <c r="G72" s="56">
        <f t="shared" ref="G72:G76" si="1">E72/C72*100</f>
        <v>25.336220793338864</v>
      </c>
    </row>
    <row r="73" spans="1:7" ht="31.2">
      <c r="A73" s="2" t="s">
        <v>122</v>
      </c>
      <c r="B73" s="7" t="s">
        <v>123</v>
      </c>
      <c r="C73" s="22">
        <v>276483661.69999999</v>
      </c>
      <c r="D73" s="23"/>
      <c r="E73" s="22">
        <v>64658894.579999998</v>
      </c>
      <c r="F73" s="23"/>
      <c r="G73" s="56">
        <f t="shared" si="1"/>
        <v>23.386153880643572</v>
      </c>
    </row>
    <row r="74" spans="1:7">
      <c r="A74" s="1" t="s">
        <v>124</v>
      </c>
      <c r="B74" s="6" t="s">
        <v>125</v>
      </c>
      <c r="C74" s="20">
        <f>C75+C76</f>
        <v>8992214</v>
      </c>
      <c r="D74" s="21"/>
      <c r="E74" s="34">
        <f>E75+E76</f>
        <v>1748727.3699999999</v>
      </c>
      <c r="F74" s="30"/>
      <c r="G74" s="55">
        <f t="shared" si="1"/>
        <v>19.447128037655688</v>
      </c>
    </row>
    <row r="75" spans="1:7" ht="78">
      <c r="A75" s="2" t="s">
        <v>141</v>
      </c>
      <c r="B75" s="7" t="s">
        <v>142</v>
      </c>
      <c r="C75" s="22">
        <v>789614</v>
      </c>
      <c r="D75" s="23"/>
      <c r="E75" s="35">
        <v>39379.18</v>
      </c>
      <c r="F75" s="33"/>
      <c r="G75" s="56">
        <f t="shared" si="1"/>
        <v>4.9871430851023408</v>
      </c>
    </row>
    <row r="76" spans="1:7" ht="130.19999999999999" customHeight="1">
      <c r="A76" s="2" t="s">
        <v>126</v>
      </c>
      <c r="B76" s="11" t="s">
        <v>127</v>
      </c>
      <c r="C76" s="24">
        <v>8202600</v>
      </c>
      <c r="D76" s="23"/>
      <c r="E76" s="35">
        <v>1709348.19</v>
      </c>
      <c r="F76" s="33"/>
      <c r="G76" s="56">
        <f t="shared" si="1"/>
        <v>20.839102113963865</v>
      </c>
    </row>
    <row r="77" spans="1:7" ht="109.2">
      <c r="A77" s="3" t="s">
        <v>144</v>
      </c>
      <c r="B77" s="12" t="s">
        <v>146</v>
      </c>
      <c r="C77" s="28">
        <f>C78</f>
        <v>0</v>
      </c>
      <c r="D77" s="21"/>
      <c r="E77" s="29">
        <f>E78</f>
        <v>-124857.14</v>
      </c>
      <c r="F77" s="30"/>
      <c r="G77" s="55">
        <v>0</v>
      </c>
    </row>
    <row r="78" spans="1:7" ht="97.8" customHeight="1">
      <c r="A78" s="10" t="s">
        <v>145</v>
      </c>
      <c r="B78" s="13" t="s">
        <v>147</v>
      </c>
      <c r="C78" s="24">
        <f>C79</f>
        <v>0</v>
      </c>
      <c r="D78" s="25"/>
      <c r="E78" s="26">
        <v>-124857.14</v>
      </c>
      <c r="F78" s="27"/>
      <c r="G78" s="56">
        <v>0</v>
      </c>
    </row>
    <row r="79" spans="1:7" ht="46.8">
      <c r="A79" s="3" t="s">
        <v>134</v>
      </c>
      <c r="B79" s="12" t="s">
        <v>135</v>
      </c>
      <c r="C79" s="28">
        <f>C80</f>
        <v>0</v>
      </c>
      <c r="D79" s="21"/>
      <c r="E79" s="29">
        <f>E80</f>
        <v>-7149827.5999999996</v>
      </c>
      <c r="F79" s="30"/>
      <c r="G79" s="55">
        <v>0</v>
      </c>
    </row>
    <row r="80" spans="1:7" ht="46.8">
      <c r="A80" s="10" t="s">
        <v>136</v>
      </c>
      <c r="B80" s="13" t="s">
        <v>138</v>
      </c>
      <c r="C80" s="24">
        <f>C81</f>
        <v>0</v>
      </c>
      <c r="D80" s="25"/>
      <c r="E80" s="26">
        <f>E81</f>
        <v>-7149827.5999999996</v>
      </c>
      <c r="F80" s="27"/>
      <c r="G80" s="56">
        <v>0</v>
      </c>
    </row>
    <row r="81" spans="1:7" ht="46.8">
      <c r="A81" s="10" t="s">
        <v>137</v>
      </c>
      <c r="B81" s="13" t="s">
        <v>138</v>
      </c>
      <c r="C81" s="31">
        <v>0</v>
      </c>
      <c r="D81" s="31"/>
      <c r="E81" s="32">
        <v>-7149827.5999999996</v>
      </c>
      <c r="F81" s="33"/>
      <c r="G81" s="56">
        <v>0</v>
      </c>
    </row>
  </sheetData>
  <mergeCells count="160">
    <mergeCell ref="A4:A5"/>
    <mergeCell ref="B4:B5"/>
    <mergeCell ref="A1:G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C39:D39"/>
    <mergeCell ref="C28:D28"/>
    <mergeCell ref="C29:D29"/>
    <mergeCell ref="C30:D30"/>
    <mergeCell ref="C31:D31"/>
    <mergeCell ref="C32:D32"/>
    <mergeCell ref="C33:D33"/>
    <mergeCell ref="C19:D19"/>
    <mergeCell ref="C20:D20"/>
    <mergeCell ref="C22:D22"/>
    <mergeCell ref="C23:D23"/>
    <mergeCell ref="C24:D24"/>
    <mergeCell ref="C25:D25"/>
    <mergeCell ref="G4:G5"/>
    <mergeCell ref="C4:D5"/>
    <mergeCell ref="C6:D6"/>
    <mergeCell ref="C67:D67"/>
    <mergeCell ref="C68:D68"/>
    <mergeCell ref="C69:D69"/>
    <mergeCell ref="C70:D70"/>
    <mergeCell ref="C71:D71"/>
    <mergeCell ref="C72:D72"/>
    <mergeCell ref="C58:D58"/>
    <mergeCell ref="C59:D59"/>
    <mergeCell ref="C60:D60"/>
    <mergeCell ref="C64:D64"/>
    <mergeCell ref="C65:D65"/>
    <mergeCell ref="C66:D66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E28:F28"/>
    <mergeCell ref="E29:F29"/>
    <mergeCell ref="E15:F15"/>
    <mergeCell ref="E16:F16"/>
    <mergeCell ref="E17:F17"/>
    <mergeCell ref="E18:F18"/>
    <mergeCell ref="E14:F14"/>
    <mergeCell ref="C73:D73"/>
    <mergeCell ref="C74:D74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E52:F52"/>
    <mergeCell ref="E53:F53"/>
    <mergeCell ref="E42:F42"/>
    <mergeCell ref="E43:F43"/>
    <mergeCell ref="E44:F44"/>
    <mergeCell ref="E45:F45"/>
    <mergeCell ref="E40:F40"/>
    <mergeCell ref="E41:F41"/>
    <mergeCell ref="E30:F30"/>
    <mergeCell ref="E31:F31"/>
    <mergeCell ref="E32:F32"/>
    <mergeCell ref="E33:F33"/>
    <mergeCell ref="E69:F69"/>
    <mergeCell ref="E70:F70"/>
    <mergeCell ref="E71:F71"/>
    <mergeCell ref="E72:F72"/>
    <mergeCell ref="E67:F67"/>
    <mergeCell ref="E68:F68"/>
    <mergeCell ref="E54:F54"/>
    <mergeCell ref="E55:F55"/>
    <mergeCell ref="E56:F56"/>
    <mergeCell ref="E57:F57"/>
    <mergeCell ref="E19:F19"/>
    <mergeCell ref="E20:F20"/>
    <mergeCell ref="E22:F22"/>
    <mergeCell ref="E23:F23"/>
    <mergeCell ref="E24:F24"/>
    <mergeCell ref="E25:F25"/>
    <mergeCell ref="E4:F5"/>
    <mergeCell ref="E7:F7"/>
    <mergeCell ref="E8:F8"/>
    <mergeCell ref="E9:F9"/>
    <mergeCell ref="E10:F10"/>
    <mergeCell ref="E11:F11"/>
    <mergeCell ref="E12:F12"/>
    <mergeCell ref="E13:F13"/>
    <mergeCell ref="E48:F48"/>
    <mergeCell ref="E49:F49"/>
    <mergeCell ref="E50:F50"/>
    <mergeCell ref="E51:F51"/>
    <mergeCell ref="E34:F34"/>
    <mergeCell ref="E35:F35"/>
    <mergeCell ref="E36:F36"/>
    <mergeCell ref="E37:F37"/>
    <mergeCell ref="E38:F38"/>
    <mergeCell ref="E39:F39"/>
    <mergeCell ref="C79:D79"/>
    <mergeCell ref="E79:F79"/>
    <mergeCell ref="C80:D80"/>
    <mergeCell ref="E80:F80"/>
    <mergeCell ref="C81:D81"/>
    <mergeCell ref="E81:F81"/>
    <mergeCell ref="C77:D77"/>
    <mergeCell ref="E77:F77"/>
    <mergeCell ref="E73:F73"/>
    <mergeCell ref="E74:F74"/>
    <mergeCell ref="E75:F75"/>
    <mergeCell ref="E76:F76"/>
    <mergeCell ref="C75:D75"/>
    <mergeCell ref="C76:D76"/>
    <mergeCell ref="A3:G3"/>
    <mergeCell ref="A2:G2"/>
    <mergeCell ref="C26:D26"/>
    <mergeCell ref="E26:F26"/>
    <mergeCell ref="C27:D27"/>
    <mergeCell ref="E27:F27"/>
    <mergeCell ref="C21:D21"/>
    <mergeCell ref="E21:F21"/>
    <mergeCell ref="C78:D78"/>
    <mergeCell ref="E78:F78"/>
    <mergeCell ref="C61:D61"/>
    <mergeCell ref="E61:F61"/>
    <mergeCell ref="C62:D62"/>
    <mergeCell ref="E62:F62"/>
    <mergeCell ref="E6:F6"/>
    <mergeCell ref="E63:F63"/>
    <mergeCell ref="E58:F58"/>
    <mergeCell ref="E59:F59"/>
    <mergeCell ref="E60:F60"/>
    <mergeCell ref="E64:F64"/>
    <mergeCell ref="E65:F65"/>
    <mergeCell ref="E66:F66"/>
    <mergeCell ref="E46:F46"/>
    <mergeCell ref="E47:F47"/>
  </mergeCells>
  <pageMargins left="0.59055118110236227" right="0.39370078740157483" top="0.59055118110236227" bottom="0.59055118110236227" header="0" footer="0.51181102362204722"/>
  <pageSetup paperSize="9" fitToHeight="0" orientation="landscape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Report!__bookmark_1</vt:lpstr>
      <vt:lpstr>Report!Заголовки_для_печати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2024-04-14T23:18:18Z</cp:lastPrinted>
  <dcterms:created xsi:type="dcterms:W3CDTF">2023-03-17T01:36:08Z</dcterms:created>
  <dcterms:modified xsi:type="dcterms:W3CDTF">2024-04-15T00:18:16Z</dcterms:modified>
</cp:coreProperties>
</file>