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4"/>
  </bookViews>
  <sheets>
    <sheet name="Прил_2" sheetId="1" r:id="rId1"/>
    <sheet name="Прил_3" sheetId="2" r:id="rId2"/>
    <sheet name="Прил_4" sheetId="3" r:id="rId3"/>
    <sheet name="Прил_5" sheetId="4" r:id="rId4"/>
    <sheet name="Прил_6" sheetId="5" r:id="rId5"/>
    <sheet name="Прил_7" sheetId="6" r:id="rId6"/>
    <sheet name="Прил_8" sheetId="7" r:id="rId7"/>
    <sheet name="Прил_9" sheetId="8" r:id="rId8"/>
  </sheets>
  <definedNames>
    <definedName name="__bookmark_1" localSheetId="0">'Прил_2'!$A$5:$F$48</definedName>
    <definedName name="__bookmark_1" localSheetId="1">'Прил_3'!$A$4:$G$846</definedName>
    <definedName name="__bookmark_1" localSheetId="2">'Прил_4'!$A$5:$H$914</definedName>
    <definedName name="__bookmark_1" localSheetId="3">'Прил_5'!$A$4:$H$713</definedName>
    <definedName name="__bookmark_1" localSheetId="4">'Прил_6'!$A$4:$F$9</definedName>
    <definedName name="__bookmark_1">#REF!</definedName>
    <definedName name="_xlnm.Print_Titles" localSheetId="0">'Прил_2'!$5:$5</definedName>
    <definedName name="_xlnm.Print_Titles" localSheetId="1">'Прил_3'!$4:$4</definedName>
    <definedName name="_xlnm.Print_Titles" localSheetId="2">'Прил_4'!$5:$5</definedName>
    <definedName name="_xlnm.Print_Titles" localSheetId="3">'Прил_5'!$4:$4</definedName>
    <definedName name="_xlnm.Print_Titles" localSheetId="4">'Прил_6'!$4:$4</definedName>
    <definedName name="_xlnm.Print_Area" localSheetId="0">'Прил_2'!$A$1:$I$51</definedName>
    <definedName name="_xlnm.Print_Area" localSheetId="1">'Прил_3'!$A$1:$J$846</definedName>
    <definedName name="_xlnm.Print_Area" localSheetId="2">'Прил_4'!$A$1:$K$914</definedName>
    <definedName name="_xlnm.Print_Area" localSheetId="3">'Прил_5'!$A$1:$K$713</definedName>
  </definedNames>
  <calcPr fullCalcOnLoad="1" refMode="R1C1"/>
</workbook>
</file>

<file path=xl/sharedStrings.xml><?xml version="1.0" encoding="utf-8"?>
<sst xmlns="http://schemas.openxmlformats.org/spreadsheetml/2006/main" count="11835" uniqueCount="623">
  <si>
    <t>Приложение № 5</t>
  </si>
  <si>
    <t>Наименование</t>
  </si>
  <si>
    <t>ГР</t>
  </si>
  <si>
    <t>Рз</t>
  </si>
  <si>
    <t>Пр</t>
  </si>
  <si>
    <t>ЦСР</t>
  </si>
  <si>
    <t>ВР</t>
  </si>
  <si>
    <t>ВСЕГО</t>
  </si>
  <si>
    <t>Администрация Сусуманского городского округа</t>
  </si>
  <si>
    <t>721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</si>
  <si>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</si>
  <si>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</si>
  <si>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</si>
  <si>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</si>
  <si>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</si>
  <si>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</si>
  <si>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</si>
  <si>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</si>
  <si>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</si>
  <si>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</si>
  <si>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</si>
  <si>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</si>
  <si>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</si>
  <si>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</si>
  <si>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</si>
  <si>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</si>
  <si>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</si>
  <si>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</si>
  <si>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</si>
  <si>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</si>
  <si>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</si>
  <si>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</si>
  <si>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</si>
  <si>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</si>
  <si>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</si>
  <si>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</si>
  <si>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</si>
  <si>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</si>
  <si>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</si>
  <si>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</si>
  <si>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</si>
  <si>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</si>
  <si>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</si>
  <si>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</si>
  <si>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</si>
  <si>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</si>
  <si>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</si>
  <si>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</si>
  <si>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</si>
  <si>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</si>
  <si>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</si>
  <si>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</si>
  <si>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</si>
  <si>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</si>
  <si>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</si>
  <si>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</si>
  <si>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</si>
  <si>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</si>
  <si>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</si>
  <si>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</si>
  <si>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</si>
  <si>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</si>
  <si>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</si>
  <si>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</si>
  <si>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</si>
  <si>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</si>
  <si>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</si>
  <si>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</si>
  <si>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</si>
  <si>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</si>
  <si>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</si>
  <si>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</si>
  <si>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</si>
  <si>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</si>
  <si>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</si>
  <si>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</si>
  <si>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</si>
  <si>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</si>
  <si>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</si>
  <si>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</si>
  <si>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</si>
  <si>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</si>
  <si>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</si>
  <si>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</si>
  <si>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</si>
  <si>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</si>
  <si>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</si>
  <si>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</si>
  <si>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</si>
  <si>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</si>
  <si>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</si>
  <si>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</si>
  <si>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</si>
  <si>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</si>
  <si>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</si>
  <si>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</si>
  <si>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</si>
  <si>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</si>
  <si>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</si>
  <si>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</si>
  <si>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</si>
  <si>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</si>
  <si>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</si>
  <si>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</si>
  <si>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</si>
  <si>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</si>
  <si>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</si>
  <si>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</si>
  <si>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</si>
  <si>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</si>
  <si>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</si>
  <si>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</si>
  <si>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</si>
  <si>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</si>
  <si>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</si>
  <si>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городского округа (г. Сусуман, п. Холодный, п. Мяунджа, п. Кедровый)"</t>
  </si>
  <si>
    <t>7Ч 0 02 00000</t>
  </si>
  <si>
    <t>Разработка проектно-сметной документации по созданию муниципальной системы централизованного оповещения населения Сусуманского городского округа</t>
  </si>
  <si>
    <t>7Ч 0 02 96410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</si>
  <si>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</si>
  <si>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</si>
  <si>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</si>
  <si>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</si>
  <si>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</si>
  <si>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</si>
  <si>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</si>
  <si>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</si>
  <si>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</si>
  <si>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</si>
  <si>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</si>
  <si>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</si>
  <si>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</si>
  <si>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</si>
  <si>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</si>
  <si>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</si>
  <si>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</si>
  <si>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</si>
  <si>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</si>
  <si>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</si>
  <si>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Возмещение затрат по доставке муки, для производства хлеба и хлебобулочных изделий муниципальными унитарными предприятиями Магаданской области</t>
  </si>
  <si>
    <t>7И 0 01 00201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</si>
  <si>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</si>
  <si>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</si>
  <si>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Финансовая поддержка субъектов малого и среднего предпринимательства</t>
  </si>
  <si>
    <t>7И 0 01 93360</t>
  </si>
  <si>
    <t>Возмещение затрат по доставке муки, для производства хлеба и хлебобулочных изделий муниципальными унитарными предприятиями Магаданской области за счет средств местного бюджета</t>
  </si>
  <si>
    <t>7И 0 01 S0201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</si>
  <si>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</si>
  <si>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</si>
  <si>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</si>
  <si>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</si>
  <si>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</si>
  <si>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</si>
  <si>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</si>
  <si>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</si>
  <si>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</si>
  <si>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</si>
  <si>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</si>
  <si>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</si>
  <si>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</si>
  <si>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Другие вопросы в области жилищно-коммунального хозяйства</t>
  </si>
  <si>
    <t>Поддержка коммунального хозяйства</t>
  </si>
  <si>
    <t>К1 0 00 00000</t>
  </si>
  <si>
    <t>Неустойка и судебные расходы на основании вступивших в законную силу судебных актов</t>
  </si>
  <si>
    <t>К1 0 00 08190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</si>
  <si>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</si>
  <si>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</si>
  <si>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</si>
  <si>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</si>
  <si>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Сусуманском городском округе на 2020- 2024 годы"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</si>
  <si>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</si>
  <si>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</si>
  <si>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</si>
  <si>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</si>
  <si>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</si>
  <si>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</si>
  <si>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</si>
  <si>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</si>
  <si>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</si>
  <si>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</si>
  <si>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</si>
  <si>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</si>
  <si>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</si>
  <si>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</si>
  <si>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</si>
  <si>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Другие вопросы в области социальной политики</t>
  </si>
  <si>
    <t>06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</si>
  <si>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</si>
  <si>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</si>
  <si>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</si>
  <si>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</si>
  <si>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</si>
  <si>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</si>
  <si>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</si>
  <si>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</si>
  <si>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</si>
  <si>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</si>
  <si>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</si>
  <si>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</si>
  <si>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</si>
  <si>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</si>
  <si>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</si>
  <si>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</si>
  <si>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</si>
  <si>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</si>
  <si>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</si>
  <si>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</si>
  <si>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</si>
  <si>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</si>
  <si>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</si>
  <si>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</si>
  <si>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</si>
  <si>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</si>
  <si>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</si>
  <si>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</si>
  <si>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</si>
  <si>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</si>
  <si>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</si>
  <si>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</si>
  <si>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</si>
  <si>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</si>
  <si>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Расходы на выплаты персоналу казенных учреждений</t>
  </si>
  <si>
    <t>110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</si>
  <si>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</si>
  <si>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</si>
  <si>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</si>
  <si>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</si>
  <si>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</si>
  <si>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</si>
  <si>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Сусуманского городского округа</t>
  </si>
  <si>
    <t>724</t>
  </si>
  <si>
    <t>Муниципальная программа "Управление муниципальным имуществом Сусуманского городского округа на 2020-2024 годы"</t>
  </si>
  <si>
    <t>7Щ 0 00 00000</t>
  </si>
  <si>
    <t>Основное мероприятие "Проведение на территории Сусуманского городского округа комплексных кадастровых работ"</t>
  </si>
  <si>
    <t>7Щ 0 01 00000</t>
  </si>
  <si>
    <t>Проведение комплексных кадастровых работ</t>
  </si>
  <si>
    <t>7Щ 0 01 L5110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</si>
  <si>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</si>
  <si>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</si>
  <si>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</si>
  <si>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</si>
  <si>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</si>
  <si>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</si>
  <si>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</si>
  <si>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</si>
  <si>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</si>
  <si>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</si>
  <si>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</si>
  <si>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</si>
  <si>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</si>
  <si>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</si>
  <si>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</si>
  <si>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</si>
  <si>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</si>
  <si>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</si>
  <si>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</si>
  <si>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</si>
  <si>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</si>
  <si>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</si>
  <si>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</si>
  <si>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</si>
  <si>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</si>
  <si>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</si>
  <si>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</si>
  <si>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</si>
  <si>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</si>
  <si>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</si>
  <si>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</si>
  <si>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</si>
  <si>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</si>
  <si>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</si>
  <si>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</si>
  <si>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</si>
  <si>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</si>
  <si>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Установка пропускных систем</t>
  </si>
  <si>
    <t>7Б 0 01 93300</t>
  </si>
  <si>
    <t>Муниципальная программа "Пожарная безопасность в Сусуманском городском округе на 2020- 2024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</si>
  <si>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</si>
  <si>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</si>
  <si>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</si>
  <si>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</si>
  <si>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</si>
  <si>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</si>
  <si>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</si>
  <si>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</si>
  <si>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</si>
  <si>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</si>
  <si>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</si>
  <si>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2020- 2024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</si>
  <si>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</si>
  <si>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</si>
  <si>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</si>
  <si>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</si>
  <si>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</si>
  <si>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Организация питания в общеобразовательных учреждениях</t>
  </si>
  <si>
    <t>7Ю 0 01 S3090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</si>
  <si>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</si>
  <si>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</si>
  <si>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</si>
  <si>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</si>
  <si>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</si>
  <si>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</si>
  <si>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</si>
  <si>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</si>
  <si>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</si>
  <si>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</si>
  <si>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</si>
  <si>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</si>
  <si>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</si>
  <si>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</si>
  <si>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</si>
  <si>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</si>
  <si>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</si>
  <si>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</si>
  <si>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</si>
  <si>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</si>
  <si>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</si>
  <si>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</si>
  <si>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</si>
  <si>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</si>
  <si>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</si>
  <si>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</si>
  <si>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</si>
  <si>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</si>
  <si>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</si>
  <si>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</si>
  <si>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</si>
  <si>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</si>
  <si>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</si>
  <si>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</si>
  <si>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</si>
  <si>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</si>
  <si>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</si>
  <si>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</si>
  <si>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</si>
  <si>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</si>
  <si>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</si>
  <si>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</si>
  <si>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</si>
  <si>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</si>
  <si>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</si>
  <si>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</si>
  <si>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</si>
  <si>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</si>
  <si>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2020- 2024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</si>
  <si>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</si>
  <si>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</si>
  <si>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</si>
  <si>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</si>
  <si>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</si>
  <si>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</si>
  <si>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</si>
  <si>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</si>
  <si>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</si>
  <si>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</si>
  <si>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</si>
  <si>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</si>
  <si>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</si>
  <si>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</si>
  <si>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</si>
  <si>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</si>
  <si>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</si>
  <si>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</si>
  <si>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</si>
  <si>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Управление по делам молодежи, культуре и спорту администрации Сусуманского городского округа</t>
  </si>
  <si>
    <t>726</t>
  </si>
  <si>
    <t>Реализация мероприятий федеральной целевой программы"Увековечение памяти погибших при защите Отечества на 20192024 годы"</t>
  </si>
  <si>
    <t>7В 0 01 L2990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</si>
  <si>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</si>
  <si>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</si>
  <si>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</si>
  <si>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</si>
  <si>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</si>
  <si>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</si>
  <si>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</si>
  <si>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</si>
  <si>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</si>
  <si>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</si>
  <si>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</si>
  <si>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</si>
  <si>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</si>
  <si>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</si>
  <si>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</si>
  <si>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</si>
  <si>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</si>
  <si>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</si>
  <si>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</si>
  <si>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</si>
  <si>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</si>
  <si>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</si>
  <si>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</si>
  <si>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</si>
  <si>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</si>
  <si>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</si>
  <si>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</si>
  <si>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</si>
  <si>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</si>
  <si>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</si>
  <si>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</si>
  <si>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</si>
  <si>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</si>
  <si>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</si>
  <si>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</si>
  <si>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</si>
  <si>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</si>
  <si>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</si>
  <si>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</si>
  <si>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Приобретение и заправка огнетушителей, средств индивидуальной защиты</t>
  </si>
  <si>
    <t>7П 0 01 94300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</si>
  <si>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</si>
  <si>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</si>
  <si>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</si>
  <si>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</si>
  <si>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</si>
  <si>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</si>
  <si>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</si>
  <si>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</si>
  <si>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</si>
  <si>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</si>
  <si>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</si>
  <si>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</si>
  <si>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</si>
  <si>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</si>
  <si>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</si>
  <si>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</si>
  <si>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</si>
  <si>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</si>
  <si>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</si>
  <si>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</si>
  <si>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</si>
  <si>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</si>
  <si>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</si>
  <si>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</si>
  <si>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</si>
  <si>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</si>
  <si>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</si>
  <si>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</si>
  <si>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</si>
  <si>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</si>
  <si>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</si>
  <si>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</si>
  <si>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</si>
  <si>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</si>
  <si>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</si>
  <si>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</si>
  <si>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</si>
  <si>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</si>
  <si>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</si>
  <si>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Укрепление материально-технической базы в области физической культуры и спорта</t>
  </si>
  <si>
    <t>7Ф 0 01 11830</t>
  </si>
  <si>
    <t>Устройство спортивных сооружений</t>
  </si>
  <si>
    <t>7Ф 0 01 93200</t>
  </si>
  <si>
    <t>Укрепление материально-технической базы в области физической культуры и спорта за счет средств местного бюджета</t>
  </si>
  <si>
    <t>7Ф 0 01 S1830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</si>
  <si>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</si>
  <si>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</si>
  <si>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</si>
  <si>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</si>
  <si>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Управление городского хозяйства и жизнеобеспечения территории Сусуманского городского округа</t>
  </si>
  <si>
    <t>727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</si>
  <si>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</si>
  <si>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</si>
  <si>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</si>
  <si>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</si>
  <si>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</si>
  <si>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</si>
  <si>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</si>
  <si>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</si>
  <si>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</si>
  <si>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</si>
  <si>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</si>
  <si>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</si>
  <si>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</si>
  <si>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</si>
  <si>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</si>
  <si>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</si>
  <si>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Реконструкция уличного освещения улично-дорожной сети (монтаж светодиодных светильников, текущий ремонт и обслуживание щитов управления уличным освещением)</t>
  </si>
  <si>
    <t>7D 0 01 95460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</si>
  <si>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</si>
  <si>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</si>
  <si>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</si>
  <si>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</si>
  <si>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</si>
  <si>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</si>
  <si>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</si>
  <si>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</si>
  <si>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</si>
  <si>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</si>
  <si>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</si>
  <si>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</si>
  <si>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</si>
  <si>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</si>
  <si>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</si>
  <si>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</si>
  <si>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Реализация мероприятий по созданию безопасных и благоприятных условий проживания граждан</t>
  </si>
  <si>
    <t>7G 0 01 96650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</si>
  <si>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</si>
  <si>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</si>
  <si>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</si>
  <si>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</si>
  <si>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</si>
  <si>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</si>
  <si>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</si>
  <si>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</si>
  <si>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</si>
  <si>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</si>
  <si>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</si>
  <si>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</si>
  <si>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</si>
  <si>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</si>
  <si>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</si>
  <si>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</si>
  <si>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</si>
  <si>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</si>
  <si>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</si>
  <si>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</si>
  <si>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</si>
  <si>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</si>
  <si>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</si>
  <si>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</si>
  <si>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</si>
  <si>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</si>
  <si>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</si>
  <si>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</si>
  <si>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</si>
  <si>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</si>
  <si>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</si>
  <si>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</si>
  <si>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</si>
  <si>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Основное мероприятие «Реализация проекта «1000 дворов»</t>
  </si>
  <si>
    <t>7Z 0 03 00000</t>
  </si>
  <si>
    <t>Благоустройство дворовой территории по пер. Горняцкий, д. 3, г. Сусуман</t>
  </si>
  <si>
    <t>7Z 0 03 55050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</si>
  <si>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</si>
  <si>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</si>
  <si>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</si>
  <si>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</si>
  <si>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t>
  </si>
  <si>
    <t>7К 0 01 54241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</si>
  <si>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</si>
  <si>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</si>
  <si>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общественной территории "Площадь перед зданием РЦД и НТ по ул. Ленина, д. 30, г. Сусуман"</t>
  </si>
  <si>
    <t>7К 0 01 99210</t>
  </si>
  <si>
    <t>Благоустройство территории объекта "Городской парк г.Сусуман Магаданской области" за счет средств местного бюджета</t>
  </si>
  <si>
    <t>7К 0 01 S6930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</si>
  <si>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</si>
  <si>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</si>
  <si>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</si>
  <si>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</si>
  <si>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</si>
  <si>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</si>
  <si>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</si>
  <si>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</si>
  <si>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</si>
  <si>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</si>
  <si>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</si>
  <si>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</si>
  <si>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</si>
  <si>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Приобретение и поставка быстровозводимого ангара для организации приюта для животных без владельцев</t>
  </si>
  <si>
    <t>Р1 8 00 08770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</si>
  <si>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</si>
  <si>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</si>
  <si>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</si>
  <si>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</si>
  <si>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</si>
  <si>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</si>
  <si>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</si>
  <si>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</si>
  <si>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</si>
  <si>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</si>
  <si>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Контрольно-счетная палата Сусуманского городского округа</t>
  </si>
  <si>
    <t>728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</si>
  <si>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</si>
  <si>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</si>
  <si>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</si>
  <si>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тыс. рублей</t>
  </si>
  <si>
    <t>00</t>
  </si>
  <si>
    <t>Приложение № 4</t>
  </si>
  <si>
    <t>Приложение № 3</t>
  </si>
  <si>
    <t>Код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</si>
  <si>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</si>
  <si>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</si>
  <si>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</si>
  <si>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</si>
  <si>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</si>
  <si>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</si>
  <si>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</si>
  <si>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</si>
  <si>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№ 7</t>
  </si>
  <si>
    <t>Бюджет на 2022 год</t>
  </si>
  <si>
    <t>Отклонение</t>
  </si>
  <si>
    <t>% исполнения</t>
  </si>
  <si>
    <t>Приложение № 6</t>
  </si>
  <si>
    <t>Приложение № 2</t>
  </si>
  <si>
    <t>Социальная политика</t>
  </si>
  <si>
    <t>Приложение № 8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</si>
  <si>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</si>
  <si>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</si>
  <si>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</si>
  <si>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</si>
  <si>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</si>
  <si>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Приложение № 9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</si>
  <si>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</si>
  <si>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</si>
  <si>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</si>
  <si>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</si>
  <si>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</si>
  <si>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9 месяцев 2022 года</t>
  </si>
  <si>
    <t>Исполнение Бюджета за 9 месяцев 2022 год</t>
  </si>
  <si>
    <t xml:space="preserve"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 за 9 месяцев 2022 года 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</si>
  <si>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9 месяцев 2022 года</t>
  </si>
  <si>
    <t>Исполнение муниципальных программ по бюджету муниципального образования "Сусуманский городской округ" за 9 месяцев 2022 года</t>
  </si>
  <si>
    <t>Исполнение по источникам внутреннего финансирования дефицита бюджета муниципального образования "Сусуманский  городской округ" за 9 месяцев 2022 года</t>
  </si>
  <si>
    <t xml:space="preserve">        Исполнение публичных нормативных обязательств муниципального образования "Сусуманский городской округ" за 9 месяцев  2022 год</t>
  </si>
  <si>
    <t xml:space="preserve">      Исполнение программы муниципальных внутренних заимствований муниципального образования "Сусуманский городской округ" за 9 месяцев 2022 года</t>
  </si>
  <si>
    <t xml:space="preserve">        Исполнение муниципального внутреннего долга муниципального образования "Сусуманский городской округ" за 9 месяцев 2022 года</t>
  </si>
  <si>
    <t>Возмещение затрат по содержанию и текущему ремонту муниципального имущества, находящегося на балансе МУП из бюджета «Сусуманский городской округ»</t>
  </si>
  <si>
    <t>М4 0 00 00000</t>
  </si>
  <si>
    <t xml:space="preserve">Предоставление субсидий муниципальному унитарному предприятию на возмещение затрат  по содержанию,  текущему ремонту и восстановлению производственных помещений  муниципального имущества, находящегося на балансе МУП «Сусуманхлеб»  из бюджета МО «Сусуманский городской округ». </t>
  </si>
  <si>
    <t>М4 0 00 00880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</si>
  <si>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</si>
  <si>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98200</t>
  </si>
  <si>
    <t>Жилищно-коммунальное хозяйство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</si>
</sst>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yyyy\-m\-d\ hh:mm:ss\ AM/PM"/>
    <numFmt numFmtId="179" formatCode="#,##0.0"/>
    <numFmt numFmtId="180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79" fontId="4" fillId="0" borderId="10" xfId="0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Alignment="1">
      <alignment/>
    </xf>
    <xf numFmtId="179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4">
      <alignment/>
      <protection/>
    </xf>
    <xf numFmtId="49" fontId="61" fillId="33" borderId="0" xfId="0" applyNumberFormat="1" applyFont="1" applyFill="1" applyAlignment="1">
      <alignment vertical="top"/>
    </xf>
    <xf numFmtId="0" fontId="61" fillId="33" borderId="0" xfId="0" applyFont="1" applyFill="1" applyAlignment="1">
      <alignment vertical="top"/>
    </xf>
    <xf numFmtId="0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justify" vertical="top" wrapText="1"/>
      <protection/>
    </xf>
    <xf numFmtId="0" fontId="5" fillId="0" borderId="10" xfId="54" applyNumberFormat="1" applyFont="1" applyFill="1" applyBorder="1" applyAlignment="1" applyProtection="1">
      <alignment horizontal="center" vertical="top" wrapText="1"/>
      <protection/>
    </xf>
    <xf numFmtId="179" fontId="5" fillId="0" borderId="10" xfId="54" applyNumberFormat="1" applyFont="1" applyFill="1" applyBorder="1" applyAlignment="1" applyProtection="1">
      <alignment horizontal="right" vertical="top" wrapText="1"/>
      <protection/>
    </xf>
    <xf numFmtId="0" fontId="8" fillId="0" borderId="10" xfId="54" applyNumberFormat="1" applyFont="1" applyFill="1" applyBorder="1" applyAlignment="1" applyProtection="1">
      <alignment horizontal="justify" vertical="top" wrapText="1"/>
      <protection/>
    </xf>
    <xf numFmtId="0" fontId="8" fillId="0" borderId="10" xfId="54" applyNumberFormat="1" applyFont="1" applyFill="1" applyBorder="1" applyAlignment="1" applyProtection="1">
      <alignment horizontal="center" vertical="top" wrapText="1"/>
      <protection/>
    </xf>
    <xf numFmtId="179" fontId="8" fillId="0" borderId="10" xfId="54" applyNumberFormat="1" applyFont="1" applyFill="1" applyBorder="1" applyAlignment="1" applyProtection="1">
      <alignment horizontal="right" vertical="top" wrapText="1"/>
      <protection/>
    </xf>
    <xf numFmtId="179" fontId="11" fillId="0" borderId="10" xfId="54" applyNumberFormat="1" applyFont="1" applyFill="1" applyBorder="1" applyAlignment="1" applyProtection="1">
      <alignment horizontal="right" vertical="top" wrapText="1"/>
      <protection/>
    </xf>
    <xf numFmtId="0" fontId="6" fillId="0" borderId="10" xfId="54" applyNumberFormat="1" applyFont="1" applyFill="1" applyBorder="1" applyAlignment="1" applyProtection="1">
      <alignment horizontal="justify" vertical="top" wrapText="1"/>
      <protection/>
    </xf>
    <xf numFmtId="0" fontId="6" fillId="0" borderId="10" xfId="54" applyNumberFormat="1" applyFont="1" applyFill="1" applyBorder="1" applyAlignment="1" applyProtection="1">
      <alignment horizontal="center" vertical="top" wrapText="1"/>
      <protection/>
    </xf>
    <xf numFmtId="179" fontId="6" fillId="0" borderId="10" xfId="54" applyNumberFormat="1" applyFont="1" applyFill="1" applyBorder="1" applyAlignment="1" applyProtection="1">
      <alignment horizontal="right" vertical="top" wrapText="1"/>
      <protection/>
    </xf>
    <xf numFmtId="0" fontId="13" fillId="0" borderId="0" xfId="53" applyFont="1" applyAlignment="1">
      <alignment horizontal="center" wrapText="1"/>
      <protection/>
    </xf>
    <xf numFmtId="179" fontId="3" fillId="0" borderId="15" xfId="0" applyNumberFormat="1" applyFont="1" applyFill="1" applyBorder="1" applyAlignment="1" applyProtection="1">
      <alignment horizontal="right" vertical="top" wrapText="1"/>
      <protection/>
    </xf>
    <xf numFmtId="180" fontId="62" fillId="0" borderId="13" xfId="0" applyNumberFormat="1" applyFont="1" applyBorder="1" applyAlignment="1">
      <alignment horizontal="right" vertical="top"/>
    </xf>
    <xf numFmtId="179" fontId="4" fillId="0" borderId="15" xfId="0" applyNumberFormat="1" applyFont="1" applyFill="1" applyBorder="1" applyAlignment="1" applyProtection="1">
      <alignment horizontal="right" vertical="top" wrapText="1"/>
      <protection/>
    </xf>
    <xf numFmtId="180" fontId="61" fillId="0" borderId="13" xfId="0" applyNumberFormat="1" applyFont="1" applyBorder="1" applyAlignment="1">
      <alignment horizontal="right" vertical="top"/>
    </xf>
    <xf numFmtId="0" fontId="14" fillId="0" borderId="0" xfId="53" applyFont="1" applyFill="1" applyAlignment="1">
      <alignment horizontal="right"/>
      <protection/>
    </xf>
    <xf numFmtId="0" fontId="14" fillId="0" borderId="0" xfId="53" applyFont="1" applyFill="1">
      <alignment/>
      <protection/>
    </xf>
    <xf numFmtId="0" fontId="14" fillId="0" borderId="13" xfId="0" applyFont="1" applyFill="1" applyBorder="1" applyAlignment="1">
      <alignment horizontal="center" vertical="center" wrapText="1"/>
    </xf>
    <xf numFmtId="179" fontId="13" fillId="0" borderId="13" xfId="53" applyNumberFormat="1" applyFont="1" applyFill="1" applyBorder="1" applyAlignment="1">
      <alignment horizontal="center" vertical="center"/>
      <protection/>
    </xf>
    <xf numFmtId="0" fontId="14" fillId="0" borderId="16" xfId="53" applyFont="1" applyFill="1" applyBorder="1" applyAlignment="1">
      <alignment vertical="top" wrapText="1"/>
      <protection/>
    </xf>
    <xf numFmtId="179" fontId="14" fillId="0" borderId="16" xfId="53" applyNumberFormat="1" applyFont="1" applyFill="1" applyBorder="1" applyAlignment="1">
      <alignment horizontal="center"/>
      <protection/>
    </xf>
    <xf numFmtId="0" fontId="14" fillId="0" borderId="13" xfId="53" applyFont="1" applyFill="1" applyBorder="1">
      <alignment/>
      <protection/>
    </xf>
    <xf numFmtId="179" fontId="14" fillId="0" borderId="13" xfId="53" applyNumberFormat="1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vertical="top" wrapText="1"/>
      <protection/>
    </xf>
    <xf numFmtId="0" fontId="13" fillId="0" borderId="13" xfId="53" applyFont="1" applyFill="1" applyBorder="1" applyAlignment="1">
      <alignment horizontal="left" vertical="top" wrapText="1"/>
      <protection/>
    </xf>
    <xf numFmtId="0" fontId="14" fillId="0" borderId="0" xfId="53" applyFont="1" applyFill="1" applyAlignment="1">
      <alignment horizontal="right" wrapText="1"/>
      <protection/>
    </xf>
    <xf numFmtId="0" fontId="59" fillId="0" borderId="0" xfId="0" applyFont="1" applyAlignment="1">
      <alignment horizontal="right" wrapText="1"/>
    </xf>
    <xf numFmtId="0" fontId="15" fillId="0" borderId="0" xfId="53" applyFont="1" applyAlignment="1">
      <alignment wrapText="1"/>
      <protection/>
    </xf>
    <xf numFmtId="0" fontId="15" fillId="0" borderId="0" xfId="53" applyFont="1" applyFill="1">
      <alignment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13" fillId="0" borderId="13" xfId="53" applyFont="1" applyFill="1" applyBorder="1" applyAlignment="1">
      <alignment vertical="top" wrapText="1"/>
      <protection/>
    </xf>
    <xf numFmtId="179" fontId="14" fillId="0" borderId="13" xfId="53" applyNumberFormat="1" applyFont="1" applyFill="1" applyBorder="1" applyAlignment="1">
      <alignment horizontal="center" vertical="center" wrapText="1"/>
      <protection/>
    </xf>
    <xf numFmtId="179" fontId="14" fillId="0" borderId="16" xfId="53" applyNumberFormat="1" applyFont="1" applyBorder="1" applyAlignment="1">
      <alignment horizontal="center" vertical="center"/>
      <protection/>
    </xf>
    <xf numFmtId="179" fontId="14" fillId="0" borderId="13" xfId="53" applyNumberFormat="1" applyFont="1" applyFill="1" applyBorder="1" applyAlignment="1">
      <alignment horizontal="center" vertical="center"/>
      <protection/>
    </xf>
    <xf numFmtId="179" fontId="14" fillId="0" borderId="13" xfId="53" applyNumberFormat="1" applyFont="1" applyBorder="1" applyAlignment="1">
      <alignment horizontal="center" vertical="center"/>
      <protection/>
    </xf>
    <xf numFmtId="0" fontId="13" fillId="0" borderId="13" xfId="53" applyFont="1" applyFill="1" applyBorder="1">
      <alignment/>
      <protection/>
    </xf>
    <xf numFmtId="179" fontId="13" fillId="0" borderId="13" xfId="53" applyNumberFormat="1" applyFont="1" applyBorder="1" applyAlignment="1">
      <alignment horizontal="center" vertical="center"/>
      <protection/>
    </xf>
    <xf numFmtId="180" fontId="13" fillId="0" borderId="13" xfId="53" applyNumberFormat="1" applyFont="1" applyBorder="1" applyAlignment="1">
      <alignment horizontal="center" vertical="center"/>
      <protection/>
    </xf>
    <xf numFmtId="180" fontId="14" fillId="0" borderId="13" xfId="53" applyNumberFormat="1" applyFont="1" applyBorder="1" applyAlignment="1">
      <alignment horizontal="center" vertical="center"/>
      <protection/>
    </xf>
    <xf numFmtId="179" fontId="14" fillId="0" borderId="0" xfId="53" applyNumberFormat="1" applyFont="1" applyFill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16" fillId="0" borderId="13" xfId="53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4" fillId="33" borderId="15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37" fillId="33" borderId="0" xfId="0" applyFont="1" applyFill="1" applyAlignment="1">
      <alignment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top" wrapText="1"/>
      <protection/>
    </xf>
    <xf numFmtId="0" fontId="16" fillId="33" borderId="15" xfId="0" applyNumberFormat="1" applyFont="1" applyFill="1" applyBorder="1" applyAlignment="1" applyProtection="1">
      <alignment horizontal="center" vertical="top" wrapText="1"/>
      <protection/>
    </xf>
    <xf numFmtId="179" fontId="16" fillId="33" borderId="13" xfId="0" applyNumberFormat="1" applyFont="1" applyFill="1" applyBorder="1" applyAlignment="1" applyProtection="1">
      <alignment horizontal="right" vertical="top" wrapText="1"/>
      <protection/>
    </xf>
    <xf numFmtId="179" fontId="16" fillId="33" borderId="10" xfId="0" applyNumberFormat="1" applyFont="1" applyFill="1" applyBorder="1" applyAlignment="1" applyProtection="1">
      <alignment horizontal="right" vertical="top" wrapText="1"/>
      <protection/>
    </xf>
    <xf numFmtId="49" fontId="16" fillId="33" borderId="15" xfId="0" applyNumberFormat="1" applyFont="1" applyFill="1" applyBorder="1" applyAlignment="1" applyProtection="1">
      <alignment horizontal="center" vertical="top" wrapText="1"/>
      <protection/>
    </xf>
    <xf numFmtId="179" fontId="37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 applyProtection="1">
      <alignment horizontal="center" vertical="top" wrapText="1"/>
      <protection/>
    </xf>
    <xf numFmtId="0" fontId="7" fillId="33" borderId="15" xfId="0" applyNumberFormat="1" applyFont="1" applyFill="1" applyBorder="1" applyAlignment="1" applyProtection="1">
      <alignment horizontal="center" vertical="top" wrapText="1"/>
      <protection/>
    </xf>
    <xf numFmtId="179" fontId="7" fillId="33" borderId="13" xfId="0" applyNumberFormat="1" applyFont="1" applyFill="1" applyBorder="1" applyAlignment="1" applyProtection="1">
      <alignment horizontal="right" vertical="top" wrapText="1"/>
      <protection/>
    </xf>
    <xf numFmtId="179" fontId="7" fillId="33" borderId="10" xfId="0" applyNumberFormat="1" applyFont="1" applyFill="1" applyBorder="1" applyAlignment="1" applyProtection="1">
      <alignment horizontal="right" vertical="top" wrapText="1"/>
      <protection/>
    </xf>
    <xf numFmtId="0" fontId="37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6" fillId="33" borderId="10" xfId="0" applyNumberFormat="1" applyFont="1" applyFill="1" applyBorder="1" applyAlignment="1" applyProtection="1">
      <alignment horizontal="center" vertical="top" wrapText="1"/>
      <protection/>
    </xf>
    <xf numFmtId="179" fontId="17" fillId="33" borderId="10" xfId="0" applyNumberFormat="1" applyFont="1" applyFill="1" applyBorder="1" applyAlignment="1" applyProtection="1">
      <alignment horizontal="right" vertical="top" wrapText="1"/>
      <protection/>
    </xf>
    <xf numFmtId="0" fontId="40" fillId="33" borderId="0" xfId="0" applyFont="1" applyFill="1" applyAlignment="1">
      <alignment/>
    </xf>
    <xf numFmtId="0" fontId="7" fillId="33" borderId="17" xfId="0" applyNumberFormat="1" applyFont="1" applyFill="1" applyBorder="1" applyAlignment="1" applyProtection="1">
      <alignment horizontal="center" vertical="top" wrapText="1"/>
      <protection/>
    </xf>
    <xf numFmtId="0" fontId="39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justify" vertical="top" wrapText="1"/>
      <protection/>
    </xf>
    <xf numFmtId="0" fontId="14" fillId="33" borderId="10" xfId="0" applyNumberFormat="1" applyFont="1" applyFill="1" applyBorder="1" applyAlignment="1" applyProtection="1">
      <alignment horizontal="center" vertical="top" wrapText="1"/>
      <protection/>
    </xf>
    <xf numFmtId="179" fontId="14" fillId="33" borderId="13" xfId="0" applyNumberFormat="1" applyFont="1" applyFill="1" applyBorder="1" applyAlignment="1" applyProtection="1">
      <alignment horizontal="right" vertical="top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justify" vertical="top" wrapText="1"/>
      <protection/>
    </xf>
    <xf numFmtId="0" fontId="16" fillId="33" borderId="13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NumberFormat="1" applyFont="1" applyFill="1" applyBorder="1" applyAlignment="1" applyProtection="1">
      <alignment horizontal="justify" vertical="top" wrapText="1"/>
      <protection/>
    </xf>
    <xf numFmtId="0" fontId="7" fillId="33" borderId="13" xfId="0" applyNumberFormat="1" applyFont="1" applyFill="1" applyBorder="1" applyAlignment="1" applyProtection="1">
      <alignment horizontal="center" vertical="top" wrapText="1"/>
      <protection/>
    </xf>
    <xf numFmtId="179" fontId="13" fillId="33" borderId="13" xfId="0" applyNumberFormat="1" applyFont="1" applyFill="1" applyBorder="1" applyAlignment="1" applyProtection="1">
      <alignment horizontal="right" vertical="top" wrapText="1"/>
      <protection/>
    </xf>
    <xf numFmtId="179" fontId="39" fillId="33" borderId="0" xfId="0" applyNumberFormat="1" applyFont="1" applyFill="1" applyAlignment="1">
      <alignment/>
    </xf>
    <xf numFmtId="179" fontId="18" fillId="33" borderId="13" xfId="0" applyNumberFormat="1" applyFont="1" applyFill="1" applyBorder="1" applyAlignment="1" applyProtection="1">
      <alignment horizontal="right" vertical="top" wrapText="1"/>
      <protection/>
    </xf>
    <xf numFmtId="0" fontId="41" fillId="33" borderId="0" xfId="0" applyFont="1" applyFill="1" applyAlignment="1">
      <alignment/>
    </xf>
    <xf numFmtId="0" fontId="13" fillId="33" borderId="10" xfId="0" applyNumberFormat="1" applyFont="1" applyFill="1" applyBorder="1" applyAlignment="1" applyProtection="1">
      <alignment horizontal="justify" vertical="top" wrapText="1"/>
      <protection/>
    </xf>
    <xf numFmtId="0" fontId="13" fillId="33" borderId="10" xfId="0" applyNumberFormat="1" applyFont="1" applyFill="1" applyBorder="1" applyAlignment="1" applyProtection="1">
      <alignment horizontal="center" vertical="top" wrapText="1"/>
      <protection/>
    </xf>
    <xf numFmtId="0" fontId="13" fillId="33" borderId="15" xfId="0" applyNumberFormat="1" applyFont="1" applyFill="1" applyBorder="1" applyAlignment="1" applyProtection="1">
      <alignment horizontal="center" vertical="top" wrapText="1"/>
      <protection/>
    </xf>
    <xf numFmtId="0" fontId="42" fillId="33" borderId="0" xfId="0" applyFont="1" applyFill="1" applyAlignment="1">
      <alignment/>
    </xf>
    <xf numFmtId="0" fontId="18" fillId="33" borderId="10" xfId="0" applyNumberFormat="1" applyFont="1" applyFill="1" applyBorder="1" applyAlignment="1" applyProtection="1">
      <alignment horizontal="justify" vertical="top" wrapText="1"/>
      <protection/>
    </xf>
    <xf numFmtId="0" fontId="18" fillId="33" borderId="10" xfId="0" applyNumberFormat="1" applyFont="1" applyFill="1" applyBorder="1" applyAlignment="1" applyProtection="1">
      <alignment horizontal="center" vertical="top" wrapText="1"/>
      <protection/>
    </xf>
    <xf numFmtId="49" fontId="18" fillId="33" borderId="10" xfId="0" applyNumberFormat="1" applyFont="1" applyFill="1" applyBorder="1" applyAlignment="1" applyProtection="1">
      <alignment horizontal="center" vertical="top" wrapText="1"/>
      <protection/>
    </xf>
    <xf numFmtId="0" fontId="18" fillId="33" borderId="15" xfId="0" applyNumberFormat="1" applyFont="1" applyFill="1" applyBorder="1" applyAlignment="1" applyProtection="1">
      <alignment horizontal="center" vertical="top" wrapText="1"/>
      <protection/>
    </xf>
    <xf numFmtId="49" fontId="14" fillId="33" borderId="10" xfId="0" applyNumberFormat="1" applyFont="1" applyFill="1" applyBorder="1" applyAlignment="1" applyProtection="1">
      <alignment horizontal="center" vertical="top" wrapText="1"/>
      <protection/>
    </xf>
    <xf numFmtId="0" fontId="14" fillId="33" borderId="13" xfId="0" applyNumberFormat="1" applyFont="1" applyFill="1" applyBorder="1" applyAlignment="1" applyProtection="1">
      <alignment horizontal="justify" vertical="top" wrapText="1"/>
      <protection/>
    </xf>
    <xf numFmtId="0" fontId="14" fillId="0" borderId="16" xfId="53" applyFont="1" applyFill="1" applyBorder="1" applyAlignment="1">
      <alignment horizontal="center" vertical="center"/>
      <protection/>
    </xf>
    <xf numFmtId="0" fontId="14" fillId="0" borderId="13" xfId="53" applyFont="1" applyBorder="1" applyAlignment="1">
      <alignment horizontal="center"/>
      <protection/>
    </xf>
    <xf numFmtId="0" fontId="61" fillId="0" borderId="0" xfId="0" applyFont="1" applyAlignment="1">
      <alignment/>
    </xf>
    <xf numFmtId="0" fontId="7" fillId="33" borderId="15" xfId="0" applyNumberFormat="1" applyFont="1" applyFill="1" applyBorder="1" applyAlignment="1" applyProtection="1">
      <alignment horizontal="justify" vertical="top" wrapText="1"/>
      <protection/>
    </xf>
    <xf numFmtId="0" fontId="7" fillId="33" borderId="18" xfId="0" applyNumberFormat="1" applyFont="1" applyFill="1" applyBorder="1" applyAlignment="1" applyProtection="1">
      <alignment horizontal="justify" vertical="top" wrapText="1"/>
      <protection/>
    </xf>
    <xf numFmtId="0" fontId="7" fillId="33" borderId="17" xfId="0" applyNumberFormat="1" applyFont="1" applyFill="1" applyBorder="1" applyAlignment="1" applyProtection="1">
      <alignment horizontal="justify" vertical="top" wrapText="1"/>
      <protection/>
    </xf>
    <xf numFmtId="0" fontId="16" fillId="33" borderId="15" xfId="0" applyNumberFormat="1" applyFont="1" applyFill="1" applyBorder="1" applyAlignment="1" applyProtection="1">
      <alignment horizontal="justify" vertical="top" wrapText="1"/>
      <protection/>
    </xf>
    <xf numFmtId="0" fontId="16" fillId="33" borderId="18" xfId="0" applyNumberFormat="1" applyFont="1" applyFill="1" applyBorder="1" applyAlignment="1" applyProtection="1">
      <alignment horizontal="justify" vertical="top" wrapText="1"/>
      <protection/>
    </xf>
    <xf numFmtId="0" fontId="16" fillId="33" borderId="17" xfId="0" applyNumberFormat="1" applyFont="1" applyFill="1" applyBorder="1" applyAlignment="1" applyProtection="1">
      <alignment horizontal="justify" vertical="top" wrapText="1"/>
      <protection/>
    </xf>
    <xf numFmtId="0" fontId="14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left" vertical="top" wrapText="1"/>
      <protection/>
    </xf>
    <xf numFmtId="0" fontId="16" fillId="33" borderId="0" xfId="0" applyNumberFormat="1" applyFont="1" applyFill="1" applyBorder="1" applyAlignment="1" applyProtection="1">
      <alignment horizontal="center" vertical="top" wrapText="1"/>
      <protection/>
    </xf>
    <xf numFmtId="0" fontId="38" fillId="33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right" vertical="top" wrapText="1"/>
      <protection/>
    </xf>
    <xf numFmtId="0" fontId="7" fillId="33" borderId="13" xfId="0" applyNumberFormat="1" applyFont="1" applyFill="1" applyBorder="1" applyAlignment="1" applyProtection="1">
      <alignment horizontal="justify" vertical="top" wrapText="1"/>
      <protection/>
    </xf>
    <xf numFmtId="0" fontId="37" fillId="33" borderId="13" xfId="0" applyFont="1" applyFill="1" applyBorder="1" applyAlignment="1">
      <alignment horizontal="justify" vertical="top" wrapText="1"/>
    </xf>
    <xf numFmtId="0" fontId="37" fillId="33" borderId="17" xfId="0" applyFont="1" applyFill="1" applyBorder="1" applyAlignment="1">
      <alignment horizontal="justify" vertical="top" wrapText="1"/>
    </xf>
    <xf numFmtId="0" fontId="7" fillId="33" borderId="19" xfId="0" applyNumberFormat="1" applyFont="1" applyFill="1" applyBorder="1" applyAlignment="1" applyProtection="1">
      <alignment horizontal="justify" vertical="top" wrapText="1"/>
      <protection/>
    </xf>
    <xf numFmtId="0" fontId="7" fillId="33" borderId="20" xfId="0" applyNumberFormat="1" applyFont="1" applyFill="1" applyBorder="1" applyAlignment="1" applyProtection="1">
      <alignment horizontal="justify" vertical="top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Font="1" applyFill="1" applyAlignment="1">
      <alignment horizontal="right"/>
    </xf>
    <xf numFmtId="0" fontId="13" fillId="33" borderId="0" xfId="0" applyNumberFormat="1" applyFont="1" applyFill="1" applyBorder="1" applyAlignment="1" applyProtection="1">
      <alignment horizontal="center" vertical="top" wrapText="1"/>
      <protection/>
    </xf>
    <xf numFmtId="0" fontId="39" fillId="33" borderId="0" xfId="0" applyFont="1" applyFill="1" applyAlignment="1">
      <alignment/>
    </xf>
    <xf numFmtId="0" fontId="14" fillId="33" borderId="15" xfId="0" applyNumberFormat="1" applyFont="1" applyFill="1" applyBorder="1" applyAlignment="1" applyProtection="1">
      <alignment horizontal="center" vertical="top" wrapText="1"/>
      <protection/>
    </xf>
    <xf numFmtId="0" fontId="14" fillId="33" borderId="17" xfId="0" applyNumberFormat="1" applyFont="1" applyFill="1" applyBorder="1" applyAlignment="1" applyProtection="1">
      <alignment horizontal="center" vertical="top" wrapText="1"/>
      <protection/>
    </xf>
    <xf numFmtId="0" fontId="13" fillId="33" borderId="15" xfId="0" applyNumberFormat="1" applyFont="1" applyFill="1" applyBorder="1" applyAlignment="1" applyProtection="1">
      <alignment horizontal="center" vertical="top" wrapText="1"/>
      <protection/>
    </xf>
    <xf numFmtId="0" fontId="13" fillId="33" borderId="17" xfId="0" applyNumberFormat="1" applyFont="1" applyFill="1" applyBorder="1" applyAlignment="1" applyProtection="1">
      <alignment horizontal="center" vertical="top" wrapText="1"/>
      <protection/>
    </xf>
    <xf numFmtId="0" fontId="18" fillId="33" borderId="15" xfId="0" applyNumberFormat="1" applyFont="1" applyFill="1" applyBorder="1" applyAlignment="1" applyProtection="1">
      <alignment horizontal="center" vertical="top" wrapText="1"/>
      <protection/>
    </xf>
    <xf numFmtId="0" fontId="18" fillId="33" borderId="17" xfId="0" applyNumberFormat="1" applyFont="1" applyFill="1" applyBorder="1" applyAlignment="1" applyProtection="1">
      <alignment horizontal="center" vertical="top" wrapText="1"/>
      <protection/>
    </xf>
    <xf numFmtId="0" fontId="14" fillId="33" borderId="21" xfId="0" applyNumberFormat="1" applyFont="1" applyFill="1" applyBorder="1" applyAlignment="1" applyProtection="1">
      <alignment horizontal="right" vertical="top" wrapText="1"/>
      <protection/>
    </xf>
    <xf numFmtId="0" fontId="38" fillId="33" borderId="21" xfId="0" applyFont="1" applyFill="1" applyBorder="1" applyAlignment="1">
      <alignment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>
      <alignment horizontal="right"/>
    </xf>
    <xf numFmtId="0" fontId="14" fillId="33" borderId="0" xfId="0" applyNumberFormat="1" applyFont="1" applyFill="1" applyBorder="1" applyAlignment="1" applyProtection="1">
      <alignment horizontal="justify" vertical="top" wrapText="1"/>
      <protection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6" fillId="33" borderId="15" xfId="0" applyNumberFormat="1" applyFont="1" applyFill="1" applyBorder="1" applyAlignment="1" applyProtection="1">
      <alignment horizontal="center" vertical="top" wrapText="1"/>
      <protection/>
    </xf>
    <xf numFmtId="0" fontId="16" fillId="33" borderId="17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>
      <alignment horizontal="right"/>
    </xf>
    <xf numFmtId="0" fontId="7" fillId="33" borderId="15" xfId="0" applyNumberFormat="1" applyFont="1" applyFill="1" applyBorder="1" applyAlignment="1" applyProtection="1">
      <alignment horizontal="center" vertical="top" wrapText="1"/>
      <protection/>
    </xf>
    <xf numFmtId="0" fontId="7" fillId="33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justify" vertical="top" wrapText="1"/>
      <protection/>
    </xf>
    <xf numFmtId="0" fontId="4" fillId="0" borderId="17" xfId="0" applyNumberFormat="1" applyFont="1" applyFill="1" applyBorder="1" applyAlignment="1" applyProtection="1">
      <alignment horizontal="justify" vertical="top" wrapText="1"/>
      <protection/>
    </xf>
    <xf numFmtId="0" fontId="3" fillId="0" borderId="11" xfId="0" applyNumberFormat="1" applyFont="1" applyFill="1" applyBorder="1" applyAlignment="1" applyProtection="1">
      <alignment horizontal="justify" vertical="top" wrapText="1"/>
      <protection/>
    </xf>
    <xf numFmtId="0" fontId="3" fillId="0" borderId="22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justify" vertical="top" wrapText="1"/>
      <protection/>
    </xf>
    <xf numFmtId="0" fontId="3" fillId="0" borderId="0" xfId="54" applyNumberFormat="1" applyFont="1" applyFill="1" applyBorder="1" applyAlignment="1" applyProtection="1">
      <alignment horizontal="center" vertical="top" wrapText="1"/>
      <protection/>
    </xf>
    <xf numFmtId="0" fontId="59" fillId="0" borderId="0" xfId="0" applyFont="1" applyAlignment="1">
      <alignment wrapText="1"/>
    </xf>
    <xf numFmtId="0" fontId="6" fillId="0" borderId="0" xfId="54" applyNumberFormat="1" applyFont="1" applyFill="1" applyBorder="1" applyAlignment="1" applyProtection="1">
      <alignment horizontal="right" vertical="top" wrapText="1"/>
      <protection/>
    </xf>
    <xf numFmtId="0" fontId="9" fillId="0" borderId="15" xfId="54" applyNumberFormat="1" applyFont="1" applyFill="1" applyBorder="1" applyAlignment="1" applyProtection="1">
      <alignment horizontal="center" vertical="center" wrapText="1"/>
      <protection/>
    </xf>
    <xf numFmtId="0" fontId="9" fillId="0" borderId="17" xfId="54" applyNumberFormat="1" applyFont="1" applyFill="1" applyBorder="1" applyAlignment="1" applyProtection="1">
      <alignment horizontal="center" vertical="center" wrapText="1"/>
      <protection/>
    </xf>
    <xf numFmtId="0" fontId="6" fillId="0" borderId="15" xfId="54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NumberFormat="1" applyFont="1" applyFill="1" applyBorder="1" applyAlignment="1" applyProtection="1">
      <alignment horizontal="center" vertical="center" wrapText="1"/>
      <protection/>
    </xf>
    <xf numFmtId="0" fontId="6" fillId="0" borderId="15" xfId="54" applyNumberFormat="1" applyFont="1" applyFill="1" applyBorder="1" applyAlignment="1" applyProtection="1">
      <alignment horizontal="center" vertical="top" wrapText="1"/>
      <protection/>
    </xf>
    <xf numFmtId="0" fontId="6" fillId="0" borderId="17" xfId="54" applyNumberFormat="1" applyFont="1" applyFill="1" applyBorder="1" applyAlignment="1" applyProtection="1">
      <alignment horizontal="center" vertical="top" wrapText="1"/>
      <protection/>
    </xf>
    <xf numFmtId="0" fontId="5" fillId="0" borderId="15" xfId="54" applyNumberFormat="1" applyFont="1" applyFill="1" applyBorder="1" applyAlignment="1" applyProtection="1">
      <alignment horizontal="center" vertical="top" wrapText="1"/>
      <protection/>
    </xf>
    <xf numFmtId="0" fontId="5" fillId="0" borderId="17" xfId="54" applyNumberFormat="1" applyFont="1" applyFill="1" applyBorder="1" applyAlignment="1" applyProtection="1">
      <alignment horizontal="center" vertical="top" wrapText="1"/>
      <protection/>
    </xf>
    <xf numFmtId="0" fontId="8" fillId="0" borderId="15" xfId="54" applyNumberFormat="1" applyFont="1" applyFill="1" applyBorder="1" applyAlignment="1" applyProtection="1">
      <alignment horizontal="center" vertical="top" wrapText="1"/>
      <protection/>
    </xf>
    <xf numFmtId="0" fontId="8" fillId="0" borderId="17" xfId="54" applyNumberFormat="1" applyFont="1" applyFill="1" applyBorder="1" applyAlignment="1" applyProtection="1">
      <alignment horizontal="center" vertical="top" wrapText="1"/>
      <protection/>
    </xf>
    <xf numFmtId="0" fontId="13" fillId="0" borderId="0" xfId="53" applyFont="1" applyFill="1" applyAlignment="1">
      <alignment horizontal="center"/>
      <protection/>
    </xf>
    <xf numFmtId="0" fontId="13" fillId="0" borderId="0" xfId="53" applyFont="1" applyFill="1" applyAlignment="1">
      <alignment horizontal="center" wrapText="1"/>
      <protection/>
    </xf>
    <xf numFmtId="0" fontId="14" fillId="0" borderId="0" xfId="53" applyFont="1" applyFill="1" applyAlignment="1">
      <alignment wrapText="1"/>
      <protection/>
    </xf>
    <xf numFmtId="0" fontId="14" fillId="0" borderId="0" xfId="53" applyFont="1" applyFill="1" applyAlignment="1">
      <alignment horizontal="right"/>
      <protection/>
    </xf>
    <xf numFmtId="0" fontId="59" fillId="0" borderId="0" xfId="0" applyFont="1" applyAlignment="1">
      <alignment/>
    </xf>
    <xf numFmtId="0" fontId="14" fillId="0" borderId="0" xfId="53" applyFont="1" applyFill="1" applyAlignment="1">
      <alignment horizontal="right" wrapText="1"/>
      <protection/>
    </xf>
    <xf numFmtId="0" fontId="59" fillId="0" borderId="0" xfId="0" applyFont="1" applyAlignment="1">
      <alignment horizontal="right" wrapText="1"/>
    </xf>
    <xf numFmtId="0" fontId="13" fillId="0" borderId="0" xfId="53" applyFont="1" applyAlignment="1">
      <alignment horizontal="center" wrapText="1"/>
      <protection/>
    </xf>
    <xf numFmtId="0" fontId="15" fillId="0" borderId="0" xfId="53" applyFont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1"/>
  <sheetViews>
    <sheetView zoomScalePageLayoutView="0" workbookViewId="0" topLeftCell="A1">
      <selection activeCell="N20" sqref="N20"/>
    </sheetView>
  </sheetViews>
  <sheetFormatPr defaultColWidth="8.8515625" defaultRowHeight="15"/>
  <cols>
    <col min="1" max="1" width="42.28125" style="66" customWidth="1"/>
    <col min="2" max="2" width="14.57421875" style="66" customWidth="1"/>
    <col min="3" max="3" width="4.7109375" style="66" customWidth="1"/>
    <col min="4" max="4" width="3.7109375" style="66" customWidth="1"/>
    <col min="5" max="5" width="3.8515625" style="66" customWidth="1"/>
    <col min="6" max="6" width="10.7109375" style="66" customWidth="1"/>
    <col min="7" max="8" width="10.28125" style="66" customWidth="1"/>
    <col min="9" max="9" width="7.28125" style="66" customWidth="1"/>
    <col min="10" max="16384" width="8.8515625" style="66" customWidth="1"/>
  </cols>
  <sheetData>
    <row r="1" spans="1:9" ht="15">
      <c r="A1" s="65"/>
      <c r="B1" s="126" t="s">
        <v>593</v>
      </c>
      <c r="C1" s="126"/>
      <c r="D1" s="126"/>
      <c r="E1" s="126"/>
      <c r="F1" s="126"/>
      <c r="G1" s="125"/>
      <c r="H1" s="125"/>
      <c r="I1" s="125"/>
    </row>
    <row r="2" spans="1:6" ht="12.75">
      <c r="A2" s="123"/>
      <c r="B2" s="123"/>
      <c r="C2" s="123"/>
      <c r="D2" s="123"/>
      <c r="E2" s="123"/>
      <c r="F2" s="123"/>
    </row>
    <row r="3" spans="1:9" ht="30" customHeight="1">
      <c r="A3" s="124" t="s">
        <v>607</v>
      </c>
      <c r="B3" s="124"/>
      <c r="C3" s="124"/>
      <c r="D3" s="124"/>
      <c r="E3" s="124"/>
      <c r="F3" s="124"/>
      <c r="G3" s="125"/>
      <c r="H3" s="125"/>
      <c r="I3" s="125"/>
    </row>
    <row r="4" spans="1:9" ht="15">
      <c r="A4" s="126" t="s">
        <v>575</v>
      </c>
      <c r="B4" s="126"/>
      <c r="C4" s="126"/>
      <c r="D4" s="126"/>
      <c r="E4" s="126"/>
      <c r="F4" s="126"/>
      <c r="G4" s="125"/>
      <c r="H4" s="125"/>
      <c r="I4" s="125"/>
    </row>
    <row r="5" spans="1:9" ht="63.75">
      <c r="A5" s="120" t="s">
        <v>1</v>
      </c>
      <c r="B5" s="121"/>
      <c r="C5" s="122"/>
      <c r="D5" s="67" t="s">
        <v>3</v>
      </c>
      <c r="E5" s="67" t="s">
        <v>4</v>
      </c>
      <c r="F5" s="63" t="s">
        <v>589</v>
      </c>
      <c r="G5" s="63" t="s">
        <v>608</v>
      </c>
      <c r="H5" s="63" t="s">
        <v>590</v>
      </c>
      <c r="I5" s="63" t="s">
        <v>591</v>
      </c>
    </row>
    <row r="6" spans="1:9" ht="15.75">
      <c r="A6" s="120">
        <v>1</v>
      </c>
      <c r="B6" s="121"/>
      <c r="C6" s="122"/>
      <c r="D6" s="67">
        <v>2</v>
      </c>
      <c r="E6" s="67">
        <v>3</v>
      </c>
      <c r="F6" s="62">
        <v>4</v>
      </c>
      <c r="G6" s="62">
        <v>5</v>
      </c>
      <c r="H6" s="62">
        <v>6</v>
      </c>
      <c r="I6" s="62">
        <v>7</v>
      </c>
    </row>
    <row r="7" spans="1:9" ht="12.75">
      <c r="A7" s="117" t="s">
        <v>7</v>
      </c>
      <c r="B7" s="118"/>
      <c r="C7" s="119"/>
      <c r="D7" s="68"/>
      <c r="E7" s="69"/>
      <c r="F7" s="70">
        <f>F8+F15+F17+F19+F24+F29+F31+F37+F40+F43+F47</f>
        <v>933969.7999999999</v>
      </c>
      <c r="G7" s="70">
        <f>G8+G15+G17+G19+G24+G29+G31+G37+G40+G43+G47</f>
        <v>621955.6000000001</v>
      </c>
      <c r="H7" s="71">
        <f>F7-G7</f>
        <v>312014.19999999984</v>
      </c>
      <c r="I7" s="71">
        <f>G7/F7*100</f>
        <v>66.59268854303427</v>
      </c>
    </row>
    <row r="8" spans="1:13" ht="12.75">
      <c r="A8" s="117" t="s">
        <v>10</v>
      </c>
      <c r="B8" s="118"/>
      <c r="C8" s="119"/>
      <c r="D8" s="68" t="s">
        <v>11</v>
      </c>
      <c r="E8" s="72" t="s">
        <v>576</v>
      </c>
      <c r="F8" s="70">
        <f>F9+F10+F11+F12+F13+F14</f>
        <v>253992</v>
      </c>
      <c r="G8" s="70">
        <f>G9+G10+G11+G12+G13+G14</f>
        <v>169981.10000000003</v>
      </c>
      <c r="H8" s="71">
        <f>F8-G8</f>
        <v>84010.89999999997</v>
      </c>
      <c r="I8" s="71">
        <f>G8/F8*100</f>
        <v>66.92380074962992</v>
      </c>
      <c r="J8" s="73"/>
      <c r="K8" s="73"/>
      <c r="L8" s="73"/>
      <c r="M8" s="73"/>
    </row>
    <row r="9" spans="1:9" ht="31.5" customHeight="1">
      <c r="A9" s="114" t="s">
        <v>12</v>
      </c>
      <c r="B9" s="115"/>
      <c r="C9" s="116"/>
      <c r="D9" s="74" t="s">
        <v>11</v>
      </c>
      <c r="E9" s="75" t="s">
        <v>13</v>
      </c>
      <c r="F9" s="76">
        <f>Прил_3!G8</f>
        <v>5216.2</v>
      </c>
      <c r="G9" s="76">
        <f>Прил_3!H8</f>
        <v>4316.5</v>
      </c>
      <c r="H9" s="77">
        <f>F9-G9</f>
        <v>899.6999999999998</v>
      </c>
      <c r="I9" s="77">
        <f>G9/F9*100</f>
        <v>82.7518116636632</v>
      </c>
    </row>
    <row r="10" spans="1:9" ht="43.5" customHeight="1">
      <c r="A10" s="114" t="s">
        <v>228</v>
      </c>
      <c r="B10" s="115"/>
      <c r="C10" s="116"/>
      <c r="D10" s="74" t="s">
        <v>11</v>
      </c>
      <c r="E10" s="75" t="s">
        <v>101</v>
      </c>
      <c r="F10" s="76">
        <f>Прил_3!G14</f>
        <v>5629</v>
      </c>
      <c r="G10" s="76">
        <f>Прил_3!H14</f>
        <v>4133.5</v>
      </c>
      <c r="H10" s="77">
        <f aca="true" t="shared" si="0" ref="H10:H48">F10-G10</f>
        <v>1495.5</v>
      </c>
      <c r="I10" s="77">
        <f aca="true" t="shared" si="1" ref="I10:I48">G10/F10*100</f>
        <v>73.43222597264167</v>
      </c>
    </row>
    <row r="11" spans="1:9" ht="48" customHeight="1">
      <c r="A11" s="114" t="s">
        <v>24</v>
      </c>
      <c r="B11" s="115"/>
      <c r="C11" s="116"/>
      <c r="D11" s="74" t="s">
        <v>11</v>
      </c>
      <c r="E11" s="75" t="s">
        <v>25</v>
      </c>
      <c r="F11" s="76">
        <f>Прил_3!G31</f>
        <v>106592.3</v>
      </c>
      <c r="G11" s="76">
        <f>Прил_3!H31</f>
        <v>73453.40000000001</v>
      </c>
      <c r="H11" s="77">
        <f t="shared" si="0"/>
        <v>33138.899999999994</v>
      </c>
      <c r="I11" s="77">
        <f t="shared" si="1"/>
        <v>68.91060611319956</v>
      </c>
    </row>
    <row r="12" spans="1:9" ht="32.25" customHeight="1">
      <c r="A12" s="114" t="s">
        <v>210</v>
      </c>
      <c r="B12" s="115"/>
      <c r="C12" s="116"/>
      <c r="D12" s="74" t="s">
        <v>11</v>
      </c>
      <c r="E12" s="75" t="s">
        <v>186</v>
      </c>
      <c r="F12" s="76">
        <f>Прил_3!G63</f>
        <v>28232.1</v>
      </c>
      <c r="G12" s="76">
        <f>Прил_3!H63</f>
        <v>18239.8</v>
      </c>
      <c r="H12" s="77">
        <f t="shared" si="0"/>
        <v>9992.3</v>
      </c>
      <c r="I12" s="77">
        <f t="shared" si="1"/>
        <v>64.60660028832429</v>
      </c>
    </row>
    <row r="13" spans="1:9" ht="12.75">
      <c r="A13" s="114" t="s">
        <v>211</v>
      </c>
      <c r="B13" s="115"/>
      <c r="C13" s="116"/>
      <c r="D13" s="74" t="s">
        <v>11</v>
      </c>
      <c r="E13" s="75" t="s">
        <v>212</v>
      </c>
      <c r="F13" s="76">
        <f>Прил_3!G85</f>
        <v>500</v>
      </c>
      <c r="G13" s="76">
        <f>Прил_3!H85</f>
        <v>0</v>
      </c>
      <c r="H13" s="77">
        <f t="shared" si="0"/>
        <v>500</v>
      </c>
      <c r="I13" s="77">
        <f t="shared" si="1"/>
        <v>0</v>
      </c>
    </row>
    <row r="14" spans="1:9" ht="12.75">
      <c r="A14" s="114" t="s">
        <v>54</v>
      </c>
      <c r="B14" s="115"/>
      <c r="C14" s="116"/>
      <c r="D14" s="74" t="s">
        <v>11</v>
      </c>
      <c r="E14" s="75" t="s">
        <v>55</v>
      </c>
      <c r="F14" s="76">
        <f>Прил_3!G90</f>
        <v>107822.4</v>
      </c>
      <c r="G14" s="76">
        <f>Прил_3!H90</f>
        <v>69837.90000000001</v>
      </c>
      <c r="H14" s="77">
        <f t="shared" si="0"/>
        <v>37984.499999999985</v>
      </c>
      <c r="I14" s="77">
        <f t="shared" si="1"/>
        <v>64.77123491964565</v>
      </c>
    </row>
    <row r="15" spans="1:9" ht="12.75">
      <c r="A15" s="117" t="s">
        <v>99</v>
      </c>
      <c r="B15" s="118"/>
      <c r="C15" s="119"/>
      <c r="D15" s="68" t="s">
        <v>13</v>
      </c>
      <c r="E15" s="72" t="s">
        <v>576</v>
      </c>
      <c r="F15" s="70">
        <f>F16</f>
        <v>577.9</v>
      </c>
      <c r="G15" s="70">
        <f>G16</f>
        <v>348.6</v>
      </c>
      <c r="H15" s="71">
        <f t="shared" si="0"/>
        <v>229.29999999999995</v>
      </c>
      <c r="I15" s="71">
        <f t="shared" si="1"/>
        <v>60.3218549922132</v>
      </c>
    </row>
    <row r="16" spans="1:9" ht="12.75">
      <c r="A16" s="114" t="s">
        <v>100</v>
      </c>
      <c r="B16" s="115"/>
      <c r="C16" s="116"/>
      <c r="D16" s="74" t="s">
        <v>13</v>
      </c>
      <c r="E16" s="75" t="s">
        <v>101</v>
      </c>
      <c r="F16" s="76">
        <f>Прил_3!G187</f>
        <v>577.9</v>
      </c>
      <c r="G16" s="76">
        <f>Прил_3!H187</f>
        <v>348.6</v>
      </c>
      <c r="H16" s="77">
        <f t="shared" si="0"/>
        <v>229.29999999999995</v>
      </c>
      <c r="I16" s="77">
        <f t="shared" si="1"/>
        <v>60.3218549922132</v>
      </c>
    </row>
    <row r="17" spans="1:9" ht="12.75">
      <c r="A17" s="117" t="s">
        <v>106</v>
      </c>
      <c r="B17" s="118"/>
      <c r="C17" s="119"/>
      <c r="D17" s="68" t="s">
        <v>101</v>
      </c>
      <c r="E17" s="72" t="s">
        <v>576</v>
      </c>
      <c r="F17" s="70">
        <f>F18</f>
        <v>10100.7</v>
      </c>
      <c r="G17" s="70">
        <f>G18</f>
        <v>6438.8</v>
      </c>
      <c r="H17" s="71">
        <f t="shared" si="0"/>
        <v>3661.9000000000005</v>
      </c>
      <c r="I17" s="71">
        <f t="shared" si="1"/>
        <v>63.746077004564036</v>
      </c>
    </row>
    <row r="18" spans="1:9" ht="33" customHeight="1">
      <c r="A18" s="114" t="s">
        <v>107</v>
      </c>
      <c r="B18" s="115"/>
      <c r="C18" s="116"/>
      <c r="D18" s="74" t="s">
        <v>101</v>
      </c>
      <c r="E18" s="75" t="s">
        <v>108</v>
      </c>
      <c r="F18" s="76">
        <f>Прил_3!G194</f>
        <v>10100.7</v>
      </c>
      <c r="G18" s="76">
        <f>Прил_3!H194</f>
        <v>6438.8</v>
      </c>
      <c r="H18" s="77">
        <f t="shared" si="0"/>
        <v>3661.9000000000005</v>
      </c>
      <c r="I18" s="77">
        <f t="shared" si="1"/>
        <v>63.746077004564036</v>
      </c>
    </row>
    <row r="19" spans="1:9" ht="12.75">
      <c r="A19" s="117" t="s">
        <v>126</v>
      </c>
      <c r="B19" s="118"/>
      <c r="C19" s="119"/>
      <c r="D19" s="68" t="s">
        <v>25</v>
      </c>
      <c r="E19" s="72" t="s">
        <v>576</v>
      </c>
      <c r="F19" s="70">
        <f>F20+F21+F22+F23</f>
        <v>16583.6</v>
      </c>
      <c r="G19" s="70">
        <f>G20+G21+G22+G23</f>
        <v>1260</v>
      </c>
      <c r="H19" s="71">
        <f t="shared" si="0"/>
        <v>15323.599999999999</v>
      </c>
      <c r="I19" s="71">
        <f t="shared" si="1"/>
        <v>7.597867772980536</v>
      </c>
    </row>
    <row r="20" spans="1:9" ht="12.75">
      <c r="A20" s="114" t="s">
        <v>460</v>
      </c>
      <c r="B20" s="115"/>
      <c r="C20" s="116"/>
      <c r="D20" s="74" t="s">
        <v>25</v>
      </c>
      <c r="E20" s="75" t="s">
        <v>186</v>
      </c>
      <c r="F20" s="76">
        <f>Прил_3!G217</f>
        <v>560.5</v>
      </c>
      <c r="G20" s="76">
        <f>Прил_3!H217</f>
        <v>5.5</v>
      </c>
      <c r="H20" s="77">
        <f t="shared" si="0"/>
        <v>555</v>
      </c>
      <c r="I20" s="77">
        <f t="shared" si="1"/>
        <v>0.9812667261373774</v>
      </c>
    </row>
    <row r="21" spans="1:9" ht="12.75">
      <c r="A21" s="114" t="s">
        <v>127</v>
      </c>
      <c r="B21" s="115"/>
      <c r="C21" s="116"/>
      <c r="D21" s="74" t="s">
        <v>25</v>
      </c>
      <c r="E21" s="75" t="s">
        <v>128</v>
      </c>
      <c r="F21" s="76">
        <f>Прил_3!G227</f>
        <v>4955</v>
      </c>
      <c r="G21" s="76">
        <f>Прил_3!H227</f>
        <v>0</v>
      </c>
      <c r="H21" s="77">
        <f t="shared" si="0"/>
        <v>4955</v>
      </c>
      <c r="I21" s="77">
        <f t="shared" si="1"/>
        <v>0</v>
      </c>
    </row>
    <row r="22" spans="1:9" ht="12.75">
      <c r="A22" s="114" t="s">
        <v>471</v>
      </c>
      <c r="B22" s="115"/>
      <c r="C22" s="116"/>
      <c r="D22" s="74" t="s">
        <v>25</v>
      </c>
      <c r="E22" s="75" t="s">
        <v>168</v>
      </c>
      <c r="F22" s="76">
        <f>Прил_3!G232</f>
        <v>7187</v>
      </c>
      <c r="G22" s="76">
        <f>Прил_3!H232</f>
        <v>1185</v>
      </c>
      <c r="H22" s="77">
        <f t="shared" si="0"/>
        <v>6002</v>
      </c>
      <c r="I22" s="77">
        <f t="shared" si="1"/>
        <v>16.488103520244888</v>
      </c>
    </row>
    <row r="23" spans="1:9" ht="12.75">
      <c r="A23" s="114" t="s">
        <v>133</v>
      </c>
      <c r="B23" s="115"/>
      <c r="C23" s="116"/>
      <c r="D23" s="74" t="s">
        <v>25</v>
      </c>
      <c r="E23" s="75" t="s">
        <v>134</v>
      </c>
      <c r="F23" s="76">
        <f>Прил_3!G247</f>
        <v>3881.1</v>
      </c>
      <c r="G23" s="76">
        <f>Прил_3!H247</f>
        <v>69.5</v>
      </c>
      <c r="H23" s="77">
        <f t="shared" si="0"/>
        <v>3811.6</v>
      </c>
      <c r="I23" s="77">
        <f t="shared" si="1"/>
        <v>1.7907294323774188</v>
      </c>
    </row>
    <row r="24" spans="1:9" ht="12.75">
      <c r="A24" s="117" t="s">
        <v>153</v>
      </c>
      <c r="B24" s="118"/>
      <c r="C24" s="119"/>
      <c r="D24" s="68" t="s">
        <v>154</v>
      </c>
      <c r="E24" s="72" t="s">
        <v>576</v>
      </c>
      <c r="F24" s="70">
        <f>F25+F26+F27+F28</f>
        <v>192910.09999999998</v>
      </c>
      <c r="G24" s="70">
        <f>G25+G26+G27+G28</f>
        <v>129658.7</v>
      </c>
      <c r="H24" s="71">
        <f t="shared" si="0"/>
        <v>63251.39999999998</v>
      </c>
      <c r="I24" s="71">
        <f t="shared" si="1"/>
        <v>67.21198112488668</v>
      </c>
    </row>
    <row r="25" spans="1:9" ht="12.75">
      <c r="A25" s="114" t="s">
        <v>155</v>
      </c>
      <c r="B25" s="115"/>
      <c r="C25" s="116"/>
      <c r="D25" s="74" t="s">
        <v>154</v>
      </c>
      <c r="E25" s="75" t="s">
        <v>11</v>
      </c>
      <c r="F25" s="76">
        <f>Прил_3!G269</f>
        <v>17964.4</v>
      </c>
      <c r="G25" s="76">
        <f>Прил_3!H269</f>
        <v>4199.2</v>
      </c>
      <c r="H25" s="77">
        <f t="shared" si="0"/>
        <v>13765.2</v>
      </c>
      <c r="I25" s="77">
        <f t="shared" si="1"/>
        <v>23.375119681147154</v>
      </c>
    </row>
    <row r="26" spans="1:9" ht="12.75">
      <c r="A26" s="114" t="s">
        <v>506</v>
      </c>
      <c r="B26" s="115"/>
      <c r="C26" s="116"/>
      <c r="D26" s="74" t="s">
        <v>154</v>
      </c>
      <c r="E26" s="75" t="s">
        <v>13</v>
      </c>
      <c r="F26" s="76">
        <f>Прил_3!G295</f>
        <v>32214.399999999998</v>
      </c>
      <c r="G26" s="76">
        <f>Прил_3!H295</f>
        <v>11729.2</v>
      </c>
      <c r="H26" s="77">
        <f t="shared" si="0"/>
        <v>20485.199999999997</v>
      </c>
      <c r="I26" s="77">
        <f t="shared" si="1"/>
        <v>36.40980431111553</v>
      </c>
    </row>
    <row r="27" spans="1:9" ht="12.75">
      <c r="A27" s="114" t="s">
        <v>523</v>
      </c>
      <c r="B27" s="115"/>
      <c r="C27" s="116"/>
      <c r="D27" s="74" t="s">
        <v>154</v>
      </c>
      <c r="E27" s="75" t="s">
        <v>101</v>
      </c>
      <c r="F27" s="76">
        <f>Прил_3!G323</f>
        <v>126771.29999999999</v>
      </c>
      <c r="G27" s="76">
        <f>Прил_3!H323</f>
        <v>92022.09999999999</v>
      </c>
      <c r="H27" s="77">
        <f t="shared" si="0"/>
        <v>34749.2</v>
      </c>
      <c r="I27" s="77">
        <f t="shared" si="1"/>
        <v>72.58906392850749</v>
      </c>
    </row>
    <row r="28" spans="1:9" ht="18" customHeight="1">
      <c r="A28" s="114" t="s">
        <v>160</v>
      </c>
      <c r="B28" s="115"/>
      <c r="C28" s="116"/>
      <c r="D28" s="74" t="s">
        <v>154</v>
      </c>
      <c r="E28" s="75" t="s">
        <v>154</v>
      </c>
      <c r="F28" s="76">
        <f>Прил_3!G373</f>
        <v>15960</v>
      </c>
      <c r="G28" s="76">
        <f>Прил_3!H373</f>
        <v>21708.2</v>
      </c>
      <c r="H28" s="77">
        <f t="shared" si="0"/>
        <v>-5748.200000000001</v>
      </c>
      <c r="I28" s="77">
        <f t="shared" si="1"/>
        <v>136.01629072681703</v>
      </c>
    </row>
    <row r="29" spans="1:9" ht="12.75">
      <c r="A29" s="117" t="s">
        <v>562</v>
      </c>
      <c r="B29" s="118"/>
      <c r="C29" s="119"/>
      <c r="D29" s="68" t="s">
        <v>186</v>
      </c>
      <c r="E29" s="72" t="s">
        <v>576</v>
      </c>
      <c r="F29" s="70">
        <f>F30</f>
        <v>1050</v>
      </c>
      <c r="G29" s="70">
        <f>G30</f>
        <v>203.1</v>
      </c>
      <c r="H29" s="71">
        <f t="shared" si="0"/>
        <v>846.9</v>
      </c>
      <c r="I29" s="71">
        <f t="shared" si="1"/>
        <v>19.34285714285714</v>
      </c>
    </row>
    <row r="30" spans="1:9" ht="12.75">
      <c r="A30" s="114" t="s">
        <v>563</v>
      </c>
      <c r="B30" s="115"/>
      <c r="C30" s="116"/>
      <c r="D30" s="74" t="s">
        <v>186</v>
      </c>
      <c r="E30" s="75" t="s">
        <v>154</v>
      </c>
      <c r="F30" s="76">
        <f>Прил_3!G381</f>
        <v>1050</v>
      </c>
      <c r="G30" s="76">
        <f>Прил_3!H381</f>
        <v>203.1</v>
      </c>
      <c r="H30" s="77">
        <f t="shared" si="0"/>
        <v>846.9</v>
      </c>
      <c r="I30" s="77">
        <f t="shared" si="1"/>
        <v>19.34285714285714</v>
      </c>
    </row>
    <row r="31" spans="1:9" ht="12.75">
      <c r="A31" s="117" t="s">
        <v>165</v>
      </c>
      <c r="B31" s="118"/>
      <c r="C31" s="119"/>
      <c r="D31" s="68" t="s">
        <v>166</v>
      </c>
      <c r="E31" s="72" t="s">
        <v>576</v>
      </c>
      <c r="F31" s="70">
        <f>F32+F33+F34+F35+F36</f>
        <v>354117.80000000005</v>
      </c>
      <c r="G31" s="70">
        <f>G32+G33+G34+G35+G36</f>
        <v>253941.60000000003</v>
      </c>
      <c r="H31" s="71">
        <f t="shared" si="0"/>
        <v>100176.20000000001</v>
      </c>
      <c r="I31" s="71">
        <f t="shared" si="1"/>
        <v>71.71105208492767</v>
      </c>
    </row>
    <row r="32" spans="1:9" ht="12.75">
      <c r="A32" s="114" t="s">
        <v>259</v>
      </c>
      <c r="B32" s="115"/>
      <c r="C32" s="116"/>
      <c r="D32" s="74" t="s">
        <v>166</v>
      </c>
      <c r="E32" s="75" t="s">
        <v>11</v>
      </c>
      <c r="F32" s="76">
        <f>Прил_3!G388</f>
        <v>63510.700000000004</v>
      </c>
      <c r="G32" s="76">
        <f>Прил_3!H388</f>
        <v>46863.2</v>
      </c>
      <c r="H32" s="77">
        <f t="shared" si="0"/>
        <v>16647.500000000007</v>
      </c>
      <c r="I32" s="77">
        <f t="shared" si="1"/>
        <v>73.7878814121085</v>
      </c>
    </row>
    <row r="33" spans="1:9" ht="12.75">
      <c r="A33" s="114" t="s">
        <v>301</v>
      </c>
      <c r="B33" s="115"/>
      <c r="C33" s="116"/>
      <c r="D33" s="74" t="s">
        <v>166</v>
      </c>
      <c r="E33" s="75" t="s">
        <v>13</v>
      </c>
      <c r="F33" s="76">
        <f>Прил_3!G441</f>
        <v>213938.7</v>
      </c>
      <c r="G33" s="76">
        <f>Прил_3!H441</f>
        <v>152544.7</v>
      </c>
      <c r="H33" s="77">
        <f t="shared" si="0"/>
        <v>61394</v>
      </c>
      <c r="I33" s="77">
        <f t="shared" si="1"/>
        <v>71.30299473634271</v>
      </c>
    </row>
    <row r="34" spans="1:9" ht="12.75">
      <c r="A34" s="114" t="s">
        <v>321</v>
      </c>
      <c r="B34" s="115"/>
      <c r="C34" s="116"/>
      <c r="D34" s="74" t="s">
        <v>166</v>
      </c>
      <c r="E34" s="75" t="s">
        <v>101</v>
      </c>
      <c r="F34" s="76">
        <f>Прил_3!G510</f>
        <v>51145.4</v>
      </c>
      <c r="G34" s="76">
        <f>Прил_3!H510</f>
        <v>36790</v>
      </c>
      <c r="H34" s="77">
        <f t="shared" si="0"/>
        <v>14355.400000000001</v>
      </c>
      <c r="I34" s="77">
        <f t="shared" si="1"/>
        <v>71.93217767384749</v>
      </c>
    </row>
    <row r="35" spans="1:9" ht="12.75">
      <c r="A35" s="114" t="s">
        <v>327</v>
      </c>
      <c r="B35" s="115"/>
      <c r="C35" s="116"/>
      <c r="D35" s="74" t="s">
        <v>166</v>
      </c>
      <c r="E35" s="75" t="s">
        <v>166</v>
      </c>
      <c r="F35" s="76">
        <f>Прил_3!G549</f>
        <v>13396</v>
      </c>
      <c r="G35" s="76">
        <f>Прил_3!H549</f>
        <v>8815</v>
      </c>
      <c r="H35" s="77">
        <f t="shared" si="0"/>
        <v>4581</v>
      </c>
      <c r="I35" s="77">
        <f t="shared" si="1"/>
        <v>65.80322484323679</v>
      </c>
    </row>
    <row r="36" spans="1:9" ht="12.75">
      <c r="A36" s="114" t="s">
        <v>167</v>
      </c>
      <c r="B36" s="115"/>
      <c r="C36" s="116"/>
      <c r="D36" s="74" t="s">
        <v>166</v>
      </c>
      <c r="E36" s="75" t="s">
        <v>168</v>
      </c>
      <c r="F36" s="76">
        <f>Прил_3!G606</f>
        <v>12127</v>
      </c>
      <c r="G36" s="76">
        <f>Прил_3!H606</f>
        <v>8928.7</v>
      </c>
      <c r="H36" s="77">
        <f t="shared" si="0"/>
        <v>3198.2999999999993</v>
      </c>
      <c r="I36" s="77">
        <f t="shared" si="1"/>
        <v>73.62661828976664</v>
      </c>
    </row>
    <row r="37" spans="1:9" ht="12.75">
      <c r="A37" s="117" t="s">
        <v>388</v>
      </c>
      <c r="B37" s="118"/>
      <c r="C37" s="119"/>
      <c r="D37" s="68" t="s">
        <v>128</v>
      </c>
      <c r="E37" s="72" t="s">
        <v>576</v>
      </c>
      <c r="F37" s="70">
        <f>F38+F39</f>
        <v>47774.5</v>
      </c>
      <c r="G37" s="70">
        <f>G38+G39</f>
        <v>28015.300000000003</v>
      </c>
      <c r="H37" s="71">
        <f t="shared" si="0"/>
        <v>19759.199999999997</v>
      </c>
      <c r="I37" s="71">
        <f t="shared" si="1"/>
        <v>58.640697443196686</v>
      </c>
    </row>
    <row r="38" spans="1:9" ht="12.75">
      <c r="A38" s="114" t="s">
        <v>389</v>
      </c>
      <c r="B38" s="115"/>
      <c r="C38" s="116"/>
      <c r="D38" s="74" t="s">
        <v>128</v>
      </c>
      <c r="E38" s="75" t="s">
        <v>11</v>
      </c>
      <c r="F38" s="76">
        <f>Прил_3!G637</f>
        <v>40757</v>
      </c>
      <c r="G38" s="76">
        <f>Прил_3!H637</f>
        <v>23341.7</v>
      </c>
      <c r="H38" s="77">
        <f t="shared" si="0"/>
        <v>17415.3</v>
      </c>
      <c r="I38" s="77">
        <f t="shared" si="1"/>
        <v>57.27040753735555</v>
      </c>
    </row>
    <row r="39" spans="1:9" ht="12.75">
      <c r="A39" s="114" t="s">
        <v>421</v>
      </c>
      <c r="B39" s="115"/>
      <c r="C39" s="116"/>
      <c r="D39" s="74" t="s">
        <v>128</v>
      </c>
      <c r="E39" s="75" t="s">
        <v>25</v>
      </c>
      <c r="F39" s="76">
        <f>Прил_3!G697</f>
        <v>7017.5</v>
      </c>
      <c r="G39" s="76">
        <f>Прил_3!H697</f>
        <v>4673.6</v>
      </c>
      <c r="H39" s="77">
        <f t="shared" si="0"/>
        <v>2343.8999999999996</v>
      </c>
      <c r="I39" s="77">
        <f t="shared" si="1"/>
        <v>66.59921624510153</v>
      </c>
    </row>
    <row r="40" spans="1:9" ht="12.75">
      <c r="A40" s="117" t="s">
        <v>175</v>
      </c>
      <c r="B40" s="118"/>
      <c r="C40" s="119"/>
      <c r="D40" s="68" t="s">
        <v>108</v>
      </c>
      <c r="E40" s="72" t="s">
        <v>576</v>
      </c>
      <c r="F40" s="70">
        <f>F41+F42</f>
        <v>14353</v>
      </c>
      <c r="G40" s="70">
        <f>G41+G42</f>
        <v>8530.5</v>
      </c>
      <c r="H40" s="71">
        <f t="shared" si="0"/>
        <v>5822.5</v>
      </c>
      <c r="I40" s="71">
        <f t="shared" si="1"/>
        <v>59.43356789521354</v>
      </c>
    </row>
    <row r="41" spans="1:9" ht="12.75">
      <c r="A41" s="114" t="s">
        <v>176</v>
      </c>
      <c r="B41" s="115"/>
      <c r="C41" s="116"/>
      <c r="D41" s="74" t="s">
        <v>108</v>
      </c>
      <c r="E41" s="75" t="s">
        <v>11</v>
      </c>
      <c r="F41" s="76">
        <f>Прил_3!G732</f>
        <v>10687.3</v>
      </c>
      <c r="G41" s="76">
        <f>Прил_3!H732</f>
        <v>6855.2</v>
      </c>
      <c r="H41" s="77">
        <f t="shared" si="0"/>
        <v>3832.0999999999995</v>
      </c>
      <c r="I41" s="77">
        <f t="shared" si="1"/>
        <v>64.14342256697202</v>
      </c>
    </row>
    <row r="42" spans="1:9" ht="12.75">
      <c r="A42" s="114" t="s">
        <v>185</v>
      </c>
      <c r="B42" s="115"/>
      <c r="C42" s="116"/>
      <c r="D42" s="74" t="s">
        <v>108</v>
      </c>
      <c r="E42" s="75" t="s">
        <v>186</v>
      </c>
      <c r="F42" s="76">
        <f>Прил_3!G737</f>
        <v>3665.7</v>
      </c>
      <c r="G42" s="76">
        <f>Прил_3!H737</f>
        <v>1675.3</v>
      </c>
      <c r="H42" s="77">
        <f t="shared" si="0"/>
        <v>1990.3999999999999</v>
      </c>
      <c r="I42" s="77">
        <f t="shared" si="1"/>
        <v>45.70204872193578</v>
      </c>
    </row>
    <row r="43" spans="1:9" ht="12.75">
      <c r="A43" s="117" t="s">
        <v>424</v>
      </c>
      <c r="B43" s="118"/>
      <c r="C43" s="119"/>
      <c r="D43" s="68" t="s">
        <v>212</v>
      </c>
      <c r="E43" s="72" t="s">
        <v>576</v>
      </c>
      <c r="F43" s="70">
        <f>F44+F45+F46</f>
        <v>36893.2</v>
      </c>
      <c r="G43" s="70">
        <f>G44+G45+G46</f>
        <v>19000.600000000002</v>
      </c>
      <c r="H43" s="71">
        <f t="shared" si="0"/>
        <v>17892.599999999995</v>
      </c>
      <c r="I43" s="71">
        <f t="shared" si="1"/>
        <v>51.501631737013874</v>
      </c>
    </row>
    <row r="44" spans="1:9" ht="12.75">
      <c r="A44" s="114" t="s">
        <v>425</v>
      </c>
      <c r="B44" s="115"/>
      <c r="C44" s="116"/>
      <c r="D44" s="74" t="s">
        <v>212</v>
      </c>
      <c r="E44" s="75" t="s">
        <v>11</v>
      </c>
      <c r="F44" s="76">
        <f>Прил_3!G764</f>
        <v>24336.2</v>
      </c>
      <c r="G44" s="76">
        <f>Прил_3!H764</f>
        <v>13160.5</v>
      </c>
      <c r="H44" s="77">
        <f t="shared" si="0"/>
        <v>11175.7</v>
      </c>
      <c r="I44" s="77">
        <f t="shared" si="1"/>
        <v>54.07787575710259</v>
      </c>
    </row>
    <row r="45" spans="1:9" ht="12.75">
      <c r="A45" s="114" t="s">
        <v>431</v>
      </c>
      <c r="B45" s="115"/>
      <c r="C45" s="116"/>
      <c r="D45" s="74" t="s">
        <v>212</v>
      </c>
      <c r="E45" s="75" t="s">
        <v>101</v>
      </c>
      <c r="F45" s="76">
        <f>Прил_3!G775</f>
        <v>8207.8</v>
      </c>
      <c r="G45" s="76">
        <f>Прил_3!H775</f>
        <v>5256.2</v>
      </c>
      <c r="H45" s="77">
        <f t="shared" si="0"/>
        <v>2951.5999999999995</v>
      </c>
      <c r="I45" s="77">
        <f t="shared" si="1"/>
        <v>64.03908477302079</v>
      </c>
    </row>
    <row r="46" spans="1:9" ht="12.75">
      <c r="A46" s="114" t="s">
        <v>445</v>
      </c>
      <c r="B46" s="115"/>
      <c r="C46" s="116"/>
      <c r="D46" s="74" t="s">
        <v>212</v>
      </c>
      <c r="E46" s="75" t="s">
        <v>154</v>
      </c>
      <c r="F46" s="76">
        <f>Прил_3!G801</f>
        <v>4349.2</v>
      </c>
      <c r="G46" s="76">
        <f>Прил_3!H801</f>
        <v>583.9</v>
      </c>
      <c r="H46" s="77">
        <f t="shared" si="0"/>
        <v>3765.2999999999997</v>
      </c>
      <c r="I46" s="77">
        <f t="shared" si="1"/>
        <v>13.425457555412489</v>
      </c>
    </row>
    <row r="47" spans="1:9" ht="12.75">
      <c r="A47" s="117" t="s">
        <v>250</v>
      </c>
      <c r="B47" s="118"/>
      <c r="C47" s="119"/>
      <c r="D47" s="68" t="s">
        <v>134</v>
      </c>
      <c r="E47" s="72" t="s">
        <v>576</v>
      </c>
      <c r="F47" s="70">
        <f>F48</f>
        <v>5617</v>
      </c>
      <c r="G47" s="70">
        <f>G48</f>
        <v>4577.3</v>
      </c>
      <c r="H47" s="71">
        <f t="shared" si="0"/>
        <v>1039.6999999999998</v>
      </c>
      <c r="I47" s="71">
        <f t="shared" si="1"/>
        <v>81.49011928075485</v>
      </c>
    </row>
    <row r="48" spans="1:9" ht="12.75">
      <c r="A48" s="114" t="s">
        <v>251</v>
      </c>
      <c r="B48" s="115"/>
      <c r="C48" s="116"/>
      <c r="D48" s="74" t="s">
        <v>134</v>
      </c>
      <c r="E48" s="75" t="s">
        <v>13</v>
      </c>
      <c r="F48" s="76">
        <f>Прил_3!G842</f>
        <v>5617</v>
      </c>
      <c r="G48" s="76">
        <f>Прил_3!H842</f>
        <v>4577.3</v>
      </c>
      <c r="H48" s="77">
        <f t="shared" si="0"/>
        <v>1039.6999999999998</v>
      </c>
      <c r="I48" s="77">
        <f t="shared" si="1"/>
        <v>81.49011928075485</v>
      </c>
    </row>
    <row r="49" ht="12.75">
      <c r="G49" s="78"/>
    </row>
    <row r="50" ht="12.75">
      <c r="G50" s="78"/>
    </row>
    <row r="51" ht="12.75">
      <c r="G51" s="78"/>
    </row>
  </sheetData>
  <sheetProtection/>
  <mergeCells count="49">
    <mergeCell ref="A2:B2"/>
    <mergeCell ref="C2:F2"/>
    <mergeCell ref="A3:I3"/>
    <mergeCell ref="B1:I1"/>
    <mergeCell ref="A4:I4"/>
    <mergeCell ref="A5:C5"/>
    <mergeCell ref="A7:C7"/>
    <mergeCell ref="A8:C8"/>
    <mergeCell ref="A9:C9"/>
    <mergeCell ref="A10:C10"/>
    <mergeCell ref="A6:C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7:C47"/>
    <mergeCell ref="A48:C48"/>
    <mergeCell ref="A41:C41"/>
    <mergeCell ref="A42:C42"/>
    <mergeCell ref="A43:C43"/>
    <mergeCell ref="A44:C44"/>
    <mergeCell ref="A45:C45"/>
    <mergeCell ref="A46:C46"/>
  </mergeCells>
  <printOptions/>
  <pageMargins left="0.3937007874015748" right="0.1968503937007874" top="0.3937007874015748" bottom="0.3937007874015748" header="0" footer="0.5118110236220472"/>
  <pageSetup fitToHeight="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846"/>
  <sheetViews>
    <sheetView view="pageBreakPreview" zoomScale="95" zoomScaleSheetLayoutView="95" zoomScalePageLayoutView="0" workbookViewId="0" topLeftCell="A826">
      <selection activeCell="A17" sqref="A17:B17"/>
    </sheetView>
  </sheetViews>
  <sheetFormatPr defaultColWidth="8.8515625" defaultRowHeight="15"/>
  <cols>
    <col min="1" max="1" width="42.28125" style="66" customWidth="1"/>
    <col min="2" max="2" width="3.28125" style="66" customWidth="1"/>
    <col min="3" max="4" width="3.7109375" style="66" customWidth="1"/>
    <col min="5" max="5" width="16.7109375" style="66" customWidth="1"/>
    <col min="6" max="6" width="4.7109375" style="66" customWidth="1"/>
    <col min="7" max="7" width="11.8515625" style="66" customWidth="1"/>
    <col min="8" max="8" width="11.8515625" style="78" customWidth="1"/>
    <col min="9" max="9" width="8.8515625" style="78" customWidth="1"/>
    <col min="10" max="16384" width="8.8515625" style="66" customWidth="1"/>
  </cols>
  <sheetData>
    <row r="1" spans="1:10" ht="15">
      <c r="A1" s="65"/>
      <c r="B1" s="65"/>
      <c r="C1" s="65"/>
      <c r="D1" s="65"/>
      <c r="E1" s="65"/>
      <c r="F1" s="65"/>
      <c r="G1" s="65"/>
      <c r="H1" s="126" t="s">
        <v>578</v>
      </c>
      <c r="I1" s="134"/>
      <c r="J1" s="134"/>
    </row>
    <row r="2" spans="1:10" ht="54" customHeight="1">
      <c r="A2" s="135" t="s">
        <v>609</v>
      </c>
      <c r="B2" s="135"/>
      <c r="C2" s="135"/>
      <c r="D2" s="135"/>
      <c r="E2" s="135"/>
      <c r="F2" s="135"/>
      <c r="G2" s="135"/>
      <c r="H2" s="136"/>
      <c r="I2" s="136"/>
      <c r="J2" s="136"/>
    </row>
    <row r="3" spans="1:10" ht="15">
      <c r="A3" s="126" t="s">
        <v>575</v>
      </c>
      <c r="B3" s="126"/>
      <c r="C3" s="126"/>
      <c r="D3" s="126"/>
      <c r="E3" s="126"/>
      <c r="F3" s="126"/>
      <c r="G3" s="126"/>
      <c r="H3" s="125"/>
      <c r="I3" s="125"/>
      <c r="J3" s="125"/>
    </row>
    <row r="4" spans="1:10" ht="51">
      <c r="A4" s="132" t="s">
        <v>1</v>
      </c>
      <c r="B4" s="133"/>
      <c r="C4" s="79" t="s">
        <v>3</v>
      </c>
      <c r="D4" s="79" t="s">
        <v>4</v>
      </c>
      <c r="E4" s="79" t="s">
        <v>5</v>
      </c>
      <c r="F4" s="79" t="s">
        <v>6</v>
      </c>
      <c r="G4" s="63" t="s">
        <v>589</v>
      </c>
      <c r="H4" s="63" t="s">
        <v>608</v>
      </c>
      <c r="I4" s="63" t="s">
        <v>590</v>
      </c>
      <c r="J4" s="63" t="s">
        <v>591</v>
      </c>
    </row>
    <row r="5" spans="1:10" ht="12.75">
      <c r="A5" s="132">
        <v>1</v>
      </c>
      <c r="B5" s="133"/>
      <c r="C5" s="79">
        <v>2</v>
      </c>
      <c r="D5" s="79">
        <v>3</v>
      </c>
      <c r="E5" s="79">
        <v>4</v>
      </c>
      <c r="F5" s="79">
        <v>5</v>
      </c>
      <c r="G5" s="62">
        <v>6</v>
      </c>
      <c r="H5" s="62">
        <v>7</v>
      </c>
      <c r="I5" s="62">
        <v>8</v>
      </c>
      <c r="J5" s="62">
        <v>9</v>
      </c>
    </row>
    <row r="6" spans="1:10" ht="12.75">
      <c r="A6" s="117" t="s">
        <v>7</v>
      </c>
      <c r="B6" s="119"/>
      <c r="C6" s="68"/>
      <c r="D6" s="68"/>
      <c r="E6" s="68"/>
      <c r="F6" s="69"/>
      <c r="G6" s="70">
        <f>G7+G186+G193+G216+G268+G380+G387+G636+G731+G763+G841</f>
        <v>933969.7999999999</v>
      </c>
      <c r="H6" s="70">
        <f>H7+H186+H193+H216+H268+H380+H387+H636+H731+H763+H841</f>
        <v>621955.6000000001</v>
      </c>
      <c r="I6" s="71">
        <f>G6-H6</f>
        <v>312014.19999999984</v>
      </c>
      <c r="J6" s="71">
        <f>H6/G6*100</f>
        <v>66.59268854303427</v>
      </c>
    </row>
    <row r="7" spans="1:14" ht="12.75">
      <c r="A7" s="117" t="s">
        <v>10</v>
      </c>
      <c r="B7" s="119"/>
      <c r="C7" s="68" t="s">
        <v>11</v>
      </c>
      <c r="D7" s="80" t="s">
        <v>576</v>
      </c>
      <c r="E7" s="68"/>
      <c r="F7" s="69"/>
      <c r="G7" s="71">
        <f>G8+G14+G31+G63+G85+G90</f>
        <v>253992</v>
      </c>
      <c r="H7" s="71">
        <f>H8+H14+H31+H63+H85+H90</f>
        <v>169981.10000000003</v>
      </c>
      <c r="I7" s="71">
        <f>G7-H7</f>
        <v>84010.89999999997</v>
      </c>
      <c r="J7" s="71">
        <f>H7/G7*100</f>
        <v>66.92380074962992</v>
      </c>
      <c r="K7" s="73"/>
      <c r="L7" s="73"/>
      <c r="M7" s="73"/>
      <c r="N7" s="73"/>
    </row>
    <row r="8" spans="1:10" ht="13.5">
      <c r="A8" s="117" t="s">
        <v>12</v>
      </c>
      <c r="B8" s="119"/>
      <c r="C8" s="68" t="s">
        <v>11</v>
      </c>
      <c r="D8" s="68" t="s">
        <v>13</v>
      </c>
      <c r="E8" s="68"/>
      <c r="F8" s="69"/>
      <c r="G8" s="70">
        <f aca="true" t="shared" si="0" ref="G8:H12">G9</f>
        <v>5216.2</v>
      </c>
      <c r="H8" s="81">
        <f t="shared" si="0"/>
        <v>4316.5</v>
      </c>
      <c r="I8" s="81">
        <f>G8-H8</f>
        <v>899.6999999999998</v>
      </c>
      <c r="J8" s="81">
        <f>H8/G8*100</f>
        <v>82.7518116636632</v>
      </c>
    </row>
    <row r="9" spans="1:10" ht="39" customHeight="1">
      <c r="A9" s="114" t="s">
        <v>14</v>
      </c>
      <c r="B9" s="116"/>
      <c r="C9" s="74" t="s">
        <v>11</v>
      </c>
      <c r="D9" s="74" t="s">
        <v>13</v>
      </c>
      <c r="E9" s="74" t="s">
        <v>15</v>
      </c>
      <c r="F9" s="75"/>
      <c r="G9" s="76">
        <f t="shared" si="0"/>
        <v>5216.2</v>
      </c>
      <c r="H9" s="77">
        <f t="shared" si="0"/>
        <v>4316.5</v>
      </c>
      <c r="I9" s="77">
        <f>G9-H9</f>
        <v>899.6999999999998</v>
      </c>
      <c r="J9" s="77">
        <f>H9/G9*100</f>
        <v>82.7518116636632</v>
      </c>
    </row>
    <row r="10" spans="1:10" ht="12.75">
      <c r="A10" s="114" t="s">
        <v>16</v>
      </c>
      <c r="B10" s="116"/>
      <c r="C10" s="74" t="s">
        <v>11</v>
      </c>
      <c r="D10" s="74" t="s">
        <v>13</v>
      </c>
      <c r="E10" s="74" t="s">
        <v>17</v>
      </c>
      <c r="F10" s="75"/>
      <c r="G10" s="76">
        <f t="shared" si="0"/>
        <v>5216.2</v>
      </c>
      <c r="H10" s="76">
        <f t="shared" si="0"/>
        <v>4316.5</v>
      </c>
      <c r="I10" s="77">
        <f aca="true" t="shared" si="1" ref="I10:I73">G10-H10</f>
        <v>899.6999999999998</v>
      </c>
      <c r="J10" s="77">
        <f aca="true" t="shared" si="2" ref="J10:J73">H10/G10*100</f>
        <v>82.7518116636632</v>
      </c>
    </row>
    <row r="11" spans="1:10" ht="33" customHeight="1">
      <c r="A11" s="114" t="s">
        <v>18</v>
      </c>
      <c r="B11" s="116"/>
      <c r="C11" s="74" t="s">
        <v>11</v>
      </c>
      <c r="D11" s="74" t="s">
        <v>13</v>
      </c>
      <c r="E11" s="74" t="s">
        <v>19</v>
      </c>
      <c r="F11" s="75"/>
      <c r="G11" s="76">
        <f t="shared" si="0"/>
        <v>5216.2</v>
      </c>
      <c r="H11" s="76">
        <f t="shared" si="0"/>
        <v>4316.5</v>
      </c>
      <c r="I11" s="77">
        <f t="shared" si="1"/>
        <v>899.6999999999998</v>
      </c>
      <c r="J11" s="77">
        <f t="shared" si="2"/>
        <v>82.7518116636632</v>
      </c>
    </row>
    <row r="12" spans="1:10" ht="67.5" customHeight="1">
      <c r="A12" s="114" t="s">
        <v>20</v>
      </c>
      <c r="B12" s="116"/>
      <c r="C12" s="74" t="s">
        <v>11</v>
      </c>
      <c r="D12" s="74" t="s">
        <v>13</v>
      </c>
      <c r="E12" s="74" t="s">
        <v>19</v>
      </c>
      <c r="F12" s="75" t="s">
        <v>21</v>
      </c>
      <c r="G12" s="76">
        <f t="shared" si="0"/>
        <v>5216.2</v>
      </c>
      <c r="H12" s="76">
        <f t="shared" si="0"/>
        <v>4316.5</v>
      </c>
      <c r="I12" s="77">
        <f t="shared" si="1"/>
        <v>899.6999999999998</v>
      </c>
      <c r="J12" s="77">
        <f t="shared" si="2"/>
        <v>82.7518116636632</v>
      </c>
    </row>
    <row r="13" spans="1:10" ht="27.75" customHeight="1">
      <c r="A13" s="114" t="s">
        <v>22</v>
      </c>
      <c r="B13" s="116"/>
      <c r="C13" s="74" t="s">
        <v>11</v>
      </c>
      <c r="D13" s="74" t="s">
        <v>13</v>
      </c>
      <c r="E13" s="74" t="s">
        <v>19</v>
      </c>
      <c r="F13" s="75" t="s">
        <v>23</v>
      </c>
      <c r="G13" s="76">
        <v>5216.2</v>
      </c>
      <c r="H13" s="76">
        <f>Прил_4!I11</f>
        <v>4316.5</v>
      </c>
      <c r="I13" s="77">
        <f t="shared" si="1"/>
        <v>899.6999999999998</v>
      </c>
      <c r="J13" s="77">
        <f t="shared" si="2"/>
        <v>82.7518116636632</v>
      </c>
    </row>
    <row r="14" spans="1:10" s="82" customFormat="1" ht="52.5" customHeight="1">
      <c r="A14" s="117" t="s">
        <v>228</v>
      </c>
      <c r="B14" s="119"/>
      <c r="C14" s="68" t="s">
        <v>11</v>
      </c>
      <c r="D14" s="68" t="s">
        <v>101</v>
      </c>
      <c r="E14" s="68"/>
      <c r="F14" s="69"/>
      <c r="G14" s="70">
        <f>G15</f>
        <v>5629</v>
      </c>
      <c r="H14" s="70">
        <f>H15</f>
        <v>4133.5</v>
      </c>
      <c r="I14" s="71">
        <f t="shared" si="1"/>
        <v>1495.5</v>
      </c>
      <c r="J14" s="71">
        <f t="shared" si="2"/>
        <v>73.43222597264167</v>
      </c>
    </row>
    <row r="15" spans="1:10" ht="42" customHeight="1">
      <c r="A15" s="114" t="s">
        <v>14</v>
      </c>
      <c r="B15" s="116"/>
      <c r="C15" s="74" t="s">
        <v>11</v>
      </c>
      <c r="D15" s="74" t="s">
        <v>101</v>
      </c>
      <c r="E15" s="74" t="s">
        <v>15</v>
      </c>
      <c r="F15" s="75"/>
      <c r="G15" s="76">
        <f>G16</f>
        <v>5629</v>
      </c>
      <c r="H15" s="76">
        <f>H16</f>
        <v>4133.5</v>
      </c>
      <c r="I15" s="77">
        <f t="shared" si="1"/>
        <v>1495.5</v>
      </c>
      <c r="J15" s="77">
        <f t="shared" si="2"/>
        <v>73.43222597264167</v>
      </c>
    </row>
    <row r="16" spans="1:10" ht="12.75">
      <c r="A16" s="114" t="s">
        <v>41</v>
      </c>
      <c r="B16" s="116"/>
      <c r="C16" s="74" t="s">
        <v>11</v>
      </c>
      <c r="D16" s="74" t="s">
        <v>101</v>
      </c>
      <c r="E16" s="74" t="s">
        <v>42</v>
      </c>
      <c r="F16" s="75"/>
      <c r="G16" s="76">
        <f>G17+G21+G23+G26</f>
        <v>5629</v>
      </c>
      <c r="H16" s="76">
        <f>H17+H21+H23+H26</f>
        <v>4133.5</v>
      </c>
      <c r="I16" s="77">
        <f t="shared" si="1"/>
        <v>1495.5</v>
      </c>
      <c r="J16" s="77">
        <f t="shared" si="2"/>
        <v>73.43222597264167</v>
      </c>
    </row>
    <row r="17" spans="1:10" ht="28.5" customHeight="1">
      <c r="A17" s="114" t="s">
        <v>18</v>
      </c>
      <c r="B17" s="116"/>
      <c r="C17" s="74" t="s">
        <v>11</v>
      </c>
      <c r="D17" s="74" t="s">
        <v>101</v>
      </c>
      <c r="E17" s="74" t="s">
        <v>43</v>
      </c>
      <c r="F17" s="75"/>
      <c r="G17" s="76">
        <f>G18</f>
        <v>4081</v>
      </c>
      <c r="H17" s="76">
        <f>H18</f>
        <v>3104.3</v>
      </c>
      <c r="I17" s="77">
        <f t="shared" si="1"/>
        <v>976.6999999999998</v>
      </c>
      <c r="J17" s="77">
        <f t="shared" si="2"/>
        <v>76.06714040676306</v>
      </c>
    </row>
    <row r="18" spans="1:10" ht="68.25" customHeight="1">
      <c r="A18" s="114" t="s">
        <v>20</v>
      </c>
      <c r="B18" s="116"/>
      <c r="C18" s="74" t="s">
        <v>11</v>
      </c>
      <c r="D18" s="74" t="s">
        <v>101</v>
      </c>
      <c r="E18" s="74" t="s">
        <v>43</v>
      </c>
      <c r="F18" s="75" t="s">
        <v>21</v>
      </c>
      <c r="G18" s="76">
        <f>G19</f>
        <v>4081</v>
      </c>
      <c r="H18" s="76">
        <f>H19</f>
        <v>3104.3</v>
      </c>
      <c r="I18" s="77">
        <f t="shared" si="1"/>
        <v>976.6999999999998</v>
      </c>
      <c r="J18" s="77">
        <f t="shared" si="2"/>
        <v>76.06714040676306</v>
      </c>
    </row>
    <row r="19" spans="1:10" ht="33" customHeight="1">
      <c r="A19" s="114" t="s">
        <v>22</v>
      </c>
      <c r="B19" s="116"/>
      <c r="C19" s="74" t="s">
        <v>11</v>
      </c>
      <c r="D19" s="74" t="s">
        <v>101</v>
      </c>
      <c r="E19" s="74" t="s">
        <v>43</v>
      </c>
      <c r="F19" s="75" t="s">
        <v>23</v>
      </c>
      <c r="G19" s="76">
        <f>Прил_4!H252</f>
        <v>4081</v>
      </c>
      <c r="H19" s="76">
        <f>Прил_4!I252</f>
        <v>3104.3</v>
      </c>
      <c r="I19" s="77">
        <f t="shared" si="1"/>
        <v>976.6999999999998</v>
      </c>
      <c r="J19" s="77">
        <f t="shared" si="2"/>
        <v>76.06714040676306</v>
      </c>
    </row>
    <row r="20" spans="1:10" ht="30" customHeight="1">
      <c r="A20" s="114" t="s">
        <v>31</v>
      </c>
      <c r="B20" s="116"/>
      <c r="C20" s="74" t="s">
        <v>11</v>
      </c>
      <c r="D20" s="74" t="s">
        <v>101</v>
      </c>
      <c r="E20" s="74" t="s">
        <v>44</v>
      </c>
      <c r="F20" s="75"/>
      <c r="G20" s="76">
        <f>G21</f>
        <v>394</v>
      </c>
      <c r="H20" s="76">
        <f>H21</f>
        <v>91.8</v>
      </c>
      <c r="I20" s="77">
        <f t="shared" si="1"/>
        <v>302.2</v>
      </c>
      <c r="J20" s="77">
        <f t="shared" si="2"/>
        <v>23.299492385786802</v>
      </c>
    </row>
    <row r="21" spans="1:10" ht="26.25" customHeight="1">
      <c r="A21" s="114" t="s">
        <v>33</v>
      </c>
      <c r="B21" s="116"/>
      <c r="C21" s="74" t="s">
        <v>11</v>
      </c>
      <c r="D21" s="74" t="s">
        <v>101</v>
      </c>
      <c r="E21" s="74" t="s">
        <v>44</v>
      </c>
      <c r="F21" s="75" t="s">
        <v>34</v>
      </c>
      <c r="G21" s="76">
        <f>G22</f>
        <v>394</v>
      </c>
      <c r="H21" s="76">
        <f>H22</f>
        <v>91.8</v>
      </c>
      <c r="I21" s="77">
        <f t="shared" si="1"/>
        <v>302.2</v>
      </c>
      <c r="J21" s="77">
        <f t="shared" si="2"/>
        <v>23.299492385786802</v>
      </c>
    </row>
    <row r="22" spans="1:10" ht="25.5" customHeight="1">
      <c r="A22" s="114" t="s">
        <v>35</v>
      </c>
      <c r="B22" s="116"/>
      <c r="C22" s="74" t="s">
        <v>11</v>
      </c>
      <c r="D22" s="74" t="s">
        <v>101</v>
      </c>
      <c r="E22" s="74" t="s">
        <v>44</v>
      </c>
      <c r="F22" s="75" t="s">
        <v>36</v>
      </c>
      <c r="G22" s="76">
        <f>Прил_4!H255</f>
        <v>394</v>
      </c>
      <c r="H22" s="76">
        <f>Прил_4!I255</f>
        <v>91.8</v>
      </c>
      <c r="I22" s="77">
        <f t="shared" si="1"/>
        <v>302.2</v>
      </c>
      <c r="J22" s="77">
        <f t="shared" si="2"/>
        <v>23.299492385786802</v>
      </c>
    </row>
    <row r="23" spans="1:10" ht="69" customHeight="1">
      <c r="A23" s="114" t="s">
        <v>37</v>
      </c>
      <c r="B23" s="116"/>
      <c r="C23" s="74" t="s">
        <v>11</v>
      </c>
      <c r="D23" s="74" t="s">
        <v>101</v>
      </c>
      <c r="E23" s="74" t="s">
        <v>51</v>
      </c>
      <c r="F23" s="75"/>
      <c r="G23" s="76">
        <f>G24</f>
        <v>220</v>
      </c>
      <c r="H23" s="76">
        <f>H24</f>
        <v>41.4</v>
      </c>
      <c r="I23" s="77">
        <f t="shared" si="1"/>
        <v>178.6</v>
      </c>
      <c r="J23" s="77">
        <f t="shared" si="2"/>
        <v>18.818181818181817</v>
      </c>
    </row>
    <row r="24" spans="1:10" ht="69.75" customHeight="1">
      <c r="A24" s="114" t="s">
        <v>20</v>
      </c>
      <c r="B24" s="116"/>
      <c r="C24" s="74" t="s">
        <v>11</v>
      </c>
      <c r="D24" s="74" t="s">
        <v>101</v>
      </c>
      <c r="E24" s="74" t="s">
        <v>51</v>
      </c>
      <c r="F24" s="75" t="s">
        <v>21</v>
      </c>
      <c r="G24" s="76">
        <f>G25</f>
        <v>220</v>
      </c>
      <c r="H24" s="76">
        <f>H25</f>
        <v>41.4</v>
      </c>
      <c r="I24" s="77">
        <f t="shared" si="1"/>
        <v>178.6</v>
      </c>
      <c r="J24" s="77">
        <f t="shared" si="2"/>
        <v>18.818181818181817</v>
      </c>
    </row>
    <row r="25" spans="1:10" ht="27.75" customHeight="1">
      <c r="A25" s="114" t="s">
        <v>22</v>
      </c>
      <c r="B25" s="116"/>
      <c r="C25" s="74" t="s">
        <v>11</v>
      </c>
      <c r="D25" s="74" t="s">
        <v>101</v>
      </c>
      <c r="E25" s="74" t="s">
        <v>51</v>
      </c>
      <c r="F25" s="75" t="s">
        <v>23</v>
      </c>
      <c r="G25" s="76">
        <f>Прил_4!H258</f>
        <v>220</v>
      </c>
      <c r="H25" s="76">
        <f>Прил_4!I258</f>
        <v>41.4</v>
      </c>
      <c r="I25" s="77">
        <f t="shared" si="1"/>
        <v>178.6</v>
      </c>
      <c r="J25" s="77">
        <f t="shared" si="2"/>
        <v>18.818181818181817</v>
      </c>
    </row>
    <row r="26" spans="1:10" ht="12.75">
      <c r="A26" s="114" t="s">
        <v>52</v>
      </c>
      <c r="B26" s="116"/>
      <c r="C26" s="74" t="s">
        <v>11</v>
      </c>
      <c r="D26" s="74" t="s">
        <v>101</v>
      </c>
      <c r="E26" s="74" t="s">
        <v>53</v>
      </c>
      <c r="F26" s="75"/>
      <c r="G26" s="76">
        <f>G27+G29</f>
        <v>934</v>
      </c>
      <c r="H26" s="76">
        <f>H27+H29</f>
        <v>896</v>
      </c>
      <c r="I26" s="77">
        <f t="shared" si="1"/>
        <v>38</v>
      </c>
      <c r="J26" s="77">
        <f t="shared" si="2"/>
        <v>95.93147751605996</v>
      </c>
    </row>
    <row r="27" spans="1:10" ht="66.75" customHeight="1">
      <c r="A27" s="114" t="s">
        <v>20</v>
      </c>
      <c r="B27" s="116"/>
      <c r="C27" s="74" t="s">
        <v>11</v>
      </c>
      <c r="D27" s="74" t="s">
        <v>101</v>
      </c>
      <c r="E27" s="74" t="s">
        <v>53</v>
      </c>
      <c r="F27" s="75" t="s">
        <v>21</v>
      </c>
      <c r="G27" s="76">
        <f>G28</f>
        <v>54</v>
      </c>
      <c r="H27" s="76">
        <f>H28</f>
        <v>17.8</v>
      </c>
      <c r="I27" s="77">
        <f t="shared" si="1"/>
        <v>36.2</v>
      </c>
      <c r="J27" s="77">
        <f t="shared" si="2"/>
        <v>32.96296296296297</v>
      </c>
    </row>
    <row r="28" spans="1:10" ht="28.5" customHeight="1">
      <c r="A28" s="114" t="s">
        <v>22</v>
      </c>
      <c r="B28" s="116"/>
      <c r="C28" s="74" t="s">
        <v>11</v>
      </c>
      <c r="D28" s="74" t="s">
        <v>101</v>
      </c>
      <c r="E28" s="74" t="s">
        <v>53</v>
      </c>
      <c r="F28" s="75" t="s">
        <v>23</v>
      </c>
      <c r="G28" s="76">
        <f>Прил_4!H261</f>
        <v>54</v>
      </c>
      <c r="H28" s="76">
        <f>Прил_4!I261</f>
        <v>17.8</v>
      </c>
      <c r="I28" s="77">
        <f t="shared" si="1"/>
        <v>36.2</v>
      </c>
      <c r="J28" s="77">
        <f t="shared" si="2"/>
        <v>32.96296296296297</v>
      </c>
    </row>
    <row r="29" spans="1:10" ht="12.75">
      <c r="A29" s="114" t="s">
        <v>181</v>
      </c>
      <c r="B29" s="116"/>
      <c r="C29" s="74" t="s">
        <v>11</v>
      </c>
      <c r="D29" s="74" t="s">
        <v>101</v>
      </c>
      <c r="E29" s="74" t="s">
        <v>53</v>
      </c>
      <c r="F29" s="75" t="s">
        <v>182</v>
      </c>
      <c r="G29" s="76">
        <f>G30</f>
        <v>880</v>
      </c>
      <c r="H29" s="76">
        <f>H30</f>
        <v>878.2</v>
      </c>
      <c r="I29" s="77">
        <f t="shared" si="1"/>
        <v>1.7999999999999545</v>
      </c>
      <c r="J29" s="77">
        <f t="shared" si="2"/>
        <v>99.79545454545456</v>
      </c>
    </row>
    <row r="30" spans="1:10" ht="27" customHeight="1">
      <c r="A30" s="114" t="s">
        <v>203</v>
      </c>
      <c r="B30" s="116"/>
      <c r="C30" s="74" t="s">
        <v>11</v>
      </c>
      <c r="D30" s="74" t="s">
        <v>101</v>
      </c>
      <c r="E30" s="74" t="s">
        <v>53</v>
      </c>
      <c r="F30" s="75" t="s">
        <v>204</v>
      </c>
      <c r="G30" s="76">
        <f>Прил_4!H263</f>
        <v>880</v>
      </c>
      <c r="H30" s="76">
        <f>Прил_4!I263</f>
        <v>878.2</v>
      </c>
      <c r="I30" s="77">
        <f t="shared" si="1"/>
        <v>1.7999999999999545</v>
      </c>
      <c r="J30" s="77">
        <f t="shared" si="2"/>
        <v>99.79545454545456</v>
      </c>
    </row>
    <row r="31" spans="1:12" ht="55.5" customHeight="1">
      <c r="A31" s="117" t="s">
        <v>24</v>
      </c>
      <c r="B31" s="119"/>
      <c r="C31" s="68" t="s">
        <v>11</v>
      </c>
      <c r="D31" s="68" t="s">
        <v>25</v>
      </c>
      <c r="E31" s="68"/>
      <c r="F31" s="69"/>
      <c r="G31" s="70">
        <f>G32+G46</f>
        <v>106592.3</v>
      </c>
      <c r="H31" s="70">
        <f>H32+H46</f>
        <v>73453.40000000001</v>
      </c>
      <c r="I31" s="71">
        <f t="shared" si="1"/>
        <v>33138.899999999994</v>
      </c>
      <c r="J31" s="71">
        <f t="shared" si="2"/>
        <v>68.91060611319956</v>
      </c>
      <c r="L31" s="73"/>
    </row>
    <row r="32" spans="1:10" ht="69.75" customHeight="1">
      <c r="A32" s="114" t="s">
        <v>26</v>
      </c>
      <c r="B32" s="116"/>
      <c r="C32" s="74" t="s">
        <v>11</v>
      </c>
      <c r="D32" s="74" t="s">
        <v>25</v>
      </c>
      <c r="E32" s="74" t="s">
        <v>27</v>
      </c>
      <c r="F32" s="75"/>
      <c r="G32" s="76">
        <f>G33</f>
        <v>3486.8</v>
      </c>
      <c r="H32" s="76">
        <f>H33</f>
        <v>1599.1</v>
      </c>
      <c r="I32" s="77">
        <f t="shared" si="1"/>
        <v>1887.7000000000003</v>
      </c>
      <c r="J32" s="77">
        <f t="shared" si="2"/>
        <v>45.86153493174257</v>
      </c>
    </row>
    <row r="33" spans="1:10" ht="42" customHeight="1">
      <c r="A33" s="114" t="s">
        <v>28</v>
      </c>
      <c r="B33" s="116"/>
      <c r="C33" s="74" t="s">
        <v>11</v>
      </c>
      <c r="D33" s="74" t="s">
        <v>25</v>
      </c>
      <c r="E33" s="74" t="s">
        <v>29</v>
      </c>
      <c r="F33" s="75"/>
      <c r="G33" s="76">
        <f>G34+G37+G40+G43</f>
        <v>3486.8</v>
      </c>
      <c r="H33" s="76">
        <f>H34+H37+H40+H43</f>
        <v>1599.1</v>
      </c>
      <c r="I33" s="77">
        <f t="shared" si="1"/>
        <v>1887.7000000000003</v>
      </c>
      <c r="J33" s="77">
        <f t="shared" si="2"/>
        <v>45.86153493174257</v>
      </c>
    </row>
    <row r="34" spans="1:10" ht="28.5" customHeight="1">
      <c r="A34" s="114" t="s">
        <v>18</v>
      </c>
      <c r="B34" s="116"/>
      <c r="C34" s="74" t="s">
        <v>11</v>
      </c>
      <c r="D34" s="74" t="s">
        <v>25</v>
      </c>
      <c r="E34" s="74" t="s">
        <v>30</v>
      </c>
      <c r="F34" s="75"/>
      <c r="G34" s="76">
        <f>G35</f>
        <v>1509.5</v>
      </c>
      <c r="H34" s="76">
        <f>H35</f>
        <v>725.1</v>
      </c>
      <c r="I34" s="77">
        <f t="shared" si="1"/>
        <v>784.4</v>
      </c>
      <c r="J34" s="77">
        <f t="shared" si="2"/>
        <v>48.03577343491223</v>
      </c>
    </row>
    <row r="35" spans="1:10" ht="66" customHeight="1">
      <c r="A35" s="114" t="s">
        <v>20</v>
      </c>
      <c r="B35" s="116"/>
      <c r="C35" s="74" t="s">
        <v>11</v>
      </c>
      <c r="D35" s="74" t="s">
        <v>25</v>
      </c>
      <c r="E35" s="74" t="s">
        <v>30</v>
      </c>
      <c r="F35" s="75" t="s">
        <v>21</v>
      </c>
      <c r="G35" s="76">
        <f>G36</f>
        <v>1509.5</v>
      </c>
      <c r="H35" s="76">
        <f>H36</f>
        <v>725.1</v>
      </c>
      <c r="I35" s="77">
        <f t="shared" si="1"/>
        <v>784.4</v>
      </c>
      <c r="J35" s="77">
        <f t="shared" si="2"/>
        <v>48.03577343491223</v>
      </c>
    </row>
    <row r="36" spans="1:10" ht="30" customHeight="1">
      <c r="A36" s="114" t="s">
        <v>22</v>
      </c>
      <c r="B36" s="116"/>
      <c r="C36" s="74" t="s">
        <v>11</v>
      </c>
      <c r="D36" s="74" t="s">
        <v>25</v>
      </c>
      <c r="E36" s="74" t="s">
        <v>30</v>
      </c>
      <c r="F36" s="75" t="s">
        <v>23</v>
      </c>
      <c r="G36" s="76">
        <f>Прил_4!H21</f>
        <v>1509.5</v>
      </c>
      <c r="H36" s="76">
        <f>Прил_4!I21</f>
        <v>725.1</v>
      </c>
      <c r="I36" s="77">
        <f t="shared" si="1"/>
        <v>784.4</v>
      </c>
      <c r="J36" s="77">
        <f t="shared" si="2"/>
        <v>48.03577343491223</v>
      </c>
    </row>
    <row r="37" spans="1:10" ht="24.75" customHeight="1">
      <c r="A37" s="114" t="s">
        <v>31</v>
      </c>
      <c r="B37" s="116"/>
      <c r="C37" s="74" t="s">
        <v>11</v>
      </c>
      <c r="D37" s="74" t="s">
        <v>25</v>
      </c>
      <c r="E37" s="74" t="s">
        <v>32</v>
      </c>
      <c r="F37" s="75"/>
      <c r="G37" s="76">
        <f>G38</f>
        <v>390</v>
      </c>
      <c r="H37" s="76">
        <f>H38</f>
        <v>91.1</v>
      </c>
      <c r="I37" s="77">
        <f t="shared" si="1"/>
        <v>298.9</v>
      </c>
      <c r="J37" s="77">
        <f t="shared" si="2"/>
        <v>23.358974358974358</v>
      </c>
    </row>
    <row r="38" spans="1:10" ht="27" customHeight="1">
      <c r="A38" s="114" t="s">
        <v>33</v>
      </c>
      <c r="B38" s="116"/>
      <c r="C38" s="74" t="s">
        <v>11</v>
      </c>
      <c r="D38" s="74" t="s">
        <v>25</v>
      </c>
      <c r="E38" s="74" t="s">
        <v>32</v>
      </c>
      <c r="F38" s="75" t="s">
        <v>34</v>
      </c>
      <c r="G38" s="76">
        <f>G39</f>
        <v>390</v>
      </c>
      <c r="H38" s="76">
        <f>H39</f>
        <v>91.1</v>
      </c>
      <c r="I38" s="77">
        <f t="shared" si="1"/>
        <v>298.9</v>
      </c>
      <c r="J38" s="77">
        <f t="shared" si="2"/>
        <v>23.358974358974358</v>
      </c>
    </row>
    <row r="39" spans="1:10" ht="27" customHeight="1">
      <c r="A39" s="114" t="s">
        <v>35</v>
      </c>
      <c r="B39" s="116"/>
      <c r="C39" s="74" t="s">
        <v>11</v>
      </c>
      <c r="D39" s="74" t="s">
        <v>25</v>
      </c>
      <c r="E39" s="74" t="s">
        <v>32</v>
      </c>
      <c r="F39" s="75" t="s">
        <v>36</v>
      </c>
      <c r="G39" s="76">
        <f>Прил_4!H24</f>
        <v>390</v>
      </c>
      <c r="H39" s="76">
        <f>Прил_4!I24</f>
        <v>91.1</v>
      </c>
      <c r="I39" s="77">
        <f t="shared" si="1"/>
        <v>298.9</v>
      </c>
      <c r="J39" s="77">
        <f t="shared" si="2"/>
        <v>23.358974358974358</v>
      </c>
    </row>
    <row r="40" spans="1:10" ht="12.75">
      <c r="A40" s="114" t="s">
        <v>37</v>
      </c>
      <c r="B40" s="116"/>
      <c r="C40" s="74" t="s">
        <v>11</v>
      </c>
      <c r="D40" s="74" t="s">
        <v>25</v>
      </c>
      <c r="E40" s="74" t="s">
        <v>38</v>
      </c>
      <c r="F40" s="75"/>
      <c r="G40" s="76">
        <f>G41</f>
        <v>250</v>
      </c>
      <c r="H40" s="76">
        <f>H41</f>
        <v>0</v>
      </c>
      <c r="I40" s="77">
        <f t="shared" si="1"/>
        <v>250</v>
      </c>
      <c r="J40" s="77">
        <f t="shared" si="2"/>
        <v>0</v>
      </c>
    </row>
    <row r="41" spans="1:10" ht="55.5" customHeight="1">
      <c r="A41" s="114" t="s">
        <v>20</v>
      </c>
      <c r="B41" s="116"/>
      <c r="C41" s="74" t="s">
        <v>11</v>
      </c>
      <c r="D41" s="74" t="s">
        <v>25</v>
      </c>
      <c r="E41" s="74" t="s">
        <v>38</v>
      </c>
      <c r="F41" s="75" t="s">
        <v>21</v>
      </c>
      <c r="G41" s="76">
        <f>G42</f>
        <v>250</v>
      </c>
      <c r="H41" s="76">
        <f>H42</f>
        <v>0</v>
      </c>
      <c r="I41" s="77">
        <f t="shared" si="1"/>
        <v>250</v>
      </c>
      <c r="J41" s="77">
        <f t="shared" si="2"/>
        <v>0</v>
      </c>
    </row>
    <row r="42" spans="1:10" ht="25.5" customHeight="1">
      <c r="A42" s="114" t="s">
        <v>22</v>
      </c>
      <c r="B42" s="116"/>
      <c r="C42" s="74" t="s">
        <v>11</v>
      </c>
      <c r="D42" s="74" t="s">
        <v>25</v>
      </c>
      <c r="E42" s="74" t="s">
        <v>38</v>
      </c>
      <c r="F42" s="75" t="s">
        <v>23</v>
      </c>
      <c r="G42" s="76">
        <f>Прил_4!H27</f>
        <v>250</v>
      </c>
      <c r="H42" s="76">
        <f>Прил_4!I27</f>
        <v>0</v>
      </c>
      <c r="I42" s="77">
        <f t="shared" si="1"/>
        <v>250</v>
      </c>
      <c r="J42" s="77">
        <f t="shared" si="2"/>
        <v>0</v>
      </c>
    </row>
    <row r="43" spans="1:10" ht="28.5" customHeight="1">
      <c r="A43" s="114" t="s">
        <v>39</v>
      </c>
      <c r="B43" s="116"/>
      <c r="C43" s="74" t="s">
        <v>11</v>
      </c>
      <c r="D43" s="74" t="s">
        <v>25</v>
      </c>
      <c r="E43" s="74" t="s">
        <v>40</v>
      </c>
      <c r="F43" s="75"/>
      <c r="G43" s="76">
        <f>G44</f>
        <v>1337.3</v>
      </c>
      <c r="H43" s="76">
        <f>H44</f>
        <v>782.9</v>
      </c>
      <c r="I43" s="77">
        <f t="shared" si="1"/>
        <v>554.4</v>
      </c>
      <c r="J43" s="77">
        <f t="shared" si="2"/>
        <v>58.54333358259179</v>
      </c>
    </row>
    <row r="44" spans="1:10" ht="68.25" customHeight="1">
      <c r="A44" s="114" t="s">
        <v>20</v>
      </c>
      <c r="B44" s="116"/>
      <c r="C44" s="74" t="s">
        <v>11</v>
      </c>
      <c r="D44" s="74" t="s">
        <v>25</v>
      </c>
      <c r="E44" s="74" t="s">
        <v>40</v>
      </c>
      <c r="F44" s="75" t="s">
        <v>21</v>
      </c>
      <c r="G44" s="76">
        <f>G45</f>
        <v>1337.3</v>
      </c>
      <c r="H44" s="76">
        <f>H45</f>
        <v>782.9</v>
      </c>
      <c r="I44" s="77">
        <f t="shared" si="1"/>
        <v>554.4</v>
      </c>
      <c r="J44" s="77">
        <f t="shared" si="2"/>
        <v>58.54333358259179</v>
      </c>
    </row>
    <row r="45" spans="1:10" ht="30" customHeight="1">
      <c r="A45" s="114" t="s">
        <v>22</v>
      </c>
      <c r="B45" s="116"/>
      <c r="C45" s="74" t="s">
        <v>11</v>
      </c>
      <c r="D45" s="74" t="s">
        <v>25</v>
      </c>
      <c r="E45" s="74" t="s">
        <v>40</v>
      </c>
      <c r="F45" s="75" t="s">
        <v>23</v>
      </c>
      <c r="G45" s="76">
        <f>Прил_4!H30</f>
        <v>1337.3</v>
      </c>
      <c r="H45" s="76">
        <f>Прил_4!I30</f>
        <v>782.9</v>
      </c>
      <c r="I45" s="77">
        <f t="shared" si="1"/>
        <v>554.4</v>
      </c>
      <c r="J45" s="77">
        <f t="shared" si="2"/>
        <v>58.54333358259179</v>
      </c>
    </row>
    <row r="46" spans="1:10" ht="45.75" customHeight="1">
      <c r="A46" s="114" t="s">
        <v>14</v>
      </c>
      <c r="B46" s="116"/>
      <c r="C46" s="74" t="s">
        <v>11</v>
      </c>
      <c r="D46" s="74" t="s">
        <v>25</v>
      </c>
      <c r="E46" s="74" t="s">
        <v>15</v>
      </c>
      <c r="F46" s="75"/>
      <c r="G46" s="76">
        <f>G47</f>
        <v>103105.5</v>
      </c>
      <c r="H46" s="76">
        <f>H47</f>
        <v>71854.3</v>
      </c>
      <c r="I46" s="77">
        <f t="shared" si="1"/>
        <v>31251.199999999997</v>
      </c>
      <c r="J46" s="77">
        <f t="shared" si="2"/>
        <v>69.69007472928214</v>
      </c>
    </row>
    <row r="47" spans="1:10" ht="12.75">
      <c r="A47" s="114" t="s">
        <v>41</v>
      </c>
      <c r="B47" s="116"/>
      <c r="C47" s="74" t="s">
        <v>11</v>
      </c>
      <c r="D47" s="74" t="s">
        <v>25</v>
      </c>
      <c r="E47" s="74" t="s">
        <v>42</v>
      </c>
      <c r="F47" s="75"/>
      <c r="G47" s="76">
        <f>G48+G51+G57+G60</f>
        <v>103105.5</v>
      </c>
      <c r="H47" s="76">
        <f>H48+H51+H57+H60</f>
        <v>71854.3</v>
      </c>
      <c r="I47" s="77">
        <f t="shared" si="1"/>
        <v>31251.199999999997</v>
      </c>
      <c r="J47" s="77">
        <f t="shared" si="2"/>
        <v>69.69007472928214</v>
      </c>
    </row>
    <row r="48" spans="1:10" ht="29.25" customHeight="1">
      <c r="A48" s="114" t="s">
        <v>18</v>
      </c>
      <c r="B48" s="116"/>
      <c r="C48" s="74" t="s">
        <v>11</v>
      </c>
      <c r="D48" s="74" t="s">
        <v>25</v>
      </c>
      <c r="E48" s="74" t="s">
        <v>43</v>
      </c>
      <c r="F48" s="75"/>
      <c r="G48" s="76">
        <f>G49</f>
        <v>93692.5</v>
      </c>
      <c r="H48" s="76">
        <f>H49</f>
        <v>67526.8</v>
      </c>
      <c r="I48" s="77">
        <f t="shared" si="1"/>
        <v>26165.699999999997</v>
      </c>
      <c r="J48" s="77">
        <f t="shared" si="2"/>
        <v>72.0727913120047</v>
      </c>
    </row>
    <row r="49" spans="1:10" ht="69" customHeight="1">
      <c r="A49" s="114" t="s">
        <v>20</v>
      </c>
      <c r="B49" s="116"/>
      <c r="C49" s="74" t="s">
        <v>11</v>
      </c>
      <c r="D49" s="74" t="s">
        <v>25</v>
      </c>
      <c r="E49" s="74" t="s">
        <v>43</v>
      </c>
      <c r="F49" s="75" t="s">
        <v>21</v>
      </c>
      <c r="G49" s="76">
        <f>G50</f>
        <v>93692.5</v>
      </c>
      <c r="H49" s="76">
        <f>H50</f>
        <v>67526.8</v>
      </c>
      <c r="I49" s="77">
        <f t="shared" si="1"/>
        <v>26165.699999999997</v>
      </c>
      <c r="J49" s="77">
        <f t="shared" si="2"/>
        <v>72.0727913120047</v>
      </c>
    </row>
    <row r="50" spans="1:10" ht="27.75" customHeight="1">
      <c r="A50" s="114" t="s">
        <v>22</v>
      </c>
      <c r="B50" s="116"/>
      <c r="C50" s="74" t="s">
        <v>11</v>
      </c>
      <c r="D50" s="74" t="s">
        <v>25</v>
      </c>
      <c r="E50" s="74" t="s">
        <v>43</v>
      </c>
      <c r="F50" s="75" t="s">
        <v>23</v>
      </c>
      <c r="G50" s="76">
        <f>Прил_4!H35</f>
        <v>93692.5</v>
      </c>
      <c r="H50" s="76">
        <f>Прил_4!I35</f>
        <v>67526.8</v>
      </c>
      <c r="I50" s="77">
        <f t="shared" si="1"/>
        <v>26165.699999999997</v>
      </c>
      <c r="J50" s="77">
        <f t="shared" si="2"/>
        <v>72.0727913120047</v>
      </c>
    </row>
    <row r="51" spans="1:10" ht="27.75" customHeight="1">
      <c r="A51" s="114" t="s">
        <v>31</v>
      </c>
      <c r="B51" s="116"/>
      <c r="C51" s="74" t="s">
        <v>11</v>
      </c>
      <c r="D51" s="74" t="s">
        <v>25</v>
      </c>
      <c r="E51" s="74" t="s">
        <v>44</v>
      </c>
      <c r="F51" s="75"/>
      <c r="G51" s="76">
        <f>G52+G54</f>
        <v>7013</v>
      </c>
      <c r="H51" s="76">
        <f>H52+H54</f>
        <v>3035.6000000000004</v>
      </c>
      <c r="I51" s="77">
        <f t="shared" si="1"/>
        <v>3977.3999999999996</v>
      </c>
      <c r="J51" s="77">
        <f t="shared" si="2"/>
        <v>43.28532724939399</v>
      </c>
    </row>
    <row r="52" spans="1:10" ht="27" customHeight="1">
      <c r="A52" s="114" t="s">
        <v>33</v>
      </c>
      <c r="B52" s="116"/>
      <c r="C52" s="74" t="s">
        <v>11</v>
      </c>
      <c r="D52" s="74" t="s">
        <v>25</v>
      </c>
      <c r="E52" s="74" t="s">
        <v>44</v>
      </c>
      <c r="F52" s="75" t="s">
        <v>34</v>
      </c>
      <c r="G52" s="76">
        <f>G53</f>
        <v>6168</v>
      </c>
      <c r="H52" s="76">
        <f>H53</f>
        <v>2474.9</v>
      </c>
      <c r="I52" s="77">
        <f t="shared" si="1"/>
        <v>3693.1</v>
      </c>
      <c r="J52" s="77">
        <f t="shared" si="2"/>
        <v>40.12483787289235</v>
      </c>
    </row>
    <row r="53" spans="1:10" ht="26.25" customHeight="1">
      <c r="A53" s="114" t="s">
        <v>35</v>
      </c>
      <c r="B53" s="116"/>
      <c r="C53" s="74" t="s">
        <v>11</v>
      </c>
      <c r="D53" s="74" t="s">
        <v>25</v>
      </c>
      <c r="E53" s="74" t="s">
        <v>44</v>
      </c>
      <c r="F53" s="75" t="s">
        <v>36</v>
      </c>
      <c r="G53" s="76">
        <f>Прил_4!H38+Прил_4!H747</f>
        <v>6168</v>
      </c>
      <c r="H53" s="76">
        <f>Прил_4!I38+Прил_4!I747</f>
        <v>2474.9</v>
      </c>
      <c r="I53" s="77">
        <f t="shared" si="1"/>
        <v>3693.1</v>
      </c>
      <c r="J53" s="77">
        <f t="shared" si="2"/>
        <v>40.12483787289235</v>
      </c>
    </row>
    <row r="54" spans="1:10" ht="12.75">
      <c r="A54" s="114" t="s">
        <v>45</v>
      </c>
      <c r="B54" s="116"/>
      <c r="C54" s="74" t="s">
        <v>11</v>
      </c>
      <c r="D54" s="74" t="s">
        <v>25</v>
      </c>
      <c r="E54" s="74" t="s">
        <v>44</v>
      </c>
      <c r="F54" s="75" t="s">
        <v>46</v>
      </c>
      <c r="G54" s="76">
        <f>G55+G56</f>
        <v>845</v>
      </c>
      <c r="H54" s="76">
        <f>H55+H56</f>
        <v>560.7</v>
      </c>
      <c r="I54" s="77">
        <f t="shared" si="1"/>
        <v>284.29999999999995</v>
      </c>
      <c r="J54" s="77">
        <f t="shared" si="2"/>
        <v>66.35502958579882</v>
      </c>
    </row>
    <row r="55" spans="1:10" ht="12.75">
      <c r="A55" s="114" t="s">
        <v>47</v>
      </c>
      <c r="B55" s="116"/>
      <c r="C55" s="74" t="s">
        <v>11</v>
      </c>
      <c r="D55" s="74" t="s">
        <v>25</v>
      </c>
      <c r="E55" s="74" t="s">
        <v>44</v>
      </c>
      <c r="F55" s="75" t="s">
        <v>48</v>
      </c>
      <c r="G55" s="76">
        <f>Прил_4!H749+Прил_4!H40</f>
        <v>250</v>
      </c>
      <c r="H55" s="76">
        <f>Прил_4!I749+Прил_4!I40</f>
        <v>98.5</v>
      </c>
      <c r="I55" s="77">
        <f t="shared" si="1"/>
        <v>151.5</v>
      </c>
      <c r="J55" s="77">
        <f t="shared" si="2"/>
        <v>39.4</v>
      </c>
    </row>
    <row r="56" spans="1:10" ht="12.75">
      <c r="A56" s="114" t="s">
        <v>49</v>
      </c>
      <c r="B56" s="116"/>
      <c r="C56" s="74" t="s">
        <v>11</v>
      </c>
      <c r="D56" s="74" t="s">
        <v>25</v>
      </c>
      <c r="E56" s="74" t="s">
        <v>44</v>
      </c>
      <c r="F56" s="75" t="s">
        <v>50</v>
      </c>
      <c r="G56" s="76">
        <f>Прил_4!H41+Прил_4!H750</f>
        <v>595</v>
      </c>
      <c r="H56" s="76">
        <f>Прил_4!I41+Прил_4!I750</f>
        <v>462.20000000000005</v>
      </c>
      <c r="I56" s="77">
        <f t="shared" si="1"/>
        <v>132.79999999999995</v>
      </c>
      <c r="J56" s="77">
        <f t="shared" si="2"/>
        <v>77.68067226890757</v>
      </c>
    </row>
    <row r="57" spans="1:10" ht="66.75" customHeight="1">
      <c r="A57" s="114" t="s">
        <v>37</v>
      </c>
      <c r="B57" s="116"/>
      <c r="C57" s="74" t="s">
        <v>11</v>
      </c>
      <c r="D57" s="74" t="s">
        <v>25</v>
      </c>
      <c r="E57" s="74" t="s">
        <v>51</v>
      </c>
      <c r="F57" s="75"/>
      <c r="G57" s="76">
        <f>G58</f>
        <v>2200</v>
      </c>
      <c r="H57" s="76">
        <f>H58</f>
        <v>1262.7</v>
      </c>
      <c r="I57" s="77">
        <f t="shared" si="1"/>
        <v>937.3</v>
      </c>
      <c r="J57" s="77">
        <f t="shared" si="2"/>
        <v>57.39545454545455</v>
      </c>
    </row>
    <row r="58" spans="1:10" ht="67.5" customHeight="1">
      <c r="A58" s="114" t="s">
        <v>20</v>
      </c>
      <c r="B58" s="116"/>
      <c r="C58" s="74" t="s">
        <v>11</v>
      </c>
      <c r="D58" s="74" t="s">
        <v>25</v>
      </c>
      <c r="E58" s="74" t="s">
        <v>51</v>
      </c>
      <c r="F58" s="75" t="s">
        <v>21</v>
      </c>
      <c r="G58" s="76">
        <f>G59</f>
        <v>2200</v>
      </c>
      <c r="H58" s="76">
        <f>H59</f>
        <v>1262.7</v>
      </c>
      <c r="I58" s="77">
        <f t="shared" si="1"/>
        <v>937.3</v>
      </c>
      <c r="J58" s="77">
        <f t="shared" si="2"/>
        <v>57.39545454545455</v>
      </c>
    </row>
    <row r="59" spans="1:10" ht="27" customHeight="1">
      <c r="A59" s="114" t="s">
        <v>22</v>
      </c>
      <c r="B59" s="116"/>
      <c r="C59" s="74" t="s">
        <v>11</v>
      </c>
      <c r="D59" s="74" t="s">
        <v>25</v>
      </c>
      <c r="E59" s="74" t="s">
        <v>51</v>
      </c>
      <c r="F59" s="75" t="s">
        <v>23</v>
      </c>
      <c r="G59" s="76">
        <f>Прил_4!H44</f>
        <v>2200</v>
      </c>
      <c r="H59" s="76">
        <f>Прил_4!I44</f>
        <v>1262.7</v>
      </c>
      <c r="I59" s="77">
        <f t="shared" si="1"/>
        <v>937.3</v>
      </c>
      <c r="J59" s="77">
        <f t="shared" si="2"/>
        <v>57.39545454545455</v>
      </c>
    </row>
    <row r="60" spans="1:10" ht="12.75">
      <c r="A60" s="114" t="s">
        <v>52</v>
      </c>
      <c r="B60" s="116"/>
      <c r="C60" s="74" t="s">
        <v>11</v>
      </c>
      <c r="D60" s="74" t="s">
        <v>25</v>
      </c>
      <c r="E60" s="74" t="s">
        <v>53</v>
      </c>
      <c r="F60" s="75"/>
      <c r="G60" s="76">
        <f>G61</f>
        <v>200</v>
      </c>
      <c r="H60" s="76">
        <f>H61</f>
        <v>29.2</v>
      </c>
      <c r="I60" s="77">
        <f t="shared" si="1"/>
        <v>170.8</v>
      </c>
      <c r="J60" s="77">
        <f t="shared" si="2"/>
        <v>14.6</v>
      </c>
    </row>
    <row r="61" spans="1:10" ht="65.25" customHeight="1">
      <c r="A61" s="114" t="s">
        <v>20</v>
      </c>
      <c r="B61" s="116"/>
      <c r="C61" s="74" t="s">
        <v>11</v>
      </c>
      <c r="D61" s="74" t="s">
        <v>25</v>
      </c>
      <c r="E61" s="74" t="s">
        <v>53</v>
      </c>
      <c r="F61" s="75" t="s">
        <v>21</v>
      </c>
      <c r="G61" s="76">
        <f>G62</f>
        <v>200</v>
      </c>
      <c r="H61" s="76">
        <f>H62</f>
        <v>29.2</v>
      </c>
      <c r="I61" s="77">
        <f t="shared" si="1"/>
        <v>170.8</v>
      </c>
      <c r="J61" s="77">
        <f t="shared" si="2"/>
        <v>14.6</v>
      </c>
    </row>
    <row r="62" spans="1:10" ht="27.75" customHeight="1">
      <c r="A62" s="114" t="s">
        <v>22</v>
      </c>
      <c r="B62" s="116"/>
      <c r="C62" s="74" t="s">
        <v>11</v>
      </c>
      <c r="D62" s="74" t="s">
        <v>25</v>
      </c>
      <c r="E62" s="74" t="s">
        <v>53</v>
      </c>
      <c r="F62" s="75" t="s">
        <v>23</v>
      </c>
      <c r="G62" s="76">
        <f>Прил_4!H47</f>
        <v>200</v>
      </c>
      <c r="H62" s="76">
        <f>Прил_4!I47</f>
        <v>29.2</v>
      </c>
      <c r="I62" s="77">
        <f t="shared" si="1"/>
        <v>170.8</v>
      </c>
      <c r="J62" s="77">
        <f t="shared" si="2"/>
        <v>14.6</v>
      </c>
    </row>
    <row r="63" spans="1:10" ht="41.25" customHeight="1">
      <c r="A63" s="117" t="s">
        <v>210</v>
      </c>
      <c r="B63" s="119"/>
      <c r="C63" s="68" t="s">
        <v>11</v>
      </c>
      <c r="D63" s="68" t="s">
        <v>186</v>
      </c>
      <c r="E63" s="68"/>
      <c r="F63" s="69"/>
      <c r="G63" s="70">
        <f>G64</f>
        <v>28232.1</v>
      </c>
      <c r="H63" s="70">
        <f>H64</f>
        <v>18239.8</v>
      </c>
      <c r="I63" s="71">
        <f t="shared" si="1"/>
        <v>9992.3</v>
      </c>
      <c r="J63" s="71">
        <f t="shared" si="2"/>
        <v>64.60660028832429</v>
      </c>
    </row>
    <row r="64" spans="1:10" ht="42.75" customHeight="1">
      <c r="A64" s="114" t="s">
        <v>14</v>
      </c>
      <c r="B64" s="116"/>
      <c r="C64" s="74" t="s">
        <v>11</v>
      </c>
      <c r="D64" s="74" t="s">
        <v>186</v>
      </c>
      <c r="E64" s="74" t="s">
        <v>15</v>
      </c>
      <c r="F64" s="75"/>
      <c r="G64" s="76">
        <f>G65+G69</f>
        <v>28232.1</v>
      </c>
      <c r="H64" s="76">
        <f>H65+H69</f>
        <v>18239.8</v>
      </c>
      <c r="I64" s="77">
        <f t="shared" si="1"/>
        <v>9992.3</v>
      </c>
      <c r="J64" s="77">
        <f t="shared" si="2"/>
        <v>64.60660028832429</v>
      </c>
    </row>
    <row r="65" spans="1:10" ht="27" customHeight="1">
      <c r="A65" s="114" t="s">
        <v>572</v>
      </c>
      <c r="B65" s="116"/>
      <c r="C65" s="74" t="s">
        <v>11</v>
      </c>
      <c r="D65" s="74" t="s">
        <v>186</v>
      </c>
      <c r="E65" s="74" t="s">
        <v>573</v>
      </c>
      <c r="F65" s="75"/>
      <c r="G65" s="76">
        <f aca="true" t="shared" si="3" ref="G65:H67">G66</f>
        <v>4592</v>
      </c>
      <c r="H65" s="76">
        <f t="shared" si="3"/>
        <v>3257.4</v>
      </c>
      <c r="I65" s="77">
        <f t="shared" si="1"/>
        <v>1334.6</v>
      </c>
      <c r="J65" s="77">
        <f t="shared" si="2"/>
        <v>70.93641114982579</v>
      </c>
    </row>
    <row r="66" spans="1:10" ht="27.75" customHeight="1">
      <c r="A66" s="114" t="s">
        <v>18</v>
      </c>
      <c r="B66" s="116"/>
      <c r="C66" s="74" t="s">
        <v>11</v>
      </c>
      <c r="D66" s="74" t="s">
        <v>186</v>
      </c>
      <c r="E66" s="74" t="s">
        <v>574</v>
      </c>
      <c r="F66" s="75"/>
      <c r="G66" s="76">
        <f t="shared" si="3"/>
        <v>4592</v>
      </c>
      <c r="H66" s="76">
        <f t="shared" si="3"/>
        <v>3257.4</v>
      </c>
      <c r="I66" s="77">
        <f t="shared" si="1"/>
        <v>1334.6</v>
      </c>
      <c r="J66" s="77">
        <f t="shared" si="2"/>
        <v>70.93641114982579</v>
      </c>
    </row>
    <row r="67" spans="1:10" ht="69" customHeight="1">
      <c r="A67" s="114" t="s">
        <v>20</v>
      </c>
      <c r="B67" s="116"/>
      <c r="C67" s="74" t="s">
        <v>11</v>
      </c>
      <c r="D67" s="74" t="s">
        <v>186</v>
      </c>
      <c r="E67" s="74" t="s">
        <v>574</v>
      </c>
      <c r="F67" s="75" t="s">
        <v>21</v>
      </c>
      <c r="G67" s="76">
        <f t="shared" si="3"/>
        <v>4592</v>
      </c>
      <c r="H67" s="76">
        <f t="shared" si="3"/>
        <v>3257.4</v>
      </c>
      <c r="I67" s="77">
        <f t="shared" si="1"/>
        <v>1334.6</v>
      </c>
      <c r="J67" s="77">
        <f t="shared" si="2"/>
        <v>70.93641114982579</v>
      </c>
    </row>
    <row r="68" spans="1:10" ht="27" customHeight="1">
      <c r="A68" s="114" t="s">
        <v>22</v>
      </c>
      <c r="B68" s="116"/>
      <c r="C68" s="74" t="s">
        <v>11</v>
      </c>
      <c r="D68" s="74" t="s">
        <v>186</v>
      </c>
      <c r="E68" s="74" t="s">
        <v>574</v>
      </c>
      <c r="F68" s="75" t="s">
        <v>23</v>
      </c>
      <c r="G68" s="76">
        <f>Прил_4!H901</f>
        <v>4592</v>
      </c>
      <c r="H68" s="76">
        <f>Прил_4!I901</f>
        <v>3257.4</v>
      </c>
      <c r="I68" s="77">
        <f t="shared" si="1"/>
        <v>1334.6</v>
      </c>
      <c r="J68" s="77">
        <f t="shared" si="2"/>
        <v>70.93641114982579</v>
      </c>
    </row>
    <row r="69" spans="1:10" ht="12.75">
      <c r="A69" s="114" t="s">
        <v>41</v>
      </c>
      <c r="B69" s="116"/>
      <c r="C69" s="74" t="s">
        <v>11</v>
      </c>
      <c r="D69" s="74" t="s">
        <v>186</v>
      </c>
      <c r="E69" s="74" t="s">
        <v>42</v>
      </c>
      <c r="F69" s="75"/>
      <c r="G69" s="76">
        <f>G70+G73+G79+G82</f>
        <v>23640.1</v>
      </c>
      <c r="H69" s="76">
        <f>H70+H73+H79+H82</f>
        <v>14982.4</v>
      </c>
      <c r="I69" s="77">
        <f t="shared" si="1"/>
        <v>8657.699999999999</v>
      </c>
      <c r="J69" s="77">
        <f t="shared" si="2"/>
        <v>63.37705847267989</v>
      </c>
    </row>
    <row r="70" spans="1:10" ht="30.75" customHeight="1">
      <c r="A70" s="114" t="s">
        <v>18</v>
      </c>
      <c r="B70" s="116"/>
      <c r="C70" s="74" t="s">
        <v>11</v>
      </c>
      <c r="D70" s="74" t="s">
        <v>186</v>
      </c>
      <c r="E70" s="74" t="s">
        <v>43</v>
      </c>
      <c r="F70" s="75"/>
      <c r="G70" s="76">
        <f>G71</f>
        <v>22099.6</v>
      </c>
      <c r="H70" s="76">
        <f>H71</f>
        <v>14493.5</v>
      </c>
      <c r="I70" s="77">
        <f t="shared" si="1"/>
        <v>7606.0999999999985</v>
      </c>
      <c r="J70" s="77">
        <f t="shared" si="2"/>
        <v>65.58263497981865</v>
      </c>
    </row>
    <row r="71" spans="1:10" ht="68.25" customHeight="1">
      <c r="A71" s="114" t="s">
        <v>20</v>
      </c>
      <c r="B71" s="116"/>
      <c r="C71" s="74" t="s">
        <v>11</v>
      </c>
      <c r="D71" s="74" t="s">
        <v>186</v>
      </c>
      <c r="E71" s="74" t="s">
        <v>43</v>
      </c>
      <c r="F71" s="75" t="s">
        <v>21</v>
      </c>
      <c r="G71" s="76">
        <f>G72</f>
        <v>22099.6</v>
      </c>
      <c r="H71" s="76">
        <f>H72</f>
        <v>14493.5</v>
      </c>
      <c r="I71" s="77">
        <f t="shared" si="1"/>
        <v>7606.0999999999985</v>
      </c>
      <c r="J71" s="77">
        <f t="shared" si="2"/>
        <v>65.58263497981865</v>
      </c>
    </row>
    <row r="72" spans="1:10" ht="27.75" customHeight="1">
      <c r="A72" s="114" t="s">
        <v>22</v>
      </c>
      <c r="B72" s="116"/>
      <c r="C72" s="74" t="s">
        <v>11</v>
      </c>
      <c r="D72" s="74" t="s">
        <v>186</v>
      </c>
      <c r="E72" s="74" t="s">
        <v>43</v>
      </c>
      <c r="F72" s="75" t="s">
        <v>23</v>
      </c>
      <c r="G72" s="76">
        <f>Прил_4!H212+Прил_4!H905</f>
        <v>22099.6</v>
      </c>
      <c r="H72" s="76">
        <f>Прил_4!I212+Прил_4!I905</f>
        <v>14493.5</v>
      </c>
      <c r="I72" s="77">
        <f t="shared" si="1"/>
        <v>7606.0999999999985</v>
      </c>
      <c r="J72" s="77">
        <f t="shared" si="2"/>
        <v>65.58263497981865</v>
      </c>
    </row>
    <row r="73" spans="1:10" ht="28.5" customHeight="1">
      <c r="A73" s="114" t="s">
        <v>31</v>
      </c>
      <c r="B73" s="116"/>
      <c r="C73" s="74" t="s">
        <v>11</v>
      </c>
      <c r="D73" s="74" t="s">
        <v>186</v>
      </c>
      <c r="E73" s="74" t="s">
        <v>44</v>
      </c>
      <c r="F73" s="75"/>
      <c r="G73" s="76">
        <f>G74+G76</f>
        <v>1182.5</v>
      </c>
      <c r="H73" s="76">
        <f>H74+H76</f>
        <v>305.1</v>
      </c>
      <c r="I73" s="77">
        <f t="shared" si="1"/>
        <v>877.4</v>
      </c>
      <c r="J73" s="77">
        <f t="shared" si="2"/>
        <v>25.80126849894292</v>
      </c>
    </row>
    <row r="74" spans="1:10" ht="27" customHeight="1">
      <c r="A74" s="114" t="s">
        <v>33</v>
      </c>
      <c r="B74" s="116"/>
      <c r="C74" s="74" t="s">
        <v>11</v>
      </c>
      <c r="D74" s="74" t="s">
        <v>186</v>
      </c>
      <c r="E74" s="74" t="s">
        <v>44</v>
      </c>
      <c r="F74" s="75" t="s">
        <v>34</v>
      </c>
      <c r="G74" s="76">
        <f>G75</f>
        <v>1041</v>
      </c>
      <c r="H74" s="76">
        <f>H75</f>
        <v>275.1</v>
      </c>
      <c r="I74" s="77">
        <f aca="true" t="shared" si="4" ref="I74:I138">G74-H74</f>
        <v>765.9</v>
      </c>
      <c r="J74" s="77">
        <f aca="true" t="shared" si="5" ref="J74:J138">H74/G74*100</f>
        <v>26.426512968299715</v>
      </c>
    </row>
    <row r="75" spans="1:10" ht="27" customHeight="1">
      <c r="A75" s="114" t="s">
        <v>35</v>
      </c>
      <c r="B75" s="116"/>
      <c r="C75" s="74" t="s">
        <v>11</v>
      </c>
      <c r="D75" s="74" t="s">
        <v>186</v>
      </c>
      <c r="E75" s="74" t="s">
        <v>44</v>
      </c>
      <c r="F75" s="75" t="s">
        <v>36</v>
      </c>
      <c r="G75" s="76">
        <f>Прил_4!H215+Прил_4!H907</f>
        <v>1041</v>
      </c>
      <c r="H75" s="76">
        <f>Прил_4!I215+Прил_4!I907</f>
        <v>275.1</v>
      </c>
      <c r="I75" s="77">
        <f t="shared" si="4"/>
        <v>765.9</v>
      </c>
      <c r="J75" s="77">
        <f t="shared" si="5"/>
        <v>26.426512968299715</v>
      </c>
    </row>
    <row r="76" spans="1:10" ht="12.75">
      <c r="A76" s="114" t="s">
        <v>45</v>
      </c>
      <c r="B76" s="116"/>
      <c r="C76" s="74" t="s">
        <v>11</v>
      </c>
      <c r="D76" s="74" t="s">
        <v>186</v>
      </c>
      <c r="E76" s="74" t="s">
        <v>44</v>
      </c>
      <c r="F76" s="75" t="s">
        <v>46</v>
      </c>
      <c r="G76" s="76">
        <f>G78+G77</f>
        <v>141.5</v>
      </c>
      <c r="H76" s="76">
        <f>H78+H77</f>
        <v>30</v>
      </c>
      <c r="I76" s="77">
        <f t="shared" si="4"/>
        <v>111.5</v>
      </c>
      <c r="J76" s="77">
        <f t="shared" si="5"/>
        <v>21.20141342756184</v>
      </c>
    </row>
    <row r="77" spans="1:10" ht="12.75">
      <c r="A77" s="114" t="str">
        <f>Прил_4!A217</f>
        <v>Исполнение судебных актов</v>
      </c>
      <c r="B77" s="116"/>
      <c r="C77" s="74" t="s">
        <v>11</v>
      </c>
      <c r="D77" s="74" t="s">
        <v>186</v>
      </c>
      <c r="E77" s="74" t="s">
        <v>44</v>
      </c>
      <c r="F77" s="75">
        <v>830</v>
      </c>
      <c r="G77" s="76">
        <v>0</v>
      </c>
      <c r="H77" s="76">
        <f>Прил_4!I217</f>
        <v>30</v>
      </c>
      <c r="I77" s="77"/>
      <c r="J77" s="77"/>
    </row>
    <row r="78" spans="1:10" ht="12.75">
      <c r="A78" s="114" t="s">
        <v>49</v>
      </c>
      <c r="B78" s="116"/>
      <c r="C78" s="74" t="s">
        <v>11</v>
      </c>
      <c r="D78" s="74" t="s">
        <v>186</v>
      </c>
      <c r="E78" s="74" t="s">
        <v>44</v>
      </c>
      <c r="F78" s="75" t="s">
        <v>50</v>
      </c>
      <c r="G78" s="76">
        <f>Прил_4!H218</f>
        <v>141.5</v>
      </c>
      <c r="H78" s="76">
        <f>Прил_4!I218</f>
        <v>0</v>
      </c>
      <c r="I78" s="77">
        <f t="shared" si="4"/>
        <v>141.5</v>
      </c>
      <c r="J78" s="77">
        <f t="shared" si="5"/>
        <v>0</v>
      </c>
    </row>
    <row r="79" spans="1:10" ht="69.75" customHeight="1">
      <c r="A79" s="114" t="s">
        <v>37</v>
      </c>
      <c r="B79" s="116"/>
      <c r="C79" s="74" t="s">
        <v>11</v>
      </c>
      <c r="D79" s="74" t="s">
        <v>186</v>
      </c>
      <c r="E79" s="74" t="s">
        <v>51</v>
      </c>
      <c r="F79" s="75"/>
      <c r="G79" s="76">
        <f>G80</f>
        <v>320</v>
      </c>
      <c r="H79" s="76">
        <f>H80</f>
        <v>183.8</v>
      </c>
      <c r="I79" s="77">
        <f t="shared" si="4"/>
        <v>136.2</v>
      </c>
      <c r="J79" s="77">
        <f t="shared" si="5"/>
        <v>57.43750000000001</v>
      </c>
    </row>
    <row r="80" spans="1:10" ht="68.25" customHeight="1">
      <c r="A80" s="114" t="s">
        <v>20</v>
      </c>
      <c r="B80" s="116"/>
      <c r="C80" s="74" t="s">
        <v>11</v>
      </c>
      <c r="D80" s="74" t="s">
        <v>186</v>
      </c>
      <c r="E80" s="74" t="s">
        <v>51</v>
      </c>
      <c r="F80" s="75" t="s">
        <v>21</v>
      </c>
      <c r="G80" s="76">
        <f>G81</f>
        <v>320</v>
      </c>
      <c r="H80" s="76">
        <f>H81</f>
        <v>183.8</v>
      </c>
      <c r="I80" s="77">
        <f t="shared" si="4"/>
        <v>136.2</v>
      </c>
      <c r="J80" s="77">
        <f t="shared" si="5"/>
        <v>57.43750000000001</v>
      </c>
    </row>
    <row r="81" spans="1:10" ht="27.75" customHeight="1">
      <c r="A81" s="114" t="s">
        <v>22</v>
      </c>
      <c r="B81" s="116"/>
      <c r="C81" s="74" t="s">
        <v>11</v>
      </c>
      <c r="D81" s="74" t="s">
        <v>186</v>
      </c>
      <c r="E81" s="74" t="s">
        <v>51</v>
      </c>
      <c r="F81" s="75" t="s">
        <v>23</v>
      </c>
      <c r="G81" s="76">
        <f>Прил_4!H911+Прил_4!H221</f>
        <v>320</v>
      </c>
      <c r="H81" s="76">
        <f>Прил_4!I911+Прил_4!I221</f>
        <v>183.8</v>
      </c>
      <c r="I81" s="77">
        <f t="shared" si="4"/>
        <v>136.2</v>
      </c>
      <c r="J81" s="77">
        <f t="shared" si="5"/>
        <v>57.43750000000001</v>
      </c>
    </row>
    <row r="82" spans="1:10" ht="12.75">
      <c r="A82" s="114" t="s">
        <v>52</v>
      </c>
      <c r="B82" s="116"/>
      <c r="C82" s="74" t="s">
        <v>11</v>
      </c>
      <c r="D82" s="74" t="s">
        <v>186</v>
      </c>
      <c r="E82" s="74" t="s">
        <v>53</v>
      </c>
      <c r="F82" s="75"/>
      <c r="G82" s="76">
        <f>G83</f>
        <v>38</v>
      </c>
      <c r="H82" s="76">
        <f>H83</f>
        <v>0</v>
      </c>
      <c r="I82" s="77">
        <f t="shared" si="4"/>
        <v>38</v>
      </c>
      <c r="J82" s="77">
        <f t="shared" si="5"/>
        <v>0</v>
      </c>
    </row>
    <row r="83" spans="1:10" ht="68.25" customHeight="1">
      <c r="A83" s="114" t="s">
        <v>20</v>
      </c>
      <c r="B83" s="116"/>
      <c r="C83" s="74" t="s">
        <v>11</v>
      </c>
      <c r="D83" s="74" t="s">
        <v>186</v>
      </c>
      <c r="E83" s="74" t="s">
        <v>53</v>
      </c>
      <c r="F83" s="75" t="s">
        <v>21</v>
      </c>
      <c r="G83" s="76">
        <f>G84</f>
        <v>38</v>
      </c>
      <c r="H83" s="76">
        <f>H84</f>
        <v>0</v>
      </c>
      <c r="I83" s="77">
        <f t="shared" si="4"/>
        <v>38</v>
      </c>
      <c r="J83" s="77">
        <f t="shared" si="5"/>
        <v>0</v>
      </c>
    </row>
    <row r="84" spans="1:10" ht="27" customHeight="1">
      <c r="A84" s="114" t="s">
        <v>22</v>
      </c>
      <c r="B84" s="116"/>
      <c r="C84" s="74" t="s">
        <v>11</v>
      </c>
      <c r="D84" s="74" t="s">
        <v>186</v>
      </c>
      <c r="E84" s="74" t="s">
        <v>53</v>
      </c>
      <c r="F84" s="75" t="s">
        <v>23</v>
      </c>
      <c r="G84" s="76">
        <f>Прил_4!H223+Прил_4!H914</f>
        <v>38</v>
      </c>
      <c r="H84" s="76">
        <f>Прил_4!I223+Прил_4!I914</f>
        <v>0</v>
      </c>
      <c r="I84" s="77">
        <f t="shared" si="4"/>
        <v>38</v>
      </c>
      <c r="J84" s="77">
        <f t="shared" si="5"/>
        <v>0</v>
      </c>
    </row>
    <row r="85" spans="1:10" ht="12.75">
      <c r="A85" s="117" t="s">
        <v>211</v>
      </c>
      <c r="B85" s="119"/>
      <c r="C85" s="68" t="s">
        <v>11</v>
      </c>
      <c r="D85" s="68" t="s">
        <v>212</v>
      </c>
      <c r="E85" s="68"/>
      <c r="F85" s="69"/>
      <c r="G85" s="70">
        <f aca="true" t="shared" si="6" ref="G85:H88">G86</f>
        <v>500</v>
      </c>
      <c r="H85" s="70">
        <f t="shared" si="6"/>
        <v>0</v>
      </c>
      <c r="I85" s="71">
        <f t="shared" si="4"/>
        <v>500</v>
      </c>
      <c r="J85" s="71">
        <f t="shared" si="5"/>
        <v>0</v>
      </c>
    </row>
    <row r="86" spans="1:10" ht="12.75">
      <c r="A86" s="114" t="s">
        <v>211</v>
      </c>
      <c r="B86" s="116"/>
      <c r="C86" s="74" t="s">
        <v>11</v>
      </c>
      <c r="D86" s="74" t="s">
        <v>212</v>
      </c>
      <c r="E86" s="74" t="s">
        <v>213</v>
      </c>
      <c r="F86" s="75"/>
      <c r="G86" s="76">
        <f t="shared" si="6"/>
        <v>500</v>
      </c>
      <c r="H86" s="76">
        <f t="shared" si="6"/>
        <v>0</v>
      </c>
      <c r="I86" s="77">
        <f t="shared" si="4"/>
        <v>500</v>
      </c>
      <c r="J86" s="77">
        <f t="shared" si="5"/>
        <v>0</v>
      </c>
    </row>
    <row r="87" spans="1:10" ht="12.75">
      <c r="A87" s="114" t="s">
        <v>214</v>
      </c>
      <c r="B87" s="116"/>
      <c r="C87" s="74" t="s">
        <v>11</v>
      </c>
      <c r="D87" s="74" t="s">
        <v>212</v>
      </c>
      <c r="E87" s="74" t="s">
        <v>215</v>
      </c>
      <c r="F87" s="75"/>
      <c r="G87" s="76">
        <f t="shared" si="6"/>
        <v>500</v>
      </c>
      <c r="H87" s="76">
        <f t="shared" si="6"/>
        <v>0</v>
      </c>
      <c r="I87" s="77">
        <f t="shared" si="4"/>
        <v>500</v>
      </c>
      <c r="J87" s="77">
        <f t="shared" si="5"/>
        <v>0</v>
      </c>
    </row>
    <row r="88" spans="1:10" ht="12.75">
      <c r="A88" s="114" t="s">
        <v>45</v>
      </c>
      <c r="B88" s="116"/>
      <c r="C88" s="74" t="s">
        <v>11</v>
      </c>
      <c r="D88" s="74" t="s">
        <v>212</v>
      </c>
      <c r="E88" s="74" t="s">
        <v>215</v>
      </c>
      <c r="F88" s="75" t="s">
        <v>46</v>
      </c>
      <c r="G88" s="76">
        <f t="shared" si="6"/>
        <v>500</v>
      </c>
      <c r="H88" s="76">
        <f t="shared" si="6"/>
        <v>0</v>
      </c>
      <c r="I88" s="77">
        <f t="shared" si="4"/>
        <v>500</v>
      </c>
      <c r="J88" s="77">
        <f t="shared" si="5"/>
        <v>0</v>
      </c>
    </row>
    <row r="89" spans="1:10" ht="12.75">
      <c r="A89" s="114" t="s">
        <v>216</v>
      </c>
      <c r="B89" s="116"/>
      <c r="C89" s="74" t="s">
        <v>11</v>
      </c>
      <c r="D89" s="74" t="s">
        <v>212</v>
      </c>
      <c r="E89" s="74" t="s">
        <v>215</v>
      </c>
      <c r="F89" s="75" t="s">
        <v>217</v>
      </c>
      <c r="G89" s="76">
        <f>Прил_4!H229</f>
        <v>500</v>
      </c>
      <c r="H89" s="76">
        <f>Прил_4!I229</f>
        <v>0</v>
      </c>
      <c r="I89" s="77">
        <f t="shared" si="4"/>
        <v>500</v>
      </c>
      <c r="J89" s="77">
        <f t="shared" si="5"/>
        <v>0</v>
      </c>
    </row>
    <row r="90" spans="1:10" ht="12.75">
      <c r="A90" s="117" t="s">
        <v>54</v>
      </c>
      <c r="B90" s="119"/>
      <c r="C90" s="68" t="s">
        <v>11</v>
      </c>
      <c r="D90" s="68" t="s">
        <v>55</v>
      </c>
      <c r="E90" s="68"/>
      <c r="F90" s="69"/>
      <c r="G90" s="70">
        <f>G91+G103+G108+G122+G127+G132+G148+G159+G173</f>
        <v>107822.4</v>
      </c>
      <c r="H90" s="70">
        <f>H91+H103+H108+H122+H127+H132+H148+H159+H173</f>
        <v>69837.90000000001</v>
      </c>
      <c r="I90" s="71">
        <f t="shared" si="4"/>
        <v>37984.499999999985</v>
      </c>
      <c r="J90" s="71">
        <f t="shared" si="5"/>
        <v>64.77123491964565</v>
      </c>
    </row>
    <row r="91" spans="1:10" ht="66" customHeight="1">
      <c r="A91" s="114" t="s">
        <v>56</v>
      </c>
      <c r="B91" s="116"/>
      <c r="C91" s="74" t="s">
        <v>11</v>
      </c>
      <c r="D91" s="74" t="s">
        <v>55</v>
      </c>
      <c r="E91" s="74" t="s">
        <v>57</v>
      </c>
      <c r="F91" s="75"/>
      <c r="G91" s="76">
        <f>G92+G96</f>
        <v>191.2</v>
      </c>
      <c r="H91" s="76">
        <f>H92+H96</f>
        <v>6</v>
      </c>
      <c r="I91" s="77">
        <f t="shared" si="4"/>
        <v>185.2</v>
      </c>
      <c r="J91" s="77">
        <f t="shared" si="5"/>
        <v>3.1380753138075312</v>
      </c>
    </row>
    <row r="92" spans="1:10" ht="30" customHeight="1">
      <c r="A92" s="114" t="s">
        <v>58</v>
      </c>
      <c r="B92" s="116"/>
      <c r="C92" s="74" t="s">
        <v>11</v>
      </c>
      <c r="D92" s="74" t="s">
        <v>55</v>
      </c>
      <c r="E92" s="74" t="s">
        <v>59</v>
      </c>
      <c r="F92" s="75"/>
      <c r="G92" s="76">
        <f aca="true" t="shared" si="7" ref="G92:H94">G93</f>
        <v>50</v>
      </c>
      <c r="H92" s="76">
        <f t="shared" si="7"/>
        <v>0</v>
      </c>
      <c r="I92" s="77">
        <f t="shared" si="4"/>
        <v>50</v>
      </c>
      <c r="J92" s="77">
        <f t="shared" si="5"/>
        <v>0</v>
      </c>
    </row>
    <row r="93" spans="1:10" ht="27" customHeight="1">
      <c r="A93" s="114" t="s">
        <v>60</v>
      </c>
      <c r="B93" s="116"/>
      <c r="C93" s="74" t="s">
        <v>11</v>
      </c>
      <c r="D93" s="74" t="s">
        <v>55</v>
      </c>
      <c r="E93" s="74" t="s">
        <v>61</v>
      </c>
      <c r="F93" s="75"/>
      <c r="G93" s="76">
        <f t="shared" si="7"/>
        <v>50</v>
      </c>
      <c r="H93" s="76">
        <f t="shared" si="7"/>
        <v>0</v>
      </c>
      <c r="I93" s="77">
        <f t="shared" si="4"/>
        <v>50</v>
      </c>
      <c r="J93" s="77">
        <f t="shared" si="5"/>
        <v>0</v>
      </c>
    </row>
    <row r="94" spans="1:10" ht="27.75" customHeight="1">
      <c r="A94" s="114" t="s">
        <v>33</v>
      </c>
      <c r="B94" s="116"/>
      <c r="C94" s="74" t="s">
        <v>11</v>
      </c>
      <c r="D94" s="74" t="s">
        <v>55</v>
      </c>
      <c r="E94" s="74" t="s">
        <v>61</v>
      </c>
      <c r="F94" s="75" t="s">
        <v>34</v>
      </c>
      <c r="G94" s="76">
        <f t="shared" si="7"/>
        <v>50</v>
      </c>
      <c r="H94" s="76">
        <f t="shared" si="7"/>
        <v>0</v>
      </c>
      <c r="I94" s="77">
        <f t="shared" si="4"/>
        <v>50</v>
      </c>
      <c r="J94" s="77">
        <f t="shared" si="5"/>
        <v>0</v>
      </c>
    </row>
    <row r="95" spans="1:10" ht="27" customHeight="1">
      <c r="A95" s="114" t="s">
        <v>35</v>
      </c>
      <c r="B95" s="116"/>
      <c r="C95" s="74" t="s">
        <v>11</v>
      </c>
      <c r="D95" s="74" t="s">
        <v>55</v>
      </c>
      <c r="E95" s="74" t="s">
        <v>61</v>
      </c>
      <c r="F95" s="75" t="s">
        <v>36</v>
      </c>
      <c r="G95" s="76">
        <f>Прил_4!H53</f>
        <v>50</v>
      </c>
      <c r="H95" s="76">
        <f>Прил_4!I53</f>
        <v>0</v>
      </c>
      <c r="I95" s="77">
        <f t="shared" si="4"/>
        <v>50</v>
      </c>
      <c r="J95" s="77">
        <f t="shared" si="5"/>
        <v>0</v>
      </c>
    </row>
    <row r="96" spans="1:10" ht="30" customHeight="1">
      <c r="A96" s="114" t="s">
        <v>62</v>
      </c>
      <c r="B96" s="116"/>
      <c r="C96" s="74" t="s">
        <v>11</v>
      </c>
      <c r="D96" s="74" t="s">
        <v>55</v>
      </c>
      <c r="E96" s="74" t="s">
        <v>63</v>
      </c>
      <c r="F96" s="75"/>
      <c r="G96" s="76">
        <f>G97+G100</f>
        <v>141.2</v>
      </c>
      <c r="H96" s="76">
        <f>H97+H100</f>
        <v>6</v>
      </c>
      <c r="I96" s="77">
        <f t="shared" si="4"/>
        <v>135.2</v>
      </c>
      <c r="J96" s="77">
        <f t="shared" si="5"/>
        <v>4.2492917847025495</v>
      </c>
    </row>
    <row r="97" spans="1:10" ht="52.5" customHeight="1">
      <c r="A97" s="114" t="s">
        <v>64</v>
      </c>
      <c r="B97" s="116"/>
      <c r="C97" s="74" t="s">
        <v>11</v>
      </c>
      <c r="D97" s="74" t="s">
        <v>55</v>
      </c>
      <c r="E97" s="74" t="s">
        <v>65</v>
      </c>
      <c r="F97" s="75"/>
      <c r="G97" s="76">
        <f>G98</f>
        <v>14</v>
      </c>
      <c r="H97" s="76">
        <f>H98</f>
        <v>6</v>
      </c>
      <c r="I97" s="77">
        <f t="shared" si="4"/>
        <v>8</v>
      </c>
      <c r="J97" s="77">
        <f t="shared" si="5"/>
        <v>42.857142857142854</v>
      </c>
    </row>
    <row r="98" spans="1:10" ht="66.75" customHeight="1">
      <c r="A98" s="114" t="s">
        <v>20</v>
      </c>
      <c r="B98" s="116"/>
      <c r="C98" s="74" t="s">
        <v>11</v>
      </c>
      <c r="D98" s="74" t="s">
        <v>55</v>
      </c>
      <c r="E98" s="74" t="s">
        <v>65</v>
      </c>
      <c r="F98" s="75" t="s">
        <v>21</v>
      </c>
      <c r="G98" s="76">
        <f>G99</f>
        <v>14</v>
      </c>
      <c r="H98" s="76">
        <f>H99</f>
        <v>6</v>
      </c>
      <c r="I98" s="77">
        <f t="shared" si="4"/>
        <v>8</v>
      </c>
      <c r="J98" s="77">
        <f t="shared" si="5"/>
        <v>42.857142857142854</v>
      </c>
    </row>
    <row r="99" spans="1:10" ht="26.25" customHeight="1">
      <c r="A99" s="114" t="s">
        <v>22</v>
      </c>
      <c r="B99" s="116"/>
      <c r="C99" s="74" t="s">
        <v>11</v>
      </c>
      <c r="D99" s="74" t="s">
        <v>55</v>
      </c>
      <c r="E99" s="74" t="s">
        <v>65</v>
      </c>
      <c r="F99" s="75" t="s">
        <v>23</v>
      </c>
      <c r="G99" s="76">
        <f>Прил_4!H57</f>
        <v>14</v>
      </c>
      <c r="H99" s="76">
        <f>Прил_4!I57</f>
        <v>6</v>
      </c>
      <c r="I99" s="77">
        <f t="shared" si="4"/>
        <v>8</v>
      </c>
      <c r="J99" s="77">
        <f t="shared" si="5"/>
        <v>42.857142857142854</v>
      </c>
    </row>
    <row r="100" spans="1:10" ht="42" customHeight="1">
      <c r="A100" s="114" t="s">
        <v>66</v>
      </c>
      <c r="B100" s="116"/>
      <c r="C100" s="74" t="s">
        <v>11</v>
      </c>
      <c r="D100" s="74" t="s">
        <v>55</v>
      </c>
      <c r="E100" s="74" t="s">
        <v>67</v>
      </c>
      <c r="F100" s="75"/>
      <c r="G100" s="76">
        <f>G101</f>
        <v>127.2</v>
      </c>
      <c r="H100" s="76">
        <f>H101</f>
        <v>0</v>
      </c>
      <c r="I100" s="77">
        <f t="shared" si="4"/>
        <v>127.2</v>
      </c>
      <c r="J100" s="77">
        <f t="shared" si="5"/>
        <v>0</v>
      </c>
    </row>
    <row r="101" spans="1:10" ht="28.5" customHeight="1">
      <c r="A101" s="114" t="s">
        <v>33</v>
      </c>
      <c r="B101" s="116"/>
      <c r="C101" s="74" t="s">
        <v>11</v>
      </c>
      <c r="D101" s="74" t="s">
        <v>55</v>
      </c>
      <c r="E101" s="74" t="s">
        <v>67</v>
      </c>
      <c r="F101" s="75" t="s">
        <v>34</v>
      </c>
      <c r="G101" s="76">
        <f>G102</f>
        <v>127.2</v>
      </c>
      <c r="H101" s="76">
        <f>H102</f>
        <v>0</v>
      </c>
      <c r="I101" s="77">
        <f t="shared" si="4"/>
        <v>127.2</v>
      </c>
      <c r="J101" s="77">
        <f t="shared" si="5"/>
        <v>0</v>
      </c>
    </row>
    <row r="102" spans="1:10" ht="27" customHeight="1">
      <c r="A102" s="114" t="s">
        <v>35</v>
      </c>
      <c r="B102" s="116"/>
      <c r="C102" s="74" t="s">
        <v>11</v>
      </c>
      <c r="D102" s="74" t="s">
        <v>55</v>
      </c>
      <c r="E102" s="74" t="s">
        <v>67</v>
      </c>
      <c r="F102" s="75" t="s">
        <v>36</v>
      </c>
      <c r="G102" s="76">
        <f>Прил_4!H60</f>
        <v>127.2</v>
      </c>
      <c r="H102" s="76">
        <f>Прил_4!I60</f>
        <v>0</v>
      </c>
      <c r="I102" s="77">
        <f t="shared" si="4"/>
        <v>127.2</v>
      </c>
      <c r="J102" s="77">
        <f t="shared" si="5"/>
        <v>0</v>
      </c>
    </row>
    <row r="103" spans="1:10" ht="39.75" customHeight="1">
      <c r="A103" s="114" t="s">
        <v>68</v>
      </c>
      <c r="B103" s="116"/>
      <c r="C103" s="74" t="s">
        <v>11</v>
      </c>
      <c r="D103" s="74" t="s">
        <v>55</v>
      </c>
      <c r="E103" s="74" t="s">
        <v>69</v>
      </c>
      <c r="F103" s="75"/>
      <c r="G103" s="76">
        <f aca="true" t="shared" si="8" ref="G103:H106">G104</f>
        <v>49</v>
      </c>
      <c r="H103" s="76">
        <f t="shared" si="8"/>
        <v>0</v>
      </c>
      <c r="I103" s="77">
        <f t="shared" si="4"/>
        <v>49</v>
      </c>
      <c r="J103" s="77">
        <f t="shared" si="5"/>
        <v>0</v>
      </c>
    </row>
    <row r="104" spans="1:10" ht="55.5" customHeight="1">
      <c r="A104" s="114" t="s">
        <v>70</v>
      </c>
      <c r="B104" s="116"/>
      <c r="C104" s="74" t="s">
        <v>11</v>
      </c>
      <c r="D104" s="74" t="s">
        <v>55</v>
      </c>
      <c r="E104" s="74" t="s">
        <v>71</v>
      </c>
      <c r="F104" s="75"/>
      <c r="G104" s="76">
        <f t="shared" si="8"/>
        <v>49</v>
      </c>
      <c r="H104" s="76">
        <f t="shared" si="8"/>
        <v>0</v>
      </c>
      <c r="I104" s="77">
        <f t="shared" si="4"/>
        <v>49</v>
      </c>
      <c r="J104" s="77">
        <f t="shared" si="5"/>
        <v>0</v>
      </c>
    </row>
    <row r="105" spans="1:10" ht="27" customHeight="1">
      <c r="A105" s="114" t="s">
        <v>72</v>
      </c>
      <c r="B105" s="116"/>
      <c r="C105" s="74" t="s">
        <v>11</v>
      </c>
      <c r="D105" s="74" t="s">
        <v>55</v>
      </c>
      <c r="E105" s="74" t="s">
        <v>73</v>
      </c>
      <c r="F105" s="75"/>
      <c r="G105" s="76">
        <f t="shared" si="8"/>
        <v>49</v>
      </c>
      <c r="H105" s="76">
        <f t="shared" si="8"/>
        <v>0</v>
      </c>
      <c r="I105" s="77">
        <f t="shared" si="4"/>
        <v>49</v>
      </c>
      <c r="J105" s="77">
        <f t="shared" si="5"/>
        <v>0</v>
      </c>
    </row>
    <row r="106" spans="1:10" ht="27.75" customHeight="1">
      <c r="A106" s="114" t="s">
        <v>33</v>
      </c>
      <c r="B106" s="116"/>
      <c r="C106" s="74" t="s">
        <v>11</v>
      </c>
      <c r="D106" s="74" t="s">
        <v>55</v>
      </c>
      <c r="E106" s="74" t="s">
        <v>73</v>
      </c>
      <c r="F106" s="75" t="s">
        <v>34</v>
      </c>
      <c r="G106" s="76">
        <f t="shared" si="8"/>
        <v>49</v>
      </c>
      <c r="H106" s="76">
        <f t="shared" si="8"/>
        <v>0</v>
      </c>
      <c r="I106" s="77">
        <f t="shared" si="4"/>
        <v>49</v>
      </c>
      <c r="J106" s="77">
        <f t="shared" si="5"/>
        <v>0</v>
      </c>
    </row>
    <row r="107" spans="1:10" ht="27" customHeight="1">
      <c r="A107" s="114" t="s">
        <v>35</v>
      </c>
      <c r="B107" s="116"/>
      <c r="C107" s="74" t="s">
        <v>11</v>
      </c>
      <c r="D107" s="74" t="s">
        <v>55</v>
      </c>
      <c r="E107" s="74" t="s">
        <v>73</v>
      </c>
      <c r="F107" s="75" t="s">
        <v>36</v>
      </c>
      <c r="G107" s="76">
        <f>Прил_4!H65</f>
        <v>49</v>
      </c>
      <c r="H107" s="76">
        <f>Прил_4!I65</f>
        <v>0</v>
      </c>
      <c r="I107" s="77">
        <f t="shared" si="4"/>
        <v>49</v>
      </c>
      <c r="J107" s="77">
        <f t="shared" si="5"/>
        <v>0</v>
      </c>
    </row>
    <row r="108" spans="1:10" ht="53.25" customHeight="1">
      <c r="A108" s="114" t="s">
        <v>74</v>
      </c>
      <c r="B108" s="116"/>
      <c r="C108" s="74" t="s">
        <v>11</v>
      </c>
      <c r="D108" s="74" t="s">
        <v>55</v>
      </c>
      <c r="E108" s="74" t="s">
        <v>75</v>
      </c>
      <c r="F108" s="75"/>
      <c r="G108" s="76">
        <f>G109+G113+G118</f>
        <v>87.9</v>
      </c>
      <c r="H108" s="76">
        <f>H109+H113+H118</f>
        <v>0</v>
      </c>
      <c r="I108" s="77">
        <f t="shared" si="4"/>
        <v>87.9</v>
      </c>
      <c r="J108" s="77">
        <f t="shared" si="5"/>
        <v>0</v>
      </c>
    </row>
    <row r="109" spans="1:10" ht="40.5" customHeight="1">
      <c r="A109" s="114" t="s">
        <v>76</v>
      </c>
      <c r="B109" s="116"/>
      <c r="C109" s="74" t="s">
        <v>11</v>
      </c>
      <c r="D109" s="74" t="s">
        <v>55</v>
      </c>
      <c r="E109" s="74" t="s">
        <v>77</v>
      </c>
      <c r="F109" s="75"/>
      <c r="G109" s="76">
        <f aca="true" t="shared" si="9" ref="G109:H111">G110</f>
        <v>8</v>
      </c>
      <c r="H109" s="76">
        <f t="shared" si="9"/>
        <v>0</v>
      </c>
      <c r="I109" s="77">
        <f t="shared" si="4"/>
        <v>8</v>
      </c>
      <c r="J109" s="77">
        <f t="shared" si="5"/>
        <v>0</v>
      </c>
    </row>
    <row r="110" spans="1:10" ht="69" customHeight="1">
      <c r="A110" s="114" t="s">
        <v>78</v>
      </c>
      <c r="B110" s="116"/>
      <c r="C110" s="74" t="s">
        <v>11</v>
      </c>
      <c r="D110" s="74" t="s">
        <v>55</v>
      </c>
      <c r="E110" s="74" t="s">
        <v>79</v>
      </c>
      <c r="F110" s="75"/>
      <c r="G110" s="76">
        <f t="shared" si="9"/>
        <v>8</v>
      </c>
      <c r="H110" s="76">
        <f t="shared" si="9"/>
        <v>0</v>
      </c>
      <c r="I110" s="77">
        <f t="shared" si="4"/>
        <v>8</v>
      </c>
      <c r="J110" s="77">
        <f t="shared" si="5"/>
        <v>0</v>
      </c>
    </row>
    <row r="111" spans="1:10" ht="27" customHeight="1">
      <c r="A111" s="114" t="s">
        <v>33</v>
      </c>
      <c r="B111" s="116"/>
      <c r="C111" s="74" t="s">
        <v>11</v>
      </c>
      <c r="D111" s="74" t="s">
        <v>55</v>
      </c>
      <c r="E111" s="74" t="s">
        <v>79</v>
      </c>
      <c r="F111" s="75" t="s">
        <v>34</v>
      </c>
      <c r="G111" s="76">
        <f t="shared" si="9"/>
        <v>8</v>
      </c>
      <c r="H111" s="76">
        <f t="shared" si="9"/>
        <v>0</v>
      </c>
      <c r="I111" s="77">
        <f t="shared" si="4"/>
        <v>8</v>
      </c>
      <c r="J111" s="77">
        <f t="shared" si="5"/>
        <v>0</v>
      </c>
    </row>
    <row r="112" spans="1:10" ht="27.75" customHeight="1">
      <c r="A112" s="114" t="s">
        <v>35</v>
      </c>
      <c r="B112" s="116"/>
      <c r="C112" s="74" t="s">
        <v>11</v>
      </c>
      <c r="D112" s="74" t="s">
        <v>55</v>
      </c>
      <c r="E112" s="74" t="s">
        <v>79</v>
      </c>
      <c r="F112" s="75" t="s">
        <v>36</v>
      </c>
      <c r="G112" s="76">
        <f>Прил_4!H70</f>
        <v>8</v>
      </c>
      <c r="H112" s="76">
        <f>Прил_4!I70</f>
        <v>0</v>
      </c>
      <c r="I112" s="77">
        <f t="shared" si="4"/>
        <v>8</v>
      </c>
      <c r="J112" s="77">
        <f t="shared" si="5"/>
        <v>0</v>
      </c>
    </row>
    <row r="113" spans="1:10" ht="39" customHeight="1">
      <c r="A113" s="114" t="s">
        <v>80</v>
      </c>
      <c r="B113" s="116"/>
      <c r="C113" s="74" t="s">
        <v>11</v>
      </c>
      <c r="D113" s="74" t="s">
        <v>55</v>
      </c>
      <c r="E113" s="74" t="s">
        <v>81</v>
      </c>
      <c r="F113" s="75"/>
      <c r="G113" s="76">
        <f>G114+G116</f>
        <v>59.9</v>
      </c>
      <c r="H113" s="76">
        <f>H114+H116</f>
        <v>0</v>
      </c>
      <c r="I113" s="77">
        <f t="shared" si="4"/>
        <v>59.9</v>
      </c>
      <c r="J113" s="77">
        <f t="shared" si="5"/>
        <v>0</v>
      </c>
    </row>
    <row r="114" spans="1:10" ht="68.25" customHeight="1">
      <c r="A114" s="114" t="s">
        <v>20</v>
      </c>
      <c r="B114" s="116"/>
      <c r="C114" s="74" t="s">
        <v>11</v>
      </c>
      <c r="D114" s="74" t="s">
        <v>55</v>
      </c>
      <c r="E114" s="74" t="s">
        <v>81</v>
      </c>
      <c r="F114" s="75" t="s">
        <v>21</v>
      </c>
      <c r="G114" s="76">
        <f>G115</f>
        <v>20</v>
      </c>
      <c r="H114" s="76">
        <f>H115</f>
        <v>0</v>
      </c>
      <c r="I114" s="77">
        <f t="shared" si="4"/>
        <v>20</v>
      </c>
      <c r="J114" s="77">
        <f t="shared" si="5"/>
        <v>0</v>
      </c>
    </row>
    <row r="115" spans="1:10" ht="27.75" customHeight="1">
      <c r="A115" s="114" t="s">
        <v>22</v>
      </c>
      <c r="B115" s="116"/>
      <c r="C115" s="74" t="s">
        <v>11</v>
      </c>
      <c r="D115" s="74" t="s">
        <v>55</v>
      </c>
      <c r="E115" s="74" t="s">
        <v>81</v>
      </c>
      <c r="F115" s="75" t="s">
        <v>23</v>
      </c>
      <c r="G115" s="76">
        <f>Прил_4!H73</f>
        <v>20</v>
      </c>
      <c r="H115" s="76">
        <f>Прил_4!I73</f>
        <v>0</v>
      </c>
      <c r="I115" s="77">
        <f t="shared" si="4"/>
        <v>20</v>
      </c>
      <c r="J115" s="77">
        <f t="shared" si="5"/>
        <v>0</v>
      </c>
    </row>
    <row r="116" spans="1:10" ht="27" customHeight="1">
      <c r="A116" s="114" t="s">
        <v>33</v>
      </c>
      <c r="B116" s="116"/>
      <c r="C116" s="74" t="s">
        <v>11</v>
      </c>
      <c r="D116" s="74" t="s">
        <v>55</v>
      </c>
      <c r="E116" s="74" t="s">
        <v>81</v>
      </c>
      <c r="F116" s="75" t="s">
        <v>34</v>
      </c>
      <c r="G116" s="76">
        <f>G117</f>
        <v>39.9</v>
      </c>
      <c r="H116" s="76">
        <f>H117</f>
        <v>0</v>
      </c>
      <c r="I116" s="77">
        <f t="shared" si="4"/>
        <v>39.9</v>
      </c>
      <c r="J116" s="77">
        <f t="shared" si="5"/>
        <v>0</v>
      </c>
    </row>
    <row r="117" spans="1:10" ht="27" customHeight="1">
      <c r="A117" s="114" t="s">
        <v>35</v>
      </c>
      <c r="B117" s="116"/>
      <c r="C117" s="74" t="s">
        <v>11</v>
      </c>
      <c r="D117" s="74" t="s">
        <v>55</v>
      </c>
      <c r="E117" s="74" t="s">
        <v>81</v>
      </c>
      <c r="F117" s="75" t="s">
        <v>36</v>
      </c>
      <c r="G117" s="76">
        <f>Прил_4!H75</f>
        <v>39.9</v>
      </c>
      <c r="H117" s="76">
        <f>Прил_4!I75</f>
        <v>0</v>
      </c>
      <c r="I117" s="77">
        <f t="shared" si="4"/>
        <v>39.9</v>
      </c>
      <c r="J117" s="77">
        <f t="shared" si="5"/>
        <v>0</v>
      </c>
    </row>
    <row r="118" spans="1:10" ht="39" customHeight="1">
      <c r="A118" s="114" t="s">
        <v>82</v>
      </c>
      <c r="B118" s="116"/>
      <c r="C118" s="74" t="s">
        <v>11</v>
      </c>
      <c r="D118" s="74" t="s">
        <v>55</v>
      </c>
      <c r="E118" s="74" t="s">
        <v>83</v>
      </c>
      <c r="F118" s="75"/>
      <c r="G118" s="76">
        <f aca="true" t="shared" si="10" ref="G118:H120">G119</f>
        <v>20</v>
      </c>
      <c r="H118" s="76">
        <f t="shared" si="10"/>
        <v>0</v>
      </c>
      <c r="I118" s="77">
        <f t="shared" si="4"/>
        <v>20</v>
      </c>
      <c r="J118" s="77">
        <f t="shared" si="5"/>
        <v>0</v>
      </c>
    </row>
    <row r="119" spans="1:10" ht="41.25" customHeight="1">
      <c r="A119" s="114" t="s">
        <v>84</v>
      </c>
      <c r="B119" s="116"/>
      <c r="C119" s="74" t="s">
        <v>11</v>
      </c>
      <c r="D119" s="74" t="s">
        <v>55</v>
      </c>
      <c r="E119" s="74" t="s">
        <v>85</v>
      </c>
      <c r="F119" s="75"/>
      <c r="G119" s="76">
        <f t="shared" si="10"/>
        <v>20</v>
      </c>
      <c r="H119" s="76">
        <f t="shared" si="10"/>
        <v>0</v>
      </c>
      <c r="I119" s="77">
        <f t="shared" si="4"/>
        <v>20</v>
      </c>
      <c r="J119" s="77">
        <f t="shared" si="5"/>
        <v>0</v>
      </c>
    </row>
    <row r="120" spans="1:10" ht="28.5" customHeight="1">
      <c r="A120" s="114" t="s">
        <v>33</v>
      </c>
      <c r="B120" s="116"/>
      <c r="C120" s="74" t="s">
        <v>11</v>
      </c>
      <c r="D120" s="74" t="s">
        <v>55</v>
      </c>
      <c r="E120" s="74" t="s">
        <v>85</v>
      </c>
      <c r="F120" s="75" t="s">
        <v>34</v>
      </c>
      <c r="G120" s="76">
        <f t="shared" si="10"/>
        <v>20</v>
      </c>
      <c r="H120" s="76">
        <f t="shared" si="10"/>
        <v>0</v>
      </c>
      <c r="I120" s="77">
        <f t="shared" si="4"/>
        <v>20</v>
      </c>
      <c r="J120" s="77">
        <f t="shared" si="5"/>
        <v>0</v>
      </c>
    </row>
    <row r="121" spans="1:10" ht="27.75" customHeight="1">
      <c r="A121" s="114" t="s">
        <v>35</v>
      </c>
      <c r="B121" s="116"/>
      <c r="C121" s="74" t="s">
        <v>11</v>
      </c>
      <c r="D121" s="74" t="s">
        <v>55</v>
      </c>
      <c r="E121" s="74" t="s">
        <v>85</v>
      </c>
      <c r="F121" s="75" t="s">
        <v>36</v>
      </c>
      <c r="G121" s="76">
        <f>Прил_4!H79</f>
        <v>20</v>
      </c>
      <c r="H121" s="76">
        <f>Прил_4!I79</f>
        <v>0</v>
      </c>
      <c r="I121" s="77">
        <f t="shared" si="4"/>
        <v>20</v>
      </c>
      <c r="J121" s="77">
        <f t="shared" si="5"/>
        <v>0</v>
      </c>
    </row>
    <row r="122" spans="1:10" ht="40.5" customHeight="1">
      <c r="A122" s="114" t="s">
        <v>231</v>
      </c>
      <c r="B122" s="116"/>
      <c r="C122" s="74" t="s">
        <v>11</v>
      </c>
      <c r="D122" s="74" t="s">
        <v>55</v>
      </c>
      <c r="E122" s="74" t="s">
        <v>232</v>
      </c>
      <c r="F122" s="75"/>
      <c r="G122" s="76">
        <f aca="true" t="shared" si="11" ref="G122:H125">G123</f>
        <v>1464.5</v>
      </c>
      <c r="H122" s="76">
        <f t="shared" si="11"/>
        <v>0</v>
      </c>
      <c r="I122" s="77">
        <f t="shared" si="4"/>
        <v>1464.5</v>
      </c>
      <c r="J122" s="77">
        <f t="shared" si="5"/>
        <v>0</v>
      </c>
    </row>
    <row r="123" spans="1:10" ht="39.75" customHeight="1">
      <c r="A123" s="114" t="s">
        <v>233</v>
      </c>
      <c r="B123" s="116"/>
      <c r="C123" s="74" t="s">
        <v>11</v>
      </c>
      <c r="D123" s="74" t="s">
        <v>55</v>
      </c>
      <c r="E123" s="74" t="s">
        <v>234</v>
      </c>
      <c r="F123" s="75"/>
      <c r="G123" s="76">
        <f t="shared" si="11"/>
        <v>1464.5</v>
      </c>
      <c r="H123" s="76">
        <f t="shared" si="11"/>
        <v>0</v>
      </c>
      <c r="I123" s="77">
        <f t="shared" si="4"/>
        <v>1464.5</v>
      </c>
      <c r="J123" s="77">
        <f t="shared" si="5"/>
        <v>0</v>
      </c>
    </row>
    <row r="124" spans="1:10" ht="12.75">
      <c r="A124" s="114" t="s">
        <v>235</v>
      </c>
      <c r="B124" s="116"/>
      <c r="C124" s="74" t="s">
        <v>11</v>
      </c>
      <c r="D124" s="74" t="s">
        <v>55</v>
      </c>
      <c r="E124" s="74" t="s">
        <v>236</v>
      </c>
      <c r="F124" s="75"/>
      <c r="G124" s="76">
        <f t="shared" si="11"/>
        <v>1464.5</v>
      </c>
      <c r="H124" s="76">
        <f t="shared" si="11"/>
        <v>0</v>
      </c>
      <c r="I124" s="77">
        <f t="shared" si="4"/>
        <v>1464.5</v>
      </c>
      <c r="J124" s="77">
        <f t="shared" si="5"/>
        <v>0</v>
      </c>
    </row>
    <row r="125" spans="1:10" ht="27" customHeight="1">
      <c r="A125" s="114" t="s">
        <v>33</v>
      </c>
      <c r="B125" s="116"/>
      <c r="C125" s="74" t="s">
        <v>11</v>
      </c>
      <c r="D125" s="74" t="s">
        <v>55</v>
      </c>
      <c r="E125" s="74" t="s">
        <v>236</v>
      </c>
      <c r="F125" s="75" t="s">
        <v>34</v>
      </c>
      <c r="G125" s="76">
        <f t="shared" si="11"/>
        <v>1464.5</v>
      </c>
      <c r="H125" s="76">
        <f t="shared" si="11"/>
        <v>0</v>
      </c>
      <c r="I125" s="77">
        <f t="shared" si="4"/>
        <v>1464.5</v>
      </c>
      <c r="J125" s="77">
        <f t="shared" si="5"/>
        <v>0</v>
      </c>
    </row>
    <row r="126" spans="1:10" ht="27" customHeight="1">
      <c r="A126" s="114" t="s">
        <v>35</v>
      </c>
      <c r="B126" s="116"/>
      <c r="C126" s="74" t="s">
        <v>11</v>
      </c>
      <c r="D126" s="74" t="s">
        <v>55</v>
      </c>
      <c r="E126" s="74" t="s">
        <v>236</v>
      </c>
      <c r="F126" s="75" t="s">
        <v>36</v>
      </c>
      <c r="G126" s="76">
        <f>Прил_4!H271</f>
        <v>1464.5</v>
      </c>
      <c r="H126" s="76">
        <f>Прил_4!I271</f>
        <v>0</v>
      </c>
      <c r="I126" s="77">
        <f t="shared" si="4"/>
        <v>1464.5</v>
      </c>
      <c r="J126" s="77">
        <f t="shared" si="5"/>
        <v>0</v>
      </c>
    </row>
    <row r="127" spans="1:10" ht="69" customHeight="1">
      <c r="A127" s="114" t="s">
        <v>26</v>
      </c>
      <c r="B127" s="116"/>
      <c r="C127" s="74" t="s">
        <v>11</v>
      </c>
      <c r="D127" s="74" t="s">
        <v>55</v>
      </c>
      <c r="E127" s="74" t="s">
        <v>86</v>
      </c>
      <c r="F127" s="75"/>
      <c r="G127" s="76">
        <f aca="true" t="shared" si="12" ref="G127:H130">G128</f>
        <v>223.4</v>
      </c>
      <c r="H127" s="76">
        <f t="shared" si="12"/>
        <v>0</v>
      </c>
      <c r="I127" s="77">
        <f t="shared" si="4"/>
        <v>223.4</v>
      </c>
      <c r="J127" s="77">
        <f t="shared" si="5"/>
        <v>0</v>
      </c>
    </row>
    <row r="128" spans="1:10" ht="53.25" customHeight="1">
      <c r="A128" s="114" t="s">
        <v>87</v>
      </c>
      <c r="B128" s="116"/>
      <c r="C128" s="74" t="s">
        <v>11</v>
      </c>
      <c r="D128" s="74" t="s">
        <v>55</v>
      </c>
      <c r="E128" s="74" t="s">
        <v>88</v>
      </c>
      <c r="F128" s="75"/>
      <c r="G128" s="76">
        <f t="shared" si="12"/>
        <v>223.4</v>
      </c>
      <c r="H128" s="76">
        <f t="shared" si="12"/>
        <v>0</v>
      </c>
      <c r="I128" s="77">
        <f t="shared" si="4"/>
        <v>223.4</v>
      </c>
      <c r="J128" s="77">
        <f t="shared" si="5"/>
        <v>0</v>
      </c>
    </row>
    <row r="129" spans="1:10" ht="40.5" customHeight="1">
      <c r="A129" s="114" t="s">
        <v>89</v>
      </c>
      <c r="B129" s="116"/>
      <c r="C129" s="74" t="s">
        <v>11</v>
      </c>
      <c r="D129" s="74" t="s">
        <v>55</v>
      </c>
      <c r="E129" s="74" t="s">
        <v>90</v>
      </c>
      <c r="F129" s="75"/>
      <c r="G129" s="76">
        <f t="shared" si="12"/>
        <v>223.4</v>
      </c>
      <c r="H129" s="76">
        <f t="shared" si="12"/>
        <v>0</v>
      </c>
      <c r="I129" s="77">
        <f t="shared" si="4"/>
        <v>223.4</v>
      </c>
      <c r="J129" s="77">
        <f t="shared" si="5"/>
        <v>0</v>
      </c>
    </row>
    <row r="130" spans="1:10" ht="27" customHeight="1">
      <c r="A130" s="114" t="s">
        <v>33</v>
      </c>
      <c r="B130" s="116"/>
      <c r="C130" s="74" t="s">
        <v>11</v>
      </c>
      <c r="D130" s="74" t="s">
        <v>55</v>
      </c>
      <c r="E130" s="74" t="s">
        <v>90</v>
      </c>
      <c r="F130" s="75" t="s">
        <v>34</v>
      </c>
      <c r="G130" s="76">
        <f t="shared" si="12"/>
        <v>223.4</v>
      </c>
      <c r="H130" s="76">
        <f t="shared" si="12"/>
        <v>0</v>
      </c>
      <c r="I130" s="77">
        <f t="shared" si="4"/>
        <v>223.4</v>
      </c>
      <c r="J130" s="77">
        <f t="shared" si="5"/>
        <v>0</v>
      </c>
    </row>
    <row r="131" spans="1:10" ht="27" customHeight="1">
      <c r="A131" s="114" t="s">
        <v>35</v>
      </c>
      <c r="B131" s="116"/>
      <c r="C131" s="74" t="s">
        <v>11</v>
      </c>
      <c r="D131" s="74" t="s">
        <v>55</v>
      </c>
      <c r="E131" s="74" t="s">
        <v>90</v>
      </c>
      <c r="F131" s="75" t="s">
        <v>36</v>
      </c>
      <c r="G131" s="76">
        <f>Прил_4!H84</f>
        <v>223.4</v>
      </c>
      <c r="H131" s="76">
        <f>Прил_4!I84</f>
        <v>0</v>
      </c>
      <c r="I131" s="77">
        <f t="shared" si="4"/>
        <v>223.4</v>
      </c>
      <c r="J131" s="77">
        <f t="shared" si="5"/>
        <v>0</v>
      </c>
    </row>
    <row r="132" spans="1:10" ht="27.75" customHeight="1">
      <c r="A132" s="114" t="s">
        <v>237</v>
      </c>
      <c r="B132" s="116"/>
      <c r="C132" s="74" t="s">
        <v>11</v>
      </c>
      <c r="D132" s="74" t="s">
        <v>55</v>
      </c>
      <c r="E132" s="74" t="s">
        <v>238</v>
      </c>
      <c r="F132" s="75"/>
      <c r="G132" s="76">
        <f>G133+G136+G141</f>
        <v>70561.7</v>
      </c>
      <c r="H132" s="76">
        <f>H133+H136+H141</f>
        <v>52632.7</v>
      </c>
      <c r="I132" s="77">
        <f t="shared" si="4"/>
        <v>17929</v>
      </c>
      <c r="J132" s="77">
        <f t="shared" si="5"/>
        <v>74.59103167865854</v>
      </c>
    </row>
    <row r="133" spans="1:10" ht="69" customHeight="1">
      <c r="A133" s="114" t="s">
        <v>37</v>
      </c>
      <c r="B133" s="116"/>
      <c r="C133" s="74" t="s">
        <v>11</v>
      </c>
      <c r="D133" s="74" t="s">
        <v>55</v>
      </c>
      <c r="E133" s="74" t="s">
        <v>239</v>
      </c>
      <c r="F133" s="75"/>
      <c r="G133" s="76">
        <f>G134</f>
        <v>944.4</v>
      </c>
      <c r="H133" s="76">
        <f>H134</f>
        <v>696.7</v>
      </c>
      <c r="I133" s="77">
        <f t="shared" si="4"/>
        <v>247.69999999999993</v>
      </c>
      <c r="J133" s="77">
        <f t="shared" si="5"/>
        <v>73.77170690385431</v>
      </c>
    </row>
    <row r="134" spans="1:10" ht="66" customHeight="1">
      <c r="A134" s="114" t="s">
        <v>20</v>
      </c>
      <c r="B134" s="116"/>
      <c r="C134" s="74" t="s">
        <v>11</v>
      </c>
      <c r="D134" s="74" t="s">
        <v>55</v>
      </c>
      <c r="E134" s="74" t="s">
        <v>239</v>
      </c>
      <c r="F134" s="75" t="s">
        <v>21</v>
      </c>
      <c r="G134" s="76">
        <f>G135</f>
        <v>944.4</v>
      </c>
      <c r="H134" s="76">
        <f>H135</f>
        <v>696.7</v>
      </c>
      <c r="I134" s="77">
        <f t="shared" si="4"/>
        <v>247.69999999999993</v>
      </c>
      <c r="J134" s="77">
        <f t="shared" si="5"/>
        <v>73.77170690385431</v>
      </c>
    </row>
    <row r="135" spans="1:10" ht="12.75">
      <c r="A135" s="114" t="s">
        <v>221</v>
      </c>
      <c r="B135" s="116"/>
      <c r="C135" s="74" t="s">
        <v>11</v>
      </c>
      <c r="D135" s="74" t="s">
        <v>55</v>
      </c>
      <c r="E135" s="74" t="s">
        <v>239</v>
      </c>
      <c r="F135" s="75" t="s">
        <v>222</v>
      </c>
      <c r="G135" s="76">
        <f>Прил_4!H275</f>
        <v>944.4</v>
      </c>
      <c r="H135" s="76">
        <f>Прил_4!I275</f>
        <v>696.7</v>
      </c>
      <c r="I135" s="77">
        <f t="shared" si="4"/>
        <v>247.69999999999993</v>
      </c>
      <c r="J135" s="77">
        <f t="shared" si="5"/>
        <v>73.77170690385431</v>
      </c>
    </row>
    <row r="136" spans="1:10" ht="12.75">
      <c r="A136" s="114" t="s">
        <v>52</v>
      </c>
      <c r="B136" s="116"/>
      <c r="C136" s="74" t="s">
        <v>11</v>
      </c>
      <c r="D136" s="74" t="s">
        <v>55</v>
      </c>
      <c r="E136" s="74" t="s">
        <v>240</v>
      </c>
      <c r="F136" s="75"/>
      <c r="G136" s="76">
        <f>G137+G139</f>
        <v>401.5</v>
      </c>
      <c r="H136" s="76">
        <f>H137+H139</f>
        <v>9.8</v>
      </c>
      <c r="I136" s="77">
        <f t="shared" si="4"/>
        <v>391.7</v>
      </c>
      <c r="J136" s="77">
        <f t="shared" si="5"/>
        <v>2.4408468244084687</v>
      </c>
    </row>
    <row r="137" spans="1:10" ht="65.25" customHeight="1">
      <c r="A137" s="114" t="s">
        <v>20</v>
      </c>
      <c r="B137" s="116"/>
      <c r="C137" s="74" t="s">
        <v>11</v>
      </c>
      <c r="D137" s="74" t="s">
        <v>55</v>
      </c>
      <c r="E137" s="74" t="s">
        <v>240</v>
      </c>
      <c r="F137" s="75" t="s">
        <v>21</v>
      </c>
      <c r="G137" s="76">
        <f>G138</f>
        <v>51.5</v>
      </c>
      <c r="H137" s="76">
        <f>H138</f>
        <v>9.8</v>
      </c>
      <c r="I137" s="77">
        <f t="shared" si="4"/>
        <v>41.7</v>
      </c>
      <c r="J137" s="77">
        <f t="shared" si="5"/>
        <v>19.029126213592235</v>
      </c>
    </row>
    <row r="138" spans="1:10" ht="12.75">
      <c r="A138" s="114" t="s">
        <v>221</v>
      </c>
      <c r="B138" s="116"/>
      <c r="C138" s="74" t="s">
        <v>11</v>
      </c>
      <c r="D138" s="74" t="s">
        <v>55</v>
      </c>
      <c r="E138" s="74" t="s">
        <v>240</v>
      </c>
      <c r="F138" s="75" t="s">
        <v>222</v>
      </c>
      <c r="G138" s="76">
        <f>Прил_4!H278</f>
        <v>51.5</v>
      </c>
      <c r="H138" s="76">
        <f>Прил_4!I278</f>
        <v>9.8</v>
      </c>
      <c r="I138" s="77">
        <f t="shared" si="4"/>
        <v>41.7</v>
      </c>
      <c r="J138" s="77">
        <f t="shared" si="5"/>
        <v>19.029126213592235</v>
      </c>
    </row>
    <row r="139" spans="1:10" ht="12.75">
      <c r="A139" s="114" t="s">
        <v>181</v>
      </c>
      <c r="B139" s="116"/>
      <c r="C139" s="74" t="s">
        <v>11</v>
      </c>
      <c r="D139" s="74" t="s">
        <v>55</v>
      </c>
      <c r="E139" s="74" t="s">
        <v>240</v>
      </c>
      <c r="F139" s="75" t="s">
        <v>182</v>
      </c>
      <c r="G139" s="76">
        <f>G140</f>
        <v>350</v>
      </c>
      <c r="H139" s="76">
        <f>H140</f>
        <v>0</v>
      </c>
      <c r="I139" s="77">
        <f aca="true" t="shared" si="13" ref="I139:I202">G139-H139</f>
        <v>350</v>
      </c>
      <c r="J139" s="77">
        <f aca="true" t="shared" si="14" ref="J139:J202">H139/G139*100</f>
        <v>0</v>
      </c>
    </row>
    <row r="140" spans="1:10" ht="26.25" customHeight="1">
      <c r="A140" s="114" t="s">
        <v>203</v>
      </c>
      <c r="B140" s="116"/>
      <c r="C140" s="74" t="s">
        <v>11</v>
      </c>
      <c r="D140" s="74" t="s">
        <v>55</v>
      </c>
      <c r="E140" s="74" t="s">
        <v>240</v>
      </c>
      <c r="F140" s="75" t="s">
        <v>204</v>
      </c>
      <c r="G140" s="76">
        <f>Прил_4!H280</f>
        <v>350</v>
      </c>
      <c r="H140" s="76">
        <f>Прил_4!I280</f>
        <v>0</v>
      </c>
      <c r="I140" s="77">
        <f t="shared" si="13"/>
        <v>350</v>
      </c>
      <c r="J140" s="77">
        <f t="shared" si="14"/>
        <v>0</v>
      </c>
    </row>
    <row r="141" spans="1:10" ht="27.75" customHeight="1">
      <c r="A141" s="114" t="s">
        <v>241</v>
      </c>
      <c r="B141" s="116"/>
      <c r="C141" s="74" t="s">
        <v>11</v>
      </c>
      <c r="D141" s="74" t="s">
        <v>55</v>
      </c>
      <c r="E141" s="74" t="s">
        <v>242</v>
      </c>
      <c r="F141" s="75"/>
      <c r="G141" s="76">
        <f>G142+G144+G146</f>
        <v>69215.8</v>
      </c>
      <c r="H141" s="76">
        <f>H142+H144+H146</f>
        <v>51926.2</v>
      </c>
      <c r="I141" s="77">
        <f t="shared" si="13"/>
        <v>17289.600000000006</v>
      </c>
      <c r="J141" s="77">
        <f t="shared" si="14"/>
        <v>75.02073226055322</v>
      </c>
    </row>
    <row r="142" spans="1:10" ht="68.25" customHeight="1">
      <c r="A142" s="114" t="s">
        <v>20</v>
      </c>
      <c r="B142" s="116"/>
      <c r="C142" s="74" t="s">
        <v>11</v>
      </c>
      <c r="D142" s="74" t="s">
        <v>55</v>
      </c>
      <c r="E142" s="74" t="s">
        <v>242</v>
      </c>
      <c r="F142" s="75" t="s">
        <v>21</v>
      </c>
      <c r="G142" s="76">
        <f>G143</f>
        <v>44253.5</v>
      </c>
      <c r="H142" s="76">
        <f>H143</f>
        <v>38520.4</v>
      </c>
      <c r="I142" s="77">
        <f t="shared" si="13"/>
        <v>5733.0999999999985</v>
      </c>
      <c r="J142" s="77">
        <f t="shared" si="14"/>
        <v>87.04486650773386</v>
      </c>
    </row>
    <row r="143" spans="1:10" ht="12.75">
      <c r="A143" s="114" t="s">
        <v>221</v>
      </c>
      <c r="B143" s="116"/>
      <c r="C143" s="74" t="s">
        <v>11</v>
      </c>
      <c r="D143" s="74" t="s">
        <v>55</v>
      </c>
      <c r="E143" s="74" t="s">
        <v>242</v>
      </c>
      <c r="F143" s="75" t="s">
        <v>222</v>
      </c>
      <c r="G143" s="76">
        <f>Прил_4!H283</f>
        <v>44253.5</v>
      </c>
      <c r="H143" s="76">
        <f>Прил_4!I283</f>
        <v>38520.4</v>
      </c>
      <c r="I143" s="77">
        <f t="shared" si="13"/>
        <v>5733.0999999999985</v>
      </c>
      <c r="J143" s="77">
        <f t="shared" si="14"/>
        <v>87.04486650773386</v>
      </c>
    </row>
    <row r="144" spans="1:10" ht="27" customHeight="1">
      <c r="A144" s="114" t="s">
        <v>33</v>
      </c>
      <c r="B144" s="116"/>
      <c r="C144" s="74" t="s">
        <v>11</v>
      </c>
      <c r="D144" s="74" t="s">
        <v>55</v>
      </c>
      <c r="E144" s="74" t="s">
        <v>242</v>
      </c>
      <c r="F144" s="75" t="s">
        <v>34</v>
      </c>
      <c r="G144" s="76">
        <f>G145</f>
        <v>24401.3</v>
      </c>
      <c r="H144" s="76">
        <f>H145</f>
        <v>13146.6</v>
      </c>
      <c r="I144" s="77">
        <f t="shared" si="13"/>
        <v>11254.699999999999</v>
      </c>
      <c r="J144" s="77">
        <f t="shared" si="14"/>
        <v>53.876637720121465</v>
      </c>
    </row>
    <row r="145" spans="1:10" ht="27" customHeight="1">
      <c r="A145" s="114" t="s">
        <v>35</v>
      </c>
      <c r="B145" s="116"/>
      <c r="C145" s="74" t="s">
        <v>11</v>
      </c>
      <c r="D145" s="74" t="s">
        <v>55</v>
      </c>
      <c r="E145" s="74" t="s">
        <v>242</v>
      </c>
      <c r="F145" s="75" t="s">
        <v>36</v>
      </c>
      <c r="G145" s="76">
        <f>Прил_4!H285</f>
        <v>24401.3</v>
      </c>
      <c r="H145" s="76">
        <f>Прил_4!I285</f>
        <v>13146.6</v>
      </c>
      <c r="I145" s="77">
        <f t="shared" si="13"/>
        <v>11254.699999999999</v>
      </c>
      <c r="J145" s="77">
        <f t="shared" si="14"/>
        <v>53.876637720121465</v>
      </c>
    </row>
    <row r="146" spans="1:10" ht="12.75">
      <c r="A146" s="114" t="s">
        <v>45</v>
      </c>
      <c r="B146" s="116"/>
      <c r="C146" s="74" t="s">
        <v>11</v>
      </c>
      <c r="D146" s="74" t="s">
        <v>55</v>
      </c>
      <c r="E146" s="74" t="s">
        <v>242</v>
      </c>
      <c r="F146" s="75" t="s">
        <v>46</v>
      </c>
      <c r="G146" s="76">
        <f>G147</f>
        <v>561</v>
      </c>
      <c r="H146" s="76">
        <f>H147</f>
        <v>259.2</v>
      </c>
      <c r="I146" s="77">
        <f t="shared" si="13"/>
        <v>301.8</v>
      </c>
      <c r="J146" s="77">
        <f t="shared" si="14"/>
        <v>46.20320855614973</v>
      </c>
    </row>
    <row r="147" spans="1:10" ht="12.75">
      <c r="A147" s="114" t="s">
        <v>49</v>
      </c>
      <c r="B147" s="116"/>
      <c r="C147" s="74" t="s">
        <v>11</v>
      </c>
      <c r="D147" s="74" t="s">
        <v>55</v>
      </c>
      <c r="E147" s="74" t="s">
        <v>242</v>
      </c>
      <c r="F147" s="75" t="s">
        <v>50</v>
      </c>
      <c r="G147" s="76">
        <f>Прил_4!H287</f>
        <v>561</v>
      </c>
      <c r="H147" s="76">
        <f>Прил_4!I287</f>
        <v>259.2</v>
      </c>
      <c r="I147" s="77">
        <f t="shared" si="13"/>
        <v>301.8</v>
      </c>
      <c r="J147" s="77">
        <f t="shared" si="14"/>
        <v>46.20320855614973</v>
      </c>
    </row>
    <row r="148" spans="1:10" ht="42" customHeight="1">
      <c r="A148" s="114" t="s">
        <v>243</v>
      </c>
      <c r="B148" s="116"/>
      <c r="C148" s="74" t="s">
        <v>11</v>
      </c>
      <c r="D148" s="74" t="s">
        <v>55</v>
      </c>
      <c r="E148" s="74" t="s">
        <v>244</v>
      </c>
      <c r="F148" s="75"/>
      <c r="G148" s="76">
        <f>G149+G152+G155</f>
        <v>2169.4</v>
      </c>
      <c r="H148" s="76">
        <f>H149+H152+H155</f>
        <v>1545.9</v>
      </c>
      <c r="I148" s="77">
        <f t="shared" si="13"/>
        <v>623.5</v>
      </c>
      <c r="J148" s="77">
        <f t="shared" si="14"/>
        <v>71.25933437816909</v>
      </c>
    </row>
    <row r="149" spans="1:10" ht="30.75" customHeight="1">
      <c r="A149" s="114" t="s">
        <v>245</v>
      </c>
      <c r="B149" s="116"/>
      <c r="C149" s="74" t="s">
        <v>11</v>
      </c>
      <c r="D149" s="74" t="s">
        <v>55</v>
      </c>
      <c r="E149" s="74" t="s">
        <v>246</v>
      </c>
      <c r="F149" s="75"/>
      <c r="G149" s="76">
        <f>G150</f>
        <v>1942.4</v>
      </c>
      <c r="H149" s="76">
        <f>H150</f>
        <v>1059.7</v>
      </c>
      <c r="I149" s="77">
        <f t="shared" si="13"/>
        <v>882.7</v>
      </c>
      <c r="J149" s="77">
        <f t="shared" si="14"/>
        <v>54.55621911037891</v>
      </c>
    </row>
    <row r="150" spans="1:10" ht="28.5" customHeight="1">
      <c r="A150" s="114" t="s">
        <v>33</v>
      </c>
      <c r="B150" s="116"/>
      <c r="C150" s="74" t="s">
        <v>11</v>
      </c>
      <c r="D150" s="74" t="s">
        <v>55</v>
      </c>
      <c r="E150" s="74" t="s">
        <v>246</v>
      </c>
      <c r="F150" s="75" t="s">
        <v>34</v>
      </c>
      <c r="G150" s="76">
        <f>G151</f>
        <v>1942.4</v>
      </c>
      <c r="H150" s="76">
        <f>H151</f>
        <v>1059.7</v>
      </c>
      <c r="I150" s="77">
        <f t="shared" si="13"/>
        <v>882.7</v>
      </c>
      <c r="J150" s="77">
        <f t="shared" si="14"/>
        <v>54.55621911037891</v>
      </c>
    </row>
    <row r="151" spans="1:10" ht="27" customHeight="1">
      <c r="A151" s="114" t="s">
        <v>35</v>
      </c>
      <c r="B151" s="116"/>
      <c r="C151" s="74" t="s">
        <v>11</v>
      </c>
      <c r="D151" s="74" t="s">
        <v>55</v>
      </c>
      <c r="E151" s="74" t="s">
        <v>246</v>
      </c>
      <c r="F151" s="75" t="s">
        <v>36</v>
      </c>
      <c r="G151" s="76">
        <f>Прил_4!H291</f>
        <v>1942.4</v>
      </c>
      <c r="H151" s="76">
        <f>Прил_4!I291</f>
        <v>1059.7</v>
      </c>
      <c r="I151" s="77">
        <f t="shared" si="13"/>
        <v>882.7</v>
      </c>
      <c r="J151" s="77">
        <f t="shared" si="14"/>
        <v>54.55621911037891</v>
      </c>
    </row>
    <row r="152" spans="1:10" ht="45.75" customHeight="1">
      <c r="A152" s="114" t="s">
        <v>247</v>
      </c>
      <c r="B152" s="116"/>
      <c r="C152" s="74" t="s">
        <v>11</v>
      </c>
      <c r="D152" s="74" t="s">
        <v>55</v>
      </c>
      <c r="E152" s="74" t="s">
        <v>248</v>
      </c>
      <c r="F152" s="75"/>
      <c r="G152" s="76">
        <f>G153</f>
        <v>180</v>
      </c>
      <c r="H152" s="76">
        <f>H153</f>
        <v>355.8</v>
      </c>
      <c r="I152" s="77">
        <f t="shared" si="13"/>
        <v>-175.8</v>
      </c>
      <c r="J152" s="77">
        <f t="shared" si="14"/>
        <v>197.66666666666669</v>
      </c>
    </row>
    <row r="153" spans="1:10" ht="27" customHeight="1">
      <c r="A153" s="114" t="s">
        <v>33</v>
      </c>
      <c r="B153" s="116"/>
      <c r="C153" s="74" t="s">
        <v>11</v>
      </c>
      <c r="D153" s="74" t="s">
        <v>55</v>
      </c>
      <c r="E153" s="74" t="s">
        <v>248</v>
      </c>
      <c r="F153" s="75" t="s">
        <v>34</v>
      </c>
      <c r="G153" s="76">
        <f>G154</f>
        <v>180</v>
      </c>
      <c r="H153" s="76">
        <f>H154</f>
        <v>355.8</v>
      </c>
      <c r="I153" s="77">
        <f t="shared" si="13"/>
        <v>-175.8</v>
      </c>
      <c r="J153" s="77">
        <f t="shared" si="14"/>
        <v>197.66666666666669</v>
      </c>
    </row>
    <row r="154" spans="1:10" ht="27" customHeight="1">
      <c r="A154" s="114" t="s">
        <v>35</v>
      </c>
      <c r="B154" s="116"/>
      <c r="C154" s="74" t="s">
        <v>11</v>
      </c>
      <c r="D154" s="74" t="s">
        <v>55</v>
      </c>
      <c r="E154" s="74" t="s">
        <v>248</v>
      </c>
      <c r="F154" s="75" t="s">
        <v>36</v>
      </c>
      <c r="G154" s="76">
        <f>Прил_4!H755+Прил_4!H294</f>
        <v>180</v>
      </c>
      <c r="H154" s="76">
        <f>Прил_4!I755+Прил_4!I294</f>
        <v>355.8</v>
      </c>
      <c r="I154" s="77">
        <f t="shared" si="13"/>
        <v>-175.8</v>
      </c>
      <c r="J154" s="77">
        <f t="shared" si="14"/>
        <v>197.66666666666669</v>
      </c>
    </row>
    <row r="155" spans="1:10" ht="28.5" customHeight="1">
      <c r="A155" s="114" t="s">
        <v>241</v>
      </c>
      <c r="B155" s="116"/>
      <c r="C155" s="74" t="s">
        <v>11</v>
      </c>
      <c r="D155" s="74" t="s">
        <v>55</v>
      </c>
      <c r="E155" s="74" t="s">
        <v>249</v>
      </c>
      <c r="F155" s="75"/>
      <c r="G155" s="76">
        <f>G156</f>
        <v>47</v>
      </c>
      <c r="H155" s="76">
        <f>H156</f>
        <v>130.39999999999998</v>
      </c>
      <c r="I155" s="77">
        <f t="shared" si="13"/>
        <v>-83.39999999999998</v>
      </c>
      <c r="J155" s="77">
        <f t="shared" si="14"/>
        <v>277.4468085106383</v>
      </c>
    </row>
    <row r="156" spans="1:10" ht="12.75">
      <c r="A156" s="114" t="s">
        <v>45</v>
      </c>
      <c r="B156" s="116"/>
      <c r="C156" s="74" t="s">
        <v>11</v>
      </c>
      <c r="D156" s="74" t="s">
        <v>55</v>
      </c>
      <c r="E156" s="74" t="s">
        <v>249</v>
      </c>
      <c r="F156" s="75" t="s">
        <v>46</v>
      </c>
      <c r="G156" s="76">
        <f>G157+G158</f>
        <v>47</v>
      </c>
      <c r="H156" s="76">
        <f>H157+H158</f>
        <v>130.39999999999998</v>
      </c>
      <c r="I156" s="77">
        <f t="shared" si="13"/>
        <v>-83.39999999999998</v>
      </c>
      <c r="J156" s="77">
        <f t="shared" si="14"/>
        <v>277.4468085106383</v>
      </c>
    </row>
    <row r="157" spans="1:10" ht="12.75">
      <c r="A157" s="114" t="s">
        <v>47</v>
      </c>
      <c r="B157" s="116"/>
      <c r="C157" s="74" t="s">
        <v>11</v>
      </c>
      <c r="D157" s="74" t="s">
        <v>55</v>
      </c>
      <c r="E157" s="74" t="s">
        <v>249</v>
      </c>
      <c r="F157" s="75" t="s">
        <v>48</v>
      </c>
      <c r="G157" s="76">
        <f>Прил_4!H297</f>
        <v>10</v>
      </c>
      <c r="H157" s="76">
        <f>Прил_4!I297</f>
        <v>43.8</v>
      </c>
      <c r="I157" s="77">
        <f t="shared" si="13"/>
        <v>-33.8</v>
      </c>
      <c r="J157" s="77">
        <f t="shared" si="14"/>
        <v>438</v>
      </c>
    </row>
    <row r="158" spans="1:10" ht="12.75">
      <c r="A158" s="114" t="s">
        <v>49</v>
      </c>
      <c r="B158" s="116"/>
      <c r="C158" s="74" t="s">
        <v>11</v>
      </c>
      <c r="D158" s="74" t="s">
        <v>55</v>
      </c>
      <c r="E158" s="74" t="s">
        <v>249</v>
      </c>
      <c r="F158" s="75" t="s">
        <v>50</v>
      </c>
      <c r="G158" s="76">
        <f>Прил_4!H298</f>
        <v>37</v>
      </c>
      <c r="H158" s="76">
        <f>Прил_4!I298</f>
        <v>86.6</v>
      </c>
      <c r="I158" s="77">
        <f t="shared" si="13"/>
        <v>-49.599999999999994</v>
      </c>
      <c r="J158" s="77">
        <f t="shared" si="14"/>
        <v>234.054054054054</v>
      </c>
    </row>
    <row r="159" spans="1:10" ht="12.75">
      <c r="A159" s="114" t="s">
        <v>218</v>
      </c>
      <c r="B159" s="116"/>
      <c r="C159" s="74" t="s">
        <v>11</v>
      </c>
      <c r="D159" s="74" t="s">
        <v>55</v>
      </c>
      <c r="E159" s="74" t="s">
        <v>219</v>
      </c>
      <c r="F159" s="75"/>
      <c r="G159" s="76">
        <f>G160+G163+G166</f>
        <v>31023</v>
      </c>
      <c r="H159" s="76">
        <f>H160+H163+H166</f>
        <v>15383.5</v>
      </c>
      <c r="I159" s="77">
        <f t="shared" si="13"/>
        <v>15639.5</v>
      </c>
      <c r="J159" s="77">
        <f t="shared" si="14"/>
        <v>49.58740289462657</v>
      </c>
    </row>
    <row r="160" spans="1:10" ht="69" customHeight="1">
      <c r="A160" s="114" t="s">
        <v>37</v>
      </c>
      <c r="B160" s="116"/>
      <c r="C160" s="74" t="s">
        <v>11</v>
      </c>
      <c r="D160" s="74" t="s">
        <v>55</v>
      </c>
      <c r="E160" s="74" t="s">
        <v>220</v>
      </c>
      <c r="F160" s="75"/>
      <c r="G160" s="76">
        <f>G161</f>
        <v>1300</v>
      </c>
      <c r="H160" s="76">
        <f>H161</f>
        <v>921.4</v>
      </c>
      <c r="I160" s="77">
        <f t="shared" si="13"/>
        <v>378.6</v>
      </c>
      <c r="J160" s="77">
        <f t="shared" si="14"/>
        <v>70.87692307692308</v>
      </c>
    </row>
    <row r="161" spans="1:10" ht="69" customHeight="1">
      <c r="A161" s="114" t="s">
        <v>20</v>
      </c>
      <c r="B161" s="116"/>
      <c r="C161" s="74" t="s">
        <v>11</v>
      </c>
      <c r="D161" s="74" t="s">
        <v>55</v>
      </c>
      <c r="E161" s="74" t="s">
        <v>220</v>
      </c>
      <c r="F161" s="75" t="s">
        <v>21</v>
      </c>
      <c r="G161" s="76">
        <f>G162</f>
        <v>1300</v>
      </c>
      <c r="H161" s="76">
        <f>H162</f>
        <v>921.4</v>
      </c>
      <c r="I161" s="77">
        <f t="shared" si="13"/>
        <v>378.6</v>
      </c>
      <c r="J161" s="77">
        <f t="shared" si="14"/>
        <v>70.87692307692308</v>
      </c>
    </row>
    <row r="162" spans="1:10" ht="12.75">
      <c r="A162" s="114" t="s">
        <v>221</v>
      </c>
      <c r="B162" s="116"/>
      <c r="C162" s="74" t="s">
        <v>11</v>
      </c>
      <c r="D162" s="74" t="s">
        <v>55</v>
      </c>
      <c r="E162" s="74" t="s">
        <v>220</v>
      </c>
      <c r="F162" s="75" t="s">
        <v>222</v>
      </c>
      <c r="G162" s="76">
        <f>Прил_4!H234</f>
        <v>1300</v>
      </c>
      <c r="H162" s="76">
        <f>Прил_4!I234</f>
        <v>921.4</v>
      </c>
      <c r="I162" s="77">
        <f t="shared" si="13"/>
        <v>378.6</v>
      </c>
      <c r="J162" s="77">
        <f t="shared" si="14"/>
        <v>70.87692307692308</v>
      </c>
    </row>
    <row r="163" spans="1:10" ht="12.75">
      <c r="A163" s="114" t="s">
        <v>52</v>
      </c>
      <c r="B163" s="116"/>
      <c r="C163" s="74" t="s">
        <v>11</v>
      </c>
      <c r="D163" s="74" t="s">
        <v>55</v>
      </c>
      <c r="E163" s="74" t="s">
        <v>223</v>
      </c>
      <c r="F163" s="75"/>
      <c r="G163" s="76">
        <f>G164</f>
        <v>50</v>
      </c>
      <c r="H163" s="76">
        <f>H164</f>
        <v>10.7</v>
      </c>
      <c r="I163" s="77">
        <f t="shared" si="13"/>
        <v>39.3</v>
      </c>
      <c r="J163" s="77">
        <f t="shared" si="14"/>
        <v>21.4</v>
      </c>
    </row>
    <row r="164" spans="1:10" ht="69.75" customHeight="1">
      <c r="A164" s="114" t="s">
        <v>20</v>
      </c>
      <c r="B164" s="116"/>
      <c r="C164" s="74" t="s">
        <v>11</v>
      </c>
      <c r="D164" s="74" t="s">
        <v>55</v>
      </c>
      <c r="E164" s="74" t="s">
        <v>223</v>
      </c>
      <c r="F164" s="75" t="s">
        <v>21</v>
      </c>
      <c r="G164" s="76">
        <f>G165</f>
        <v>50</v>
      </c>
      <c r="H164" s="76">
        <f>H165</f>
        <v>10.7</v>
      </c>
      <c r="I164" s="77">
        <f t="shared" si="13"/>
        <v>39.3</v>
      </c>
      <c r="J164" s="77">
        <f t="shared" si="14"/>
        <v>21.4</v>
      </c>
    </row>
    <row r="165" spans="1:10" ht="12.75">
      <c r="A165" s="114" t="s">
        <v>221</v>
      </c>
      <c r="B165" s="116"/>
      <c r="C165" s="74" t="s">
        <v>11</v>
      </c>
      <c r="D165" s="74" t="s">
        <v>55</v>
      </c>
      <c r="E165" s="74" t="s">
        <v>223</v>
      </c>
      <c r="F165" s="75" t="s">
        <v>222</v>
      </c>
      <c r="G165" s="76">
        <f>Прил_4!H237</f>
        <v>50</v>
      </c>
      <c r="H165" s="76">
        <f>Прил_4!I237</f>
        <v>10.7</v>
      </c>
      <c r="I165" s="77">
        <f t="shared" si="13"/>
        <v>39.3</v>
      </c>
      <c r="J165" s="77">
        <f t="shared" si="14"/>
        <v>21.4</v>
      </c>
    </row>
    <row r="166" spans="1:10" ht="12.75">
      <c r="A166" s="114" t="s">
        <v>224</v>
      </c>
      <c r="B166" s="116"/>
      <c r="C166" s="74" t="s">
        <v>11</v>
      </c>
      <c r="D166" s="74" t="s">
        <v>55</v>
      </c>
      <c r="E166" s="74" t="s">
        <v>225</v>
      </c>
      <c r="F166" s="75"/>
      <c r="G166" s="76">
        <f>G167+G169+G171</f>
        <v>29673</v>
      </c>
      <c r="H166" s="76">
        <f>H167+H169+H171</f>
        <v>14451.4</v>
      </c>
      <c r="I166" s="77">
        <f t="shared" si="13"/>
        <v>15221.6</v>
      </c>
      <c r="J166" s="77">
        <f t="shared" si="14"/>
        <v>48.702187173524756</v>
      </c>
    </row>
    <row r="167" spans="1:10" ht="69" customHeight="1">
      <c r="A167" s="114" t="s">
        <v>20</v>
      </c>
      <c r="B167" s="116"/>
      <c r="C167" s="74" t="s">
        <v>11</v>
      </c>
      <c r="D167" s="74" t="s">
        <v>55</v>
      </c>
      <c r="E167" s="74" t="s">
        <v>225</v>
      </c>
      <c r="F167" s="75" t="s">
        <v>21</v>
      </c>
      <c r="G167" s="76">
        <f>G168</f>
        <v>28188</v>
      </c>
      <c r="H167" s="76">
        <f>H168</f>
        <v>14001.3</v>
      </c>
      <c r="I167" s="77">
        <f t="shared" si="13"/>
        <v>14186.7</v>
      </c>
      <c r="J167" s="77">
        <f t="shared" si="14"/>
        <v>49.67113665389527</v>
      </c>
    </row>
    <row r="168" spans="1:10" ht="12.75">
      <c r="A168" s="114" t="s">
        <v>221</v>
      </c>
      <c r="B168" s="116"/>
      <c r="C168" s="74" t="s">
        <v>11</v>
      </c>
      <c r="D168" s="74" t="s">
        <v>55</v>
      </c>
      <c r="E168" s="74" t="s">
        <v>225</v>
      </c>
      <c r="F168" s="75" t="s">
        <v>222</v>
      </c>
      <c r="G168" s="76">
        <f>Прил_4!H240</f>
        <v>28188</v>
      </c>
      <c r="H168" s="76">
        <f>Прил_4!I240</f>
        <v>14001.3</v>
      </c>
      <c r="I168" s="77">
        <f t="shared" si="13"/>
        <v>14186.7</v>
      </c>
      <c r="J168" s="77">
        <f t="shared" si="14"/>
        <v>49.67113665389527</v>
      </c>
    </row>
    <row r="169" spans="1:10" ht="28.5" customHeight="1">
      <c r="A169" s="114" t="s">
        <v>33</v>
      </c>
      <c r="B169" s="116"/>
      <c r="C169" s="74" t="s">
        <v>11</v>
      </c>
      <c r="D169" s="74" t="s">
        <v>55</v>
      </c>
      <c r="E169" s="74" t="s">
        <v>225</v>
      </c>
      <c r="F169" s="75" t="s">
        <v>34</v>
      </c>
      <c r="G169" s="76">
        <f>G170</f>
        <v>1455</v>
      </c>
      <c r="H169" s="76">
        <f>H170</f>
        <v>450</v>
      </c>
      <c r="I169" s="77">
        <f t="shared" si="13"/>
        <v>1005</v>
      </c>
      <c r="J169" s="77">
        <f t="shared" si="14"/>
        <v>30.927835051546392</v>
      </c>
    </row>
    <row r="170" spans="1:10" ht="27" customHeight="1">
      <c r="A170" s="114" t="s">
        <v>35</v>
      </c>
      <c r="B170" s="116"/>
      <c r="C170" s="74" t="s">
        <v>11</v>
      </c>
      <c r="D170" s="74" t="s">
        <v>55</v>
      </c>
      <c r="E170" s="74" t="s">
        <v>225</v>
      </c>
      <c r="F170" s="75" t="s">
        <v>36</v>
      </c>
      <c r="G170" s="76">
        <f>Прил_4!H242</f>
        <v>1455</v>
      </c>
      <c r="H170" s="76">
        <f>Прил_4!I242</f>
        <v>450</v>
      </c>
      <c r="I170" s="77">
        <f t="shared" si="13"/>
        <v>1005</v>
      </c>
      <c r="J170" s="77">
        <f t="shared" si="14"/>
        <v>30.927835051546392</v>
      </c>
    </row>
    <row r="171" spans="1:10" ht="12.75">
      <c r="A171" s="114" t="s">
        <v>45</v>
      </c>
      <c r="B171" s="116"/>
      <c r="C171" s="74" t="s">
        <v>11</v>
      </c>
      <c r="D171" s="74" t="s">
        <v>55</v>
      </c>
      <c r="E171" s="74" t="s">
        <v>225</v>
      </c>
      <c r="F171" s="75" t="s">
        <v>46</v>
      </c>
      <c r="G171" s="76">
        <f>G172</f>
        <v>30</v>
      </c>
      <c r="H171" s="76">
        <f>H172</f>
        <v>0.1</v>
      </c>
      <c r="I171" s="77">
        <f t="shared" si="13"/>
        <v>29.9</v>
      </c>
      <c r="J171" s="77">
        <f t="shared" si="14"/>
        <v>0.33333333333333337</v>
      </c>
    </row>
    <row r="172" spans="1:10" ht="12.75">
      <c r="A172" s="114" t="s">
        <v>49</v>
      </c>
      <c r="B172" s="116"/>
      <c r="C172" s="74" t="s">
        <v>11</v>
      </c>
      <c r="D172" s="74" t="s">
        <v>55</v>
      </c>
      <c r="E172" s="74" t="s">
        <v>225</v>
      </c>
      <c r="F172" s="75" t="s">
        <v>50</v>
      </c>
      <c r="G172" s="76">
        <f>Прил_4!H244</f>
        <v>30</v>
      </c>
      <c r="H172" s="76">
        <f>Прил_4!I244</f>
        <v>0.1</v>
      </c>
      <c r="I172" s="77">
        <f t="shared" si="13"/>
        <v>29.9</v>
      </c>
      <c r="J172" s="77">
        <f t="shared" si="14"/>
        <v>0.33333333333333337</v>
      </c>
    </row>
    <row r="173" spans="1:10" ht="65.25" customHeight="1">
      <c r="A173" s="114" t="s">
        <v>26</v>
      </c>
      <c r="B173" s="116"/>
      <c r="C173" s="74" t="s">
        <v>11</v>
      </c>
      <c r="D173" s="74" t="s">
        <v>55</v>
      </c>
      <c r="E173" s="74" t="s">
        <v>27</v>
      </c>
      <c r="F173" s="75"/>
      <c r="G173" s="76">
        <f>G174+G180</f>
        <v>2052.3</v>
      </c>
      <c r="H173" s="76">
        <f>H174+H180</f>
        <v>269.79999999999995</v>
      </c>
      <c r="I173" s="77">
        <f t="shared" si="13"/>
        <v>1782.5000000000002</v>
      </c>
      <c r="J173" s="77">
        <f t="shared" si="14"/>
        <v>13.146226185255564</v>
      </c>
    </row>
    <row r="174" spans="1:10" ht="44.25" customHeight="1">
      <c r="A174" s="114" t="s">
        <v>91</v>
      </c>
      <c r="B174" s="116"/>
      <c r="C174" s="74" t="s">
        <v>11</v>
      </c>
      <c r="D174" s="74" t="s">
        <v>55</v>
      </c>
      <c r="E174" s="74" t="s">
        <v>92</v>
      </c>
      <c r="F174" s="75"/>
      <c r="G174" s="76">
        <v>1578.6</v>
      </c>
      <c r="H174" s="76">
        <f>H175</f>
        <v>110.6</v>
      </c>
      <c r="I174" s="77">
        <f t="shared" si="13"/>
        <v>1468</v>
      </c>
      <c r="J174" s="77">
        <f t="shared" si="14"/>
        <v>7.006208032433802</v>
      </c>
    </row>
    <row r="175" spans="1:10" ht="43.5" customHeight="1">
      <c r="A175" s="114" t="s">
        <v>93</v>
      </c>
      <c r="B175" s="116"/>
      <c r="C175" s="74" t="s">
        <v>11</v>
      </c>
      <c r="D175" s="74" t="s">
        <v>55</v>
      </c>
      <c r="E175" s="74" t="s">
        <v>94</v>
      </c>
      <c r="F175" s="75"/>
      <c r="G175" s="76">
        <f>G176+G178</f>
        <v>1578.6</v>
      </c>
      <c r="H175" s="76">
        <f>H176+H178</f>
        <v>110.6</v>
      </c>
      <c r="I175" s="77">
        <f t="shared" si="13"/>
        <v>1468</v>
      </c>
      <c r="J175" s="77">
        <f t="shared" si="14"/>
        <v>7.006208032433802</v>
      </c>
    </row>
    <row r="176" spans="1:10" ht="69.75" customHeight="1">
      <c r="A176" s="114" t="s">
        <v>20</v>
      </c>
      <c r="B176" s="116"/>
      <c r="C176" s="74" t="s">
        <v>11</v>
      </c>
      <c r="D176" s="74" t="s">
        <v>55</v>
      </c>
      <c r="E176" s="74" t="s">
        <v>94</v>
      </c>
      <c r="F176" s="75" t="s">
        <v>21</v>
      </c>
      <c r="G176" s="76">
        <f>G177</f>
        <v>1435.1</v>
      </c>
      <c r="H176" s="76">
        <f>H177</f>
        <v>110.6</v>
      </c>
      <c r="I176" s="77">
        <f t="shared" si="13"/>
        <v>1324.5</v>
      </c>
      <c r="J176" s="77">
        <f t="shared" si="14"/>
        <v>7.706780015329942</v>
      </c>
    </row>
    <row r="177" spans="1:10" ht="27" customHeight="1">
      <c r="A177" s="114" t="s">
        <v>22</v>
      </c>
      <c r="B177" s="116"/>
      <c r="C177" s="74" t="s">
        <v>11</v>
      </c>
      <c r="D177" s="74" t="s">
        <v>55</v>
      </c>
      <c r="E177" s="74" t="s">
        <v>94</v>
      </c>
      <c r="F177" s="75" t="s">
        <v>23</v>
      </c>
      <c r="G177" s="76">
        <f>Прил_4!H89</f>
        <v>1435.1</v>
      </c>
      <c r="H177" s="76">
        <f>Прил_4!I89</f>
        <v>110.6</v>
      </c>
      <c r="I177" s="77">
        <f t="shared" si="13"/>
        <v>1324.5</v>
      </c>
      <c r="J177" s="77">
        <f t="shared" si="14"/>
        <v>7.706780015329942</v>
      </c>
    </row>
    <row r="178" spans="1:10" ht="27" customHeight="1">
      <c r="A178" s="114" t="s">
        <v>33</v>
      </c>
      <c r="B178" s="116"/>
      <c r="C178" s="74" t="s">
        <v>11</v>
      </c>
      <c r="D178" s="74" t="s">
        <v>55</v>
      </c>
      <c r="E178" s="74" t="s">
        <v>94</v>
      </c>
      <c r="F178" s="75" t="s">
        <v>34</v>
      </c>
      <c r="G178" s="76">
        <f>G179</f>
        <v>143.5</v>
      </c>
      <c r="H178" s="76">
        <f>H179</f>
        <v>0</v>
      </c>
      <c r="I178" s="77">
        <f t="shared" si="13"/>
        <v>143.5</v>
      </c>
      <c r="J178" s="77">
        <f t="shared" si="14"/>
        <v>0</v>
      </c>
    </row>
    <row r="179" spans="1:10" ht="27" customHeight="1">
      <c r="A179" s="114" t="s">
        <v>35</v>
      </c>
      <c r="B179" s="116"/>
      <c r="C179" s="74" t="s">
        <v>11</v>
      </c>
      <c r="D179" s="74" t="s">
        <v>55</v>
      </c>
      <c r="E179" s="74" t="s">
        <v>94</v>
      </c>
      <c r="F179" s="75" t="s">
        <v>36</v>
      </c>
      <c r="G179" s="76">
        <f>Прил_4!H91</f>
        <v>143.5</v>
      </c>
      <c r="H179" s="76">
        <f>Прил_4!I91</f>
        <v>0</v>
      </c>
      <c r="I179" s="77">
        <f t="shared" si="13"/>
        <v>143.5</v>
      </c>
      <c r="J179" s="77">
        <f t="shared" si="14"/>
        <v>0</v>
      </c>
    </row>
    <row r="180" spans="1:10" ht="51.75" customHeight="1">
      <c r="A180" s="114" t="s">
        <v>95</v>
      </c>
      <c r="B180" s="116"/>
      <c r="C180" s="74" t="s">
        <v>11</v>
      </c>
      <c r="D180" s="74" t="s">
        <v>55</v>
      </c>
      <c r="E180" s="74" t="s">
        <v>96</v>
      </c>
      <c r="F180" s="75"/>
      <c r="G180" s="76">
        <f>G181</f>
        <v>473.70000000000005</v>
      </c>
      <c r="H180" s="76">
        <f>H181</f>
        <v>159.2</v>
      </c>
      <c r="I180" s="77">
        <f t="shared" si="13"/>
        <v>314.50000000000006</v>
      </c>
      <c r="J180" s="77">
        <f t="shared" si="14"/>
        <v>33.607768629934554</v>
      </c>
    </row>
    <row r="181" spans="1:10" ht="162" customHeight="1">
      <c r="A181" s="114" t="s">
        <v>97</v>
      </c>
      <c r="B181" s="116"/>
      <c r="C181" s="74" t="s">
        <v>11</v>
      </c>
      <c r="D181" s="74" t="s">
        <v>55</v>
      </c>
      <c r="E181" s="74" t="s">
        <v>98</v>
      </c>
      <c r="F181" s="75"/>
      <c r="G181" s="76">
        <f>G182+G184</f>
        <v>473.70000000000005</v>
      </c>
      <c r="H181" s="76">
        <f>H182+H184</f>
        <v>159.2</v>
      </c>
      <c r="I181" s="77">
        <f t="shared" si="13"/>
        <v>314.50000000000006</v>
      </c>
      <c r="J181" s="77">
        <f t="shared" si="14"/>
        <v>33.607768629934554</v>
      </c>
    </row>
    <row r="182" spans="1:10" ht="69" customHeight="1">
      <c r="A182" s="114" t="s">
        <v>20</v>
      </c>
      <c r="B182" s="116"/>
      <c r="C182" s="74" t="s">
        <v>11</v>
      </c>
      <c r="D182" s="74" t="s">
        <v>55</v>
      </c>
      <c r="E182" s="74" t="s">
        <v>98</v>
      </c>
      <c r="F182" s="75" t="s">
        <v>21</v>
      </c>
      <c r="G182" s="76">
        <f>G183</f>
        <v>430.6</v>
      </c>
      <c r="H182" s="76">
        <f>H183</f>
        <v>157.1</v>
      </c>
      <c r="I182" s="77">
        <f t="shared" si="13"/>
        <v>273.5</v>
      </c>
      <c r="J182" s="77">
        <f t="shared" si="14"/>
        <v>36.483975847654435</v>
      </c>
    </row>
    <row r="183" spans="1:10" ht="27.75" customHeight="1">
      <c r="A183" s="114" t="s">
        <v>22</v>
      </c>
      <c r="B183" s="116"/>
      <c r="C183" s="74" t="s">
        <v>11</v>
      </c>
      <c r="D183" s="74" t="s">
        <v>55</v>
      </c>
      <c r="E183" s="74" t="s">
        <v>98</v>
      </c>
      <c r="F183" s="75" t="s">
        <v>23</v>
      </c>
      <c r="G183" s="76">
        <f>Прил_4!H95</f>
        <v>430.6</v>
      </c>
      <c r="H183" s="76">
        <f>Прил_4!I95</f>
        <v>157.1</v>
      </c>
      <c r="I183" s="77">
        <f t="shared" si="13"/>
        <v>273.5</v>
      </c>
      <c r="J183" s="77">
        <f t="shared" si="14"/>
        <v>36.483975847654435</v>
      </c>
    </row>
    <row r="184" spans="1:10" ht="27" customHeight="1">
      <c r="A184" s="114" t="s">
        <v>33</v>
      </c>
      <c r="B184" s="116"/>
      <c r="C184" s="74" t="s">
        <v>11</v>
      </c>
      <c r="D184" s="74" t="s">
        <v>55</v>
      </c>
      <c r="E184" s="74" t="s">
        <v>98</v>
      </c>
      <c r="F184" s="75" t="s">
        <v>34</v>
      </c>
      <c r="G184" s="76">
        <f>G185</f>
        <v>43.1</v>
      </c>
      <c r="H184" s="76">
        <f>H185</f>
        <v>2.1</v>
      </c>
      <c r="I184" s="77">
        <f t="shared" si="13"/>
        <v>41</v>
      </c>
      <c r="J184" s="77">
        <f t="shared" si="14"/>
        <v>4.872389791183294</v>
      </c>
    </row>
    <row r="185" spans="1:10" ht="27" customHeight="1">
      <c r="A185" s="114" t="s">
        <v>35</v>
      </c>
      <c r="B185" s="116"/>
      <c r="C185" s="74" t="s">
        <v>11</v>
      </c>
      <c r="D185" s="74" t="s">
        <v>55</v>
      </c>
      <c r="E185" s="74" t="s">
        <v>98</v>
      </c>
      <c r="F185" s="75" t="s">
        <v>36</v>
      </c>
      <c r="G185" s="76">
        <f>Прил_4!H97</f>
        <v>43.1</v>
      </c>
      <c r="H185" s="76">
        <f>Прил_4!I97</f>
        <v>2.1</v>
      </c>
      <c r="I185" s="77">
        <f t="shared" si="13"/>
        <v>41</v>
      </c>
      <c r="J185" s="77">
        <f t="shared" si="14"/>
        <v>4.872389791183294</v>
      </c>
    </row>
    <row r="186" spans="1:10" ht="12.75">
      <c r="A186" s="117" t="s">
        <v>99</v>
      </c>
      <c r="B186" s="119"/>
      <c r="C186" s="68" t="s">
        <v>13</v>
      </c>
      <c r="D186" s="80" t="s">
        <v>576</v>
      </c>
      <c r="E186" s="68"/>
      <c r="F186" s="69"/>
      <c r="G186" s="70">
        <f aca="true" t="shared" si="15" ref="G186:H191">G187</f>
        <v>577.9</v>
      </c>
      <c r="H186" s="70">
        <f t="shared" si="15"/>
        <v>348.6</v>
      </c>
      <c r="I186" s="71">
        <f t="shared" si="13"/>
        <v>229.29999999999995</v>
      </c>
      <c r="J186" s="71">
        <f t="shared" si="14"/>
        <v>60.3218549922132</v>
      </c>
    </row>
    <row r="187" spans="1:10" ht="12.75">
      <c r="A187" s="117" t="s">
        <v>100</v>
      </c>
      <c r="B187" s="119"/>
      <c r="C187" s="68" t="s">
        <v>13</v>
      </c>
      <c r="D187" s="68" t="s">
        <v>101</v>
      </c>
      <c r="E187" s="68"/>
      <c r="F187" s="69"/>
      <c r="G187" s="70">
        <f t="shared" si="15"/>
        <v>577.9</v>
      </c>
      <c r="H187" s="70">
        <f t="shared" si="15"/>
        <v>348.6</v>
      </c>
      <c r="I187" s="71">
        <f t="shared" si="13"/>
        <v>229.29999999999995</v>
      </c>
      <c r="J187" s="71">
        <f t="shared" si="14"/>
        <v>60.3218549922132</v>
      </c>
    </row>
    <row r="188" spans="1:10" ht="69.75" customHeight="1">
      <c r="A188" s="114" t="s">
        <v>26</v>
      </c>
      <c r="B188" s="116"/>
      <c r="C188" s="74" t="s">
        <v>13</v>
      </c>
      <c r="D188" s="74" t="s">
        <v>101</v>
      </c>
      <c r="E188" s="74" t="s">
        <v>27</v>
      </c>
      <c r="F188" s="75"/>
      <c r="G188" s="76">
        <f t="shared" si="15"/>
        <v>577.9</v>
      </c>
      <c r="H188" s="76">
        <f t="shared" si="15"/>
        <v>348.6</v>
      </c>
      <c r="I188" s="77">
        <f t="shared" si="13"/>
        <v>229.29999999999995</v>
      </c>
      <c r="J188" s="77">
        <f t="shared" si="14"/>
        <v>60.3218549922132</v>
      </c>
    </row>
    <row r="189" spans="1:10" ht="41.25" customHeight="1">
      <c r="A189" s="114" t="s">
        <v>102</v>
      </c>
      <c r="B189" s="116"/>
      <c r="C189" s="74" t="s">
        <v>13</v>
      </c>
      <c r="D189" s="74" t="s">
        <v>101</v>
      </c>
      <c r="E189" s="74" t="s">
        <v>103</v>
      </c>
      <c r="F189" s="75"/>
      <c r="G189" s="76">
        <f t="shared" si="15"/>
        <v>577.9</v>
      </c>
      <c r="H189" s="76">
        <f t="shared" si="15"/>
        <v>348.6</v>
      </c>
      <c r="I189" s="77">
        <f t="shared" si="13"/>
        <v>229.29999999999995</v>
      </c>
      <c r="J189" s="77">
        <f t="shared" si="14"/>
        <v>60.3218549922132</v>
      </c>
    </row>
    <row r="190" spans="1:10" ht="30" customHeight="1">
      <c r="A190" s="114" t="s">
        <v>104</v>
      </c>
      <c r="B190" s="116"/>
      <c r="C190" s="74" t="s">
        <v>13</v>
      </c>
      <c r="D190" s="74" t="s">
        <v>101</v>
      </c>
      <c r="E190" s="74" t="s">
        <v>105</v>
      </c>
      <c r="F190" s="75"/>
      <c r="G190" s="76">
        <f t="shared" si="15"/>
        <v>577.9</v>
      </c>
      <c r="H190" s="76">
        <f t="shared" si="15"/>
        <v>348.6</v>
      </c>
      <c r="I190" s="77">
        <f t="shared" si="13"/>
        <v>229.29999999999995</v>
      </c>
      <c r="J190" s="77">
        <f t="shared" si="14"/>
        <v>60.3218549922132</v>
      </c>
    </row>
    <row r="191" spans="1:10" ht="70.5" customHeight="1">
      <c r="A191" s="114" t="s">
        <v>20</v>
      </c>
      <c r="B191" s="116"/>
      <c r="C191" s="74" t="s">
        <v>13</v>
      </c>
      <c r="D191" s="74" t="s">
        <v>101</v>
      </c>
      <c r="E191" s="74" t="s">
        <v>105</v>
      </c>
      <c r="F191" s="75" t="s">
        <v>21</v>
      </c>
      <c r="G191" s="76">
        <f t="shared" si="15"/>
        <v>577.9</v>
      </c>
      <c r="H191" s="76">
        <f t="shared" si="15"/>
        <v>348.6</v>
      </c>
      <c r="I191" s="77">
        <f t="shared" si="13"/>
        <v>229.29999999999995</v>
      </c>
      <c r="J191" s="77">
        <f t="shared" si="14"/>
        <v>60.3218549922132</v>
      </c>
    </row>
    <row r="192" spans="1:10" ht="27" customHeight="1">
      <c r="A192" s="114" t="s">
        <v>22</v>
      </c>
      <c r="B192" s="116"/>
      <c r="C192" s="74" t="s">
        <v>13</v>
      </c>
      <c r="D192" s="74" t="s">
        <v>101</v>
      </c>
      <c r="E192" s="74" t="s">
        <v>105</v>
      </c>
      <c r="F192" s="75" t="s">
        <v>23</v>
      </c>
      <c r="G192" s="76">
        <f>Прил_4!H104</f>
        <v>577.9</v>
      </c>
      <c r="H192" s="76">
        <f>Прил_4!I104</f>
        <v>348.6</v>
      </c>
      <c r="I192" s="71">
        <f t="shared" si="13"/>
        <v>229.29999999999995</v>
      </c>
      <c r="J192" s="71">
        <f t="shared" si="14"/>
        <v>60.3218549922132</v>
      </c>
    </row>
    <row r="193" spans="1:10" ht="30" customHeight="1">
      <c r="A193" s="117" t="s">
        <v>106</v>
      </c>
      <c r="B193" s="119"/>
      <c r="C193" s="68" t="s">
        <v>101</v>
      </c>
      <c r="D193" s="80" t="s">
        <v>576</v>
      </c>
      <c r="E193" s="68"/>
      <c r="F193" s="69"/>
      <c r="G193" s="70">
        <f>G194</f>
        <v>10100.7</v>
      </c>
      <c r="H193" s="70">
        <f>H194</f>
        <v>6438.8</v>
      </c>
      <c r="I193" s="71">
        <f t="shared" si="13"/>
        <v>3661.9000000000005</v>
      </c>
      <c r="J193" s="71">
        <f t="shared" si="14"/>
        <v>63.746077004564036</v>
      </c>
    </row>
    <row r="194" spans="1:10" ht="45" customHeight="1">
      <c r="A194" s="117" t="s">
        <v>107</v>
      </c>
      <c r="B194" s="119"/>
      <c r="C194" s="68" t="s">
        <v>101</v>
      </c>
      <c r="D194" s="68" t="s">
        <v>108</v>
      </c>
      <c r="E194" s="68"/>
      <c r="F194" s="69"/>
      <c r="G194" s="70">
        <f>G195+G204</f>
        <v>10100.7</v>
      </c>
      <c r="H194" s="70">
        <f>H195+H204</f>
        <v>6438.8</v>
      </c>
      <c r="I194" s="71">
        <f t="shared" si="13"/>
        <v>3661.9000000000005</v>
      </c>
      <c r="J194" s="71">
        <f t="shared" si="14"/>
        <v>63.746077004564036</v>
      </c>
    </row>
    <row r="195" spans="1:10" ht="57" customHeight="1">
      <c r="A195" s="114" t="s">
        <v>109</v>
      </c>
      <c r="B195" s="116"/>
      <c r="C195" s="74" t="s">
        <v>101</v>
      </c>
      <c r="D195" s="74" t="s">
        <v>108</v>
      </c>
      <c r="E195" s="74" t="s">
        <v>110</v>
      </c>
      <c r="F195" s="75"/>
      <c r="G195" s="76">
        <f>G196+G200</f>
        <v>850</v>
      </c>
      <c r="H195" s="76">
        <f>H196+H200</f>
        <v>136.5</v>
      </c>
      <c r="I195" s="77">
        <f t="shared" si="13"/>
        <v>713.5</v>
      </c>
      <c r="J195" s="77">
        <f t="shared" si="14"/>
        <v>16.058823529411764</v>
      </c>
    </row>
    <row r="196" spans="1:10" ht="72" customHeight="1">
      <c r="A196" s="114" t="s">
        <v>111</v>
      </c>
      <c r="B196" s="116"/>
      <c r="C196" s="74" t="s">
        <v>101</v>
      </c>
      <c r="D196" s="74" t="s">
        <v>108</v>
      </c>
      <c r="E196" s="74" t="s">
        <v>112</v>
      </c>
      <c r="F196" s="75"/>
      <c r="G196" s="76">
        <f aca="true" t="shared" si="16" ref="G196:H198">G197</f>
        <v>550</v>
      </c>
      <c r="H196" s="76">
        <f t="shared" si="16"/>
        <v>0</v>
      </c>
      <c r="I196" s="77">
        <f t="shared" si="13"/>
        <v>550</v>
      </c>
      <c r="J196" s="77">
        <f t="shared" si="14"/>
        <v>0</v>
      </c>
    </row>
    <row r="197" spans="1:10" ht="42" customHeight="1">
      <c r="A197" s="114" t="s">
        <v>113</v>
      </c>
      <c r="B197" s="116"/>
      <c r="C197" s="74" t="s">
        <v>101</v>
      </c>
      <c r="D197" s="74" t="s">
        <v>108</v>
      </c>
      <c r="E197" s="74" t="s">
        <v>114</v>
      </c>
      <c r="F197" s="75"/>
      <c r="G197" s="76">
        <f t="shared" si="16"/>
        <v>550</v>
      </c>
      <c r="H197" s="76">
        <f t="shared" si="16"/>
        <v>0</v>
      </c>
      <c r="I197" s="77">
        <f t="shared" si="13"/>
        <v>550</v>
      </c>
      <c r="J197" s="77">
        <f t="shared" si="14"/>
        <v>0</v>
      </c>
    </row>
    <row r="198" spans="1:10" ht="27" customHeight="1">
      <c r="A198" s="114" t="s">
        <v>33</v>
      </c>
      <c r="B198" s="116"/>
      <c r="C198" s="74" t="s">
        <v>101</v>
      </c>
      <c r="D198" s="74" t="s">
        <v>108</v>
      </c>
      <c r="E198" s="74" t="s">
        <v>114</v>
      </c>
      <c r="F198" s="75" t="s">
        <v>34</v>
      </c>
      <c r="G198" s="76">
        <f t="shared" si="16"/>
        <v>550</v>
      </c>
      <c r="H198" s="76">
        <f t="shared" si="16"/>
        <v>0</v>
      </c>
      <c r="I198" s="77">
        <f t="shared" si="13"/>
        <v>550</v>
      </c>
      <c r="J198" s="77">
        <f t="shared" si="14"/>
        <v>0</v>
      </c>
    </row>
    <row r="199" spans="1:10" ht="27" customHeight="1">
      <c r="A199" s="114" t="s">
        <v>35</v>
      </c>
      <c r="B199" s="116"/>
      <c r="C199" s="74" t="s">
        <v>101</v>
      </c>
      <c r="D199" s="74" t="s">
        <v>108</v>
      </c>
      <c r="E199" s="74" t="s">
        <v>114</v>
      </c>
      <c r="F199" s="75" t="s">
        <v>36</v>
      </c>
      <c r="G199" s="76">
        <f>Прил_4!H111</f>
        <v>550</v>
      </c>
      <c r="H199" s="76">
        <f>Прил_4!I111</f>
        <v>0</v>
      </c>
      <c r="I199" s="77">
        <f t="shared" si="13"/>
        <v>550</v>
      </c>
      <c r="J199" s="77">
        <f t="shared" si="14"/>
        <v>0</v>
      </c>
    </row>
    <row r="200" spans="1:10" ht="66.75" customHeight="1">
      <c r="A200" s="114" t="s">
        <v>115</v>
      </c>
      <c r="B200" s="116"/>
      <c r="C200" s="74" t="s">
        <v>101</v>
      </c>
      <c r="D200" s="74" t="s">
        <v>108</v>
      </c>
      <c r="E200" s="74" t="s">
        <v>116</v>
      </c>
      <c r="F200" s="75"/>
      <c r="G200" s="76">
        <f aca="true" t="shared" si="17" ref="G200:H202">G201</f>
        <v>300</v>
      </c>
      <c r="H200" s="76">
        <f t="shared" si="17"/>
        <v>136.5</v>
      </c>
      <c r="I200" s="77">
        <f t="shared" si="13"/>
        <v>163.5</v>
      </c>
      <c r="J200" s="77">
        <f t="shared" si="14"/>
        <v>45.5</v>
      </c>
    </row>
    <row r="201" spans="1:10" ht="42" customHeight="1">
      <c r="A201" s="114" t="s">
        <v>117</v>
      </c>
      <c r="B201" s="116"/>
      <c r="C201" s="74" t="s">
        <v>101</v>
      </c>
      <c r="D201" s="74" t="s">
        <v>108</v>
      </c>
      <c r="E201" s="74" t="s">
        <v>118</v>
      </c>
      <c r="F201" s="75"/>
      <c r="G201" s="76">
        <f t="shared" si="17"/>
        <v>300</v>
      </c>
      <c r="H201" s="76">
        <f t="shared" si="17"/>
        <v>136.5</v>
      </c>
      <c r="I201" s="77">
        <f t="shared" si="13"/>
        <v>163.5</v>
      </c>
      <c r="J201" s="77">
        <f t="shared" si="14"/>
        <v>45.5</v>
      </c>
    </row>
    <row r="202" spans="1:10" ht="27" customHeight="1">
      <c r="A202" s="114" t="s">
        <v>33</v>
      </c>
      <c r="B202" s="116"/>
      <c r="C202" s="74" t="s">
        <v>101</v>
      </c>
      <c r="D202" s="74" t="s">
        <v>108</v>
      </c>
      <c r="E202" s="74" t="s">
        <v>118</v>
      </c>
      <c r="F202" s="75" t="s">
        <v>34</v>
      </c>
      <c r="G202" s="76">
        <f t="shared" si="17"/>
        <v>300</v>
      </c>
      <c r="H202" s="76">
        <f t="shared" si="17"/>
        <v>136.5</v>
      </c>
      <c r="I202" s="77">
        <f t="shared" si="13"/>
        <v>163.5</v>
      </c>
      <c r="J202" s="77">
        <f t="shared" si="14"/>
        <v>45.5</v>
      </c>
    </row>
    <row r="203" spans="1:10" ht="27" customHeight="1">
      <c r="A203" s="114" t="s">
        <v>35</v>
      </c>
      <c r="B203" s="116"/>
      <c r="C203" s="74" t="s">
        <v>101</v>
      </c>
      <c r="D203" s="74" t="s">
        <v>108</v>
      </c>
      <c r="E203" s="74" t="s">
        <v>118</v>
      </c>
      <c r="F203" s="75" t="s">
        <v>36</v>
      </c>
      <c r="G203" s="76">
        <f>Прил_4!H114</f>
        <v>300</v>
      </c>
      <c r="H203" s="76">
        <f>Прил_4!I114</f>
        <v>136.5</v>
      </c>
      <c r="I203" s="77">
        <f aca="true" t="shared" si="18" ref="I203:I270">G203-H203</f>
        <v>163.5</v>
      </c>
      <c r="J203" s="77">
        <f aca="true" t="shared" si="19" ref="J203:J270">H203/G203*100</f>
        <v>45.5</v>
      </c>
    </row>
    <row r="204" spans="1:10" ht="37.5" customHeight="1">
      <c r="A204" s="114" t="s">
        <v>119</v>
      </c>
      <c r="B204" s="116"/>
      <c r="C204" s="74" t="s">
        <v>101</v>
      </c>
      <c r="D204" s="74" t="s">
        <v>108</v>
      </c>
      <c r="E204" s="74" t="s">
        <v>120</v>
      </c>
      <c r="F204" s="75"/>
      <c r="G204" s="76">
        <f>G205+G208+G213</f>
        <v>9250.7</v>
      </c>
      <c r="H204" s="76">
        <f>H205+H208+H213</f>
        <v>6302.3</v>
      </c>
      <c r="I204" s="77">
        <f t="shared" si="18"/>
        <v>2948.4000000000005</v>
      </c>
      <c r="J204" s="77">
        <f t="shared" si="19"/>
        <v>68.12781735436238</v>
      </c>
    </row>
    <row r="205" spans="1:10" ht="69" customHeight="1">
      <c r="A205" s="114" t="s">
        <v>37</v>
      </c>
      <c r="B205" s="116"/>
      <c r="C205" s="74" t="s">
        <v>101</v>
      </c>
      <c r="D205" s="74" t="s">
        <v>108</v>
      </c>
      <c r="E205" s="74" t="s">
        <v>121</v>
      </c>
      <c r="F205" s="75"/>
      <c r="G205" s="76">
        <f>G206</f>
        <v>200</v>
      </c>
      <c r="H205" s="76">
        <f>H206</f>
        <v>0</v>
      </c>
      <c r="I205" s="77">
        <f t="shared" si="18"/>
        <v>200</v>
      </c>
      <c r="J205" s="77">
        <f t="shared" si="19"/>
        <v>0</v>
      </c>
    </row>
    <row r="206" spans="1:10" ht="69" customHeight="1">
      <c r="A206" s="114" t="s">
        <v>20</v>
      </c>
      <c r="B206" s="116"/>
      <c r="C206" s="74" t="s">
        <v>101</v>
      </c>
      <c r="D206" s="74" t="s">
        <v>108</v>
      </c>
      <c r="E206" s="74" t="s">
        <v>121</v>
      </c>
      <c r="F206" s="75" t="s">
        <v>21</v>
      </c>
      <c r="G206" s="76">
        <f>G207</f>
        <v>200</v>
      </c>
      <c r="H206" s="76">
        <f>H207</f>
        <v>0</v>
      </c>
      <c r="I206" s="77">
        <f t="shared" si="18"/>
        <v>200</v>
      </c>
      <c r="J206" s="77">
        <f t="shared" si="19"/>
        <v>0</v>
      </c>
    </row>
    <row r="207" spans="1:10" ht="27" customHeight="1">
      <c r="A207" s="114" t="s">
        <v>22</v>
      </c>
      <c r="B207" s="116"/>
      <c r="C207" s="74" t="s">
        <v>101</v>
      </c>
      <c r="D207" s="74" t="s">
        <v>108</v>
      </c>
      <c r="E207" s="74" t="s">
        <v>121</v>
      </c>
      <c r="F207" s="75" t="s">
        <v>23</v>
      </c>
      <c r="G207" s="76">
        <f>Прил_4!H119</f>
        <v>200</v>
      </c>
      <c r="H207" s="76">
        <f>Прил_4!I119</f>
        <v>0</v>
      </c>
      <c r="I207" s="77">
        <f t="shared" si="18"/>
        <v>200</v>
      </c>
      <c r="J207" s="77">
        <f t="shared" si="19"/>
        <v>0</v>
      </c>
    </row>
    <row r="208" spans="1:10" ht="32.25" customHeight="1">
      <c r="A208" s="114" t="s">
        <v>122</v>
      </c>
      <c r="B208" s="116"/>
      <c r="C208" s="74" t="s">
        <v>101</v>
      </c>
      <c r="D208" s="74" t="s">
        <v>108</v>
      </c>
      <c r="E208" s="74" t="s">
        <v>123</v>
      </c>
      <c r="F208" s="75"/>
      <c r="G208" s="76">
        <f>G209+G211</f>
        <v>8900.7</v>
      </c>
      <c r="H208" s="76">
        <f>H209+H211</f>
        <v>6302.3</v>
      </c>
      <c r="I208" s="77">
        <f t="shared" si="18"/>
        <v>2598.4000000000005</v>
      </c>
      <c r="J208" s="77">
        <f t="shared" si="19"/>
        <v>70.80679047715348</v>
      </c>
    </row>
    <row r="209" spans="1:10" ht="45" customHeight="1">
      <c r="A209" s="114" t="s">
        <v>20</v>
      </c>
      <c r="B209" s="116"/>
      <c r="C209" s="74" t="s">
        <v>101</v>
      </c>
      <c r="D209" s="74" t="s">
        <v>108</v>
      </c>
      <c r="E209" s="74" t="s">
        <v>123</v>
      </c>
      <c r="F209" s="75" t="s">
        <v>21</v>
      </c>
      <c r="G209" s="76">
        <f>G210</f>
        <v>8432.7</v>
      </c>
      <c r="H209" s="76">
        <f>H210</f>
        <v>6238.2</v>
      </c>
      <c r="I209" s="77">
        <f t="shared" si="18"/>
        <v>2194.500000000001</v>
      </c>
      <c r="J209" s="77">
        <f t="shared" si="19"/>
        <v>73.97630652104309</v>
      </c>
    </row>
    <row r="210" spans="1:10" ht="27.75" customHeight="1">
      <c r="A210" s="114" t="s">
        <v>22</v>
      </c>
      <c r="B210" s="116"/>
      <c r="C210" s="74" t="s">
        <v>101</v>
      </c>
      <c r="D210" s="74" t="s">
        <v>108</v>
      </c>
      <c r="E210" s="74" t="s">
        <v>123</v>
      </c>
      <c r="F210" s="75" t="s">
        <v>23</v>
      </c>
      <c r="G210" s="76">
        <f>Прил_4!H122</f>
        <v>8432.7</v>
      </c>
      <c r="H210" s="76">
        <f>Прил_4!I122</f>
        <v>6238.2</v>
      </c>
      <c r="I210" s="77">
        <f t="shared" si="18"/>
        <v>2194.500000000001</v>
      </c>
      <c r="J210" s="77">
        <f t="shared" si="19"/>
        <v>73.97630652104309</v>
      </c>
    </row>
    <row r="211" spans="1:10" ht="27" customHeight="1">
      <c r="A211" s="114" t="s">
        <v>33</v>
      </c>
      <c r="B211" s="116"/>
      <c r="C211" s="74" t="s">
        <v>101</v>
      </c>
      <c r="D211" s="74" t="s">
        <v>108</v>
      </c>
      <c r="E211" s="74" t="s">
        <v>123</v>
      </c>
      <c r="F211" s="75" t="s">
        <v>34</v>
      </c>
      <c r="G211" s="76">
        <f>G212</f>
        <v>468</v>
      </c>
      <c r="H211" s="76">
        <f>H212</f>
        <v>64.1</v>
      </c>
      <c r="I211" s="77">
        <f t="shared" si="18"/>
        <v>403.9</v>
      </c>
      <c r="J211" s="77">
        <f t="shared" si="19"/>
        <v>13.696581196581196</v>
      </c>
    </row>
    <row r="212" spans="1:10" ht="27" customHeight="1">
      <c r="A212" s="114" t="s">
        <v>35</v>
      </c>
      <c r="B212" s="116"/>
      <c r="C212" s="74" t="s">
        <v>101</v>
      </c>
      <c r="D212" s="74" t="s">
        <v>108</v>
      </c>
      <c r="E212" s="74" t="s">
        <v>123</v>
      </c>
      <c r="F212" s="75" t="s">
        <v>36</v>
      </c>
      <c r="G212" s="76">
        <f>Прил_4!H124</f>
        <v>468</v>
      </c>
      <c r="H212" s="76">
        <f>Прил_4!I124</f>
        <v>64.1</v>
      </c>
      <c r="I212" s="77">
        <f t="shared" si="18"/>
        <v>403.9</v>
      </c>
      <c r="J212" s="77">
        <f t="shared" si="19"/>
        <v>13.696581196581196</v>
      </c>
    </row>
    <row r="213" spans="1:10" ht="39.75" customHeight="1">
      <c r="A213" s="114" t="s">
        <v>124</v>
      </c>
      <c r="B213" s="116"/>
      <c r="C213" s="74" t="s">
        <v>101</v>
      </c>
      <c r="D213" s="74" t="s">
        <v>108</v>
      </c>
      <c r="E213" s="74" t="s">
        <v>125</v>
      </c>
      <c r="F213" s="75"/>
      <c r="G213" s="76">
        <f>G214</f>
        <v>150</v>
      </c>
      <c r="H213" s="76">
        <f>H214</f>
        <v>0</v>
      </c>
      <c r="I213" s="77">
        <f t="shared" si="18"/>
        <v>150</v>
      </c>
      <c r="J213" s="77">
        <f t="shared" si="19"/>
        <v>0</v>
      </c>
    </row>
    <row r="214" spans="1:10" ht="27" customHeight="1">
      <c r="A214" s="114" t="s">
        <v>33</v>
      </c>
      <c r="B214" s="116"/>
      <c r="C214" s="74" t="s">
        <v>101</v>
      </c>
      <c r="D214" s="74" t="s">
        <v>108</v>
      </c>
      <c r="E214" s="74" t="s">
        <v>125</v>
      </c>
      <c r="F214" s="75" t="s">
        <v>34</v>
      </c>
      <c r="G214" s="76">
        <f>G215</f>
        <v>150</v>
      </c>
      <c r="H214" s="76">
        <f>H215</f>
        <v>0</v>
      </c>
      <c r="I214" s="77">
        <f t="shared" si="18"/>
        <v>150</v>
      </c>
      <c r="J214" s="77">
        <f t="shared" si="19"/>
        <v>0</v>
      </c>
    </row>
    <row r="215" spans="1:10" ht="28.5" customHeight="1">
      <c r="A215" s="114" t="s">
        <v>35</v>
      </c>
      <c r="B215" s="116"/>
      <c r="C215" s="74" t="s">
        <v>101</v>
      </c>
      <c r="D215" s="74" t="s">
        <v>108</v>
      </c>
      <c r="E215" s="74" t="s">
        <v>125</v>
      </c>
      <c r="F215" s="75" t="s">
        <v>36</v>
      </c>
      <c r="G215" s="76">
        <f>Прил_4!H127</f>
        <v>150</v>
      </c>
      <c r="H215" s="76">
        <f>Прил_4!I127</f>
        <v>0</v>
      </c>
      <c r="I215" s="77">
        <f t="shared" si="18"/>
        <v>150</v>
      </c>
      <c r="J215" s="77">
        <f t="shared" si="19"/>
        <v>0</v>
      </c>
    </row>
    <row r="216" spans="1:10" ht="12.75">
      <c r="A216" s="117" t="s">
        <v>126</v>
      </c>
      <c r="B216" s="119"/>
      <c r="C216" s="68" t="s">
        <v>25</v>
      </c>
      <c r="D216" s="80" t="s">
        <v>576</v>
      </c>
      <c r="E216" s="68"/>
      <c r="F216" s="69"/>
      <c r="G216" s="70">
        <f>G217+G227+G232+G247</f>
        <v>16583.6</v>
      </c>
      <c r="H216" s="70">
        <f>H217+H227+H232+H247</f>
        <v>1260</v>
      </c>
      <c r="I216" s="71">
        <f t="shared" si="18"/>
        <v>15323.599999999999</v>
      </c>
      <c r="J216" s="71">
        <f t="shared" si="19"/>
        <v>7.597867772980536</v>
      </c>
    </row>
    <row r="217" spans="1:10" ht="12.75">
      <c r="A217" s="117" t="s">
        <v>460</v>
      </c>
      <c r="B217" s="119"/>
      <c r="C217" s="68" t="s">
        <v>25</v>
      </c>
      <c r="D217" s="68" t="s">
        <v>186</v>
      </c>
      <c r="E217" s="68"/>
      <c r="F217" s="69"/>
      <c r="G217" s="70">
        <f>G218+G223</f>
        <v>560.5</v>
      </c>
      <c r="H217" s="70">
        <f>H218+H223</f>
        <v>5.5</v>
      </c>
      <c r="I217" s="71">
        <f t="shared" si="18"/>
        <v>555</v>
      </c>
      <c r="J217" s="71">
        <f t="shared" si="19"/>
        <v>0.9812667261373774</v>
      </c>
    </row>
    <row r="218" spans="1:10" ht="42.75" customHeight="1">
      <c r="A218" s="114" t="s">
        <v>461</v>
      </c>
      <c r="B218" s="116"/>
      <c r="C218" s="74" t="s">
        <v>25</v>
      </c>
      <c r="D218" s="74" t="s">
        <v>186</v>
      </c>
      <c r="E218" s="74" t="s">
        <v>462</v>
      </c>
      <c r="F218" s="75"/>
      <c r="G218" s="76">
        <f aca="true" t="shared" si="20" ref="G218:H221">G219</f>
        <v>53</v>
      </c>
      <c r="H218" s="76">
        <f t="shared" si="20"/>
        <v>0</v>
      </c>
      <c r="I218" s="77">
        <f t="shared" si="18"/>
        <v>53</v>
      </c>
      <c r="J218" s="77">
        <f t="shared" si="19"/>
        <v>0</v>
      </c>
    </row>
    <row r="219" spans="1:10" ht="27" customHeight="1">
      <c r="A219" s="114" t="s">
        <v>463</v>
      </c>
      <c r="B219" s="116"/>
      <c r="C219" s="74" t="s">
        <v>25</v>
      </c>
      <c r="D219" s="74" t="s">
        <v>186</v>
      </c>
      <c r="E219" s="74" t="s">
        <v>464</v>
      </c>
      <c r="F219" s="75"/>
      <c r="G219" s="76">
        <f t="shared" si="20"/>
        <v>53</v>
      </c>
      <c r="H219" s="76">
        <f t="shared" si="20"/>
        <v>0</v>
      </c>
      <c r="I219" s="77">
        <f t="shared" si="18"/>
        <v>53</v>
      </c>
      <c r="J219" s="77">
        <f t="shared" si="19"/>
        <v>0</v>
      </c>
    </row>
    <row r="220" spans="1:10" ht="52.5" customHeight="1">
      <c r="A220" s="114" t="s">
        <v>465</v>
      </c>
      <c r="B220" s="116"/>
      <c r="C220" s="74" t="s">
        <v>25</v>
      </c>
      <c r="D220" s="74" t="s">
        <v>186</v>
      </c>
      <c r="E220" s="74" t="s">
        <v>466</v>
      </c>
      <c r="F220" s="75"/>
      <c r="G220" s="76">
        <f t="shared" si="20"/>
        <v>53</v>
      </c>
      <c r="H220" s="76">
        <f t="shared" si="20"/>
        <v>0</v>
      </c>
      <c r="I220" s="77">
        <f t="shared" si="18"/>
        <v>53</v>
      </c>
      <c r="J220" s="77">
        <f t="shared" si="19"/>
        <v>0</v>
      </c>
    </row>
    <row r="221" spans="1:10" ht="28.5" customHeight="1">
      <c r="A221" s="114" t="s">
        <v>33</v>
      </c>
      <c r="B221" s="116"/>
      <c r="C221" s="74" t="s">
        <v>25</v>
      </c>
      <c r="D221" s="74" t="s">
        <v>186</v>
      </c>
      <c r="E221" s="74" t="s">
        <v>466</v>
      </c>
      <c r="F221" s="75" t="s">
        <v>34</v>
      </c>
      <c r="G221" s="76">
        <f t="shared" si="20"/>
        <v>53</v>
      </c>
      <c r="H221" s="76">
        <f t="shared" si="20"/>
        <v>0</v>
      </c>
      <c r="I221" s="77">
        <f t="shared" si="18"/>
        <v>53</v>
      </c>
      <c r="J221" s="77">
        <f t="shared" si="19"/>
        <v>0</v>
      </c>
    </row>
    <row r="222" spans="1:10" ht="27" customHeight="1">
      <c r="A222" s="114" t="s">
        <v>35</v>
      </c>
      <c r="B222" s="116"/>
      <c r="C222" s="74" t="s">
        <v>25</v>
      </c>
      <c r="D222" s="74" t="s">
        <v>186</v>
      </c>
      <c r="E222" s="74" t="s">
        <v>466</v>
      </c>
      <c r="F222" s="75" t="s">
        <v>36</v>
      </c>
      <c r="G222" s="76">
        <f>Прил_4!H762</f>
        <v>53</v>
      </c>
      <c r="H222" s="76">
        <f>Прил_4!I762</f>
        <v>0</v>
      </c>
      <c r="I222" s="77">
        <f t="shared" si="18"/>
        <v>53</v>
      </c>
      <c r="J222" s="77">
        <f t="shared" si="19"/>
        <v>0</v>
      </c>
    </row>
    <row r="223" spans="1:10" ht="12.75">
      <c r="A223" s="114" t="s">
        <v>467</v>
      </c>
      <c r="B223" s="116"/>
      <c r="C223" s="74" t="s">
        <v>25</v>
      </c>
      <c r="D223" s="74" t="s">
        <v>186</v>
      </c>
      <c r="E223" s="74" t="s">
        <v>468</v>
      </c>
      <c r="F223" s="75"/>
      <c r="G223" s="76">
        <f aca="true" t="shared" si="21" ref="G223:H225">G224</f>
        <v>507.5</v>
      </c>
      <c r="H223" s="76">
        <f t="shared" si="21"/>
        <v>5.5</v>
      </c>
      <c r="I223" s="77">
        <f t="shared" si="18"/>
        <v>502</v>
      </c>
      <c r="J223" s="77">
        <f t="shared" si="19"/>
        <v>1.083743842364532</v>
      </c>
    </row>
    <row r="224" spans="1:10" ht="12.75">
      <c r="A224" s="114" t="s">
        <v>469</v>
      </c>
      <c r="B224" s="116"/>
      <c r="C224" s="74" t="s">
        <v>25</v>
      </c>
      <c r="D224" s="74" t="s">
        <v>186</v>
      </c>
      <c r="E224" s="74" t="s">
        <v>470</v>
      </c>
      <c r="F224" s="75"/>
      <c r="G224" s="76">
        <f t="shared" si="21"/>
        <v>507.5</v>
      </c>
      <c r="H224" s="76">
        <f t="shared" si="21"/>
        <v>5.5</v>
      </c>
      <c r="I224" s="77">
        <f t="shared" si="18"/>
        <v>502</v>
      </c>
      <c r="J224" s="77">
        <f t="shared" si="19"/>
        <v>1.083743842364532</v>
      </c>
    </row>
    <row r="225" spans="1:10" ht="28.5" customHeight="1">
      <c r="A225" s="114" t="s">
        <v>33</v>
      </c>
      <c r="B225" s="116"/>
      <c r="C225" s="74" t="s">
        <v>25</v>
      </c>
      <c r="D225" s="74" t="s">
        <v>186</v>
      </c>
      <c r="E225" s="74" t="s">
        <v>470</v>
      </c>
      <c r="F225" s="75" t="s">
        <v>34</v>
      </c>
      <c r="G225" s="76">
        <f t="shared" si="21"/>
        <v>507.5</v>
      </c>
      <c r="H225" s="76">
        <f t="shared" si="21"/>
        <v>5.5</v>
      </c>
      <c r="I225" s="77">
        <f t="shared" si="18"/>
        <v>502</v>
      </c>
      <c r="J225" s="77">
        <f t="shared" si="19"/>
        <v>1.083743842364532</v>
      </c>
    </row>
    <row r="226" spans="1:10" ht="28.5" customHeight="1">
      <c r="A226" s="114" t="s">
        <v>35</v>
      </c>
      <c r="B226" s="116"/>
      <c r="C226" s="74" t="s">
        <v>25</v>
      </c>
      <c r="D226" s="74" t="s">
        <v>186</v>
      </c>
      <c r="E226" s="74" t="s">
        <v>470</v>
      </c>
      <c r="F226" s="75" t="s">
        <v>36</v>
      </c>
      <c r="G226" s="76">
        <f>Прил_4!H766</f>
        <v>507.5</v>
      </c>
      <c r="H226" s="76">
        <f>Прил_4!I766</f>
        <v>5.5</v>
      </c>
      <c r="I226" s="77">
        <f t="shared" si="18"/>
        <v>502</v>
      </c>
      <c r="J226" s="77">
        <f t="shared" si="19"/>
        <v>1.083743842364532</v>
      </c>
    </row>
    <row r="227" spans="1:10" ht="12.75">
      <c r="A227" s="117" t="s">
        <v>127</v>
      </c>
      <c r="B227" s="119"/>
      <c r="C227" s="68" t="s">
        <v>25</v>
      </c>
      <c r="D227" s="68" t="s">
        <v>128</v>
      </c>
      <c r="E227" s="68"/>
      <c r="F227" s="69"/>
      <c r="G227" s="70">
        <f aca="true" t="shared" si="22" ref="G227:H230">G228</f>
        <v>4955</v>
      </c>
      <c r="H227" s="70">
        <f t="shared" si="22"/>
        <v>0</v>
      </c>
      <c r="I227" s="71">
        <f t="shared" si="18"/>
        <v>4955</v>
      </c>
      <c r="J227" s="71">
        <f t="shared" si="19"/>
        <v>0</v>
      </c>
    </row>
    <row r="228" spans="1:10" ht="12.75">
      <c r="A228" s="114" t="s">
        <v>129</v>
      </c>
      <c r="B228" s="116"/>
      <c r="C228" s="74" t="s">
        <v>25</v>
      </c>
      <c r="D228" s="74" t="s">
        <v>128</v>
      </c>
      <c r="E228" s="74" t="s">
        <v>130</v>
      </c>
      <c r="F228" s="75"/>
      <c r="G228" s="76">
        <f t="shared" si="22"/>
        <v>4955</v>
      </c>
      <c r="H228" s="76">
        <f t="shared" si="22"/>
        <v>0</v>
      </c>
      <c r="I228" s="77">
        <f t="shared" si="18"/>
        <v>4955</v>
      </c>
      <c r="J228" s="77">
        <f t="shared" si="19"/>
        <v>0</v>
      </c>
    </row>
    <row r="229" spans="1:10" ht="27.75" customHeight="1">
      <c r="A229" s="114" t="s">
        <v>131</v>
      </c>
      <c r="B229" s="116"/>
      <c r="C229" s="74" t="s">
        <v>25</v>
      </c>
      <c r="D229" s="74" t="s">
        <v>128</v>
      </c>
      <c r="E229" s="74" t="s">
        <v>132</v>
      </c>
      <c r="F229" s="75"/>
      <c r="G229" s="76">
        <f t="shared" si="22"/>
        <v>4955</v>
      </c>
      <c r="H229" s="76">
        <f t="shared" si="22"/>
        <v>0</v>
      </c>
      <c r="I229" s="77">
        <f t="shared" si="18"/>
        <v>4955</v>
      </c>
      <c r="J229" s="77">
        <f t="shared" si="19"/>
        <v>0</v>
      </c>
    </row>
    <row r="230" spans="1:10" ht="28.5" customHeight="1">
      <c r="A230" s="114" t="s">
        <v>33</v>
      </c>
      <c r="B230" s="116"/>
      <c r="C230" s="74" t="s">
        <v>25</v>
      </c>
      <c r="D230" s="74" t="s">
        <v>128</v>
      </c>
      <c r="E230" s="74" t="s">
        <v>132</v>
      </c>
      <c r="F230" s="75" t="s">
        <v>34</v>
      </c>
      <c r="G230" s="76">
        <f t="shared" si="22"/>
        <v>4955</v>
      </c>
      <c r="H230" s="76">
        <f t="shared" si="22"/>
        <v>0</v>
      </c>
      <c r="I230" s="77">
        <f t="shared" si="18"/>
        <v>4955</v>
      </c>
      <c r="J230" s="77">
        <f t="shared" si="19"/>
        <v>0</v>
      </c>
    </row>
    <row r="231" spans="1:10" ht="28.5" customHeight="1">
      <c r="A231" s="114" t="s">
        <v>35</v>
      </c>
      <c r="B231" s="116"/>
      <c r="C231" s="74" t="s">
        <v>25</v>
      </c>
      <c r="D231" s="74" t="s">
        <v>128</v>
      </c>
      <c r="E231" s="74" t="s">
        <v>132</v>
      </c>
      <c r="F231" s="75" t="s">
        <v>36</v>
      </c>
      <c r="G231" s="76">
        <f>Прил_4!H133</f>
        <v>4955</v>
      </c>
      <c r="H231" s="76">
        <f>Прил_4!I133</f>
        <v>0</v>
      </c>
      <c r="I231" s="77">
        <f t="shared" si="18"/>
        <v>4955</v>
      </c>
      <c r="J231" s="77">
        <f t="shared" si="19"/>
        <v>0</v>
      </c>
    </row>
    <row r="232" spans="1:10" ht="12.75">
      <c r="A232" s="117" t="s">
        <v>471</v>
      </c>
      <c r="B232" s="119"/>
      <c r="C232" s="68" t="s">
        <v>25</v>
      </c>
      <c r="D232" s="68" t="s">
        <v>168</v>
      </c>
      <c r="E232" s="68"/>
      <c r="F232" s="69"/>
      <c r="G232" s="70">
        <f>G233+G238+G243</f>
        <v>7187</v>
      </c>
      <c r="H232" s="70">
        <f>H233+H238+H243</f>
        <v>1185</v>
      </c>
      <c r="I232" s="71">
        <f t="shared" si="18"/>
        <v>6002</v>
      </c>
      <c r="J232" s="71">
        <f t="shared" si="19"/>
        <v>16.488103520244888</v>
      </c>
    </row>
    <row r="233" spans="1:10" ht="41.25" customHeight="1">
      <c r="A233" s="114" t="s">
        <v>472</v>
      </c>
      <c r="B233" s="116"/>
      <c r="C233" s="74" t="s">
        <v>25</v>
      </c>
      <c r="D233" s="74" t="s">
        <v>168</v>
      </c>
      <c r="E233" s="74" t="s">
        <v>473</v>
      </c>
      <c r="F233" s="75"/>
      <c r="G233" s="76">
        <f aca="true" t="shared" si="23" ref="G233:H236">G234</f>
        <v>500</v>
      </c>
      <c r="H233" s="76">
        <f t="shared" si="23"/>
        <v>250</v>
      </c>
      <c r="I233" s="77">
        <f t="shared" si="18"/>
        <v>250</v>
      </c>
      <c r="J233" s="77">
        <f t="shared" si="19"/>
        <v>50</v>
      </c>
    </row>
    <row r="234" spans="1:10" ht="28.5" customHeight="1">
      <c r="A234" s="114" t="s">
        <v>474</v>
      </c>
      <c r="B234" s="116"/>
      <c r="C234" s="74" t="s">
        <v>25</v>
      </c>
      <c r="D234" s="74" t="s">
        <v>168</v>
      </c>
      <c r="E234" s="74" t="s">
        <v>475</v>
      </c>
      <c r="F234" s="75"/>
      <c r="G234" s="76">
        <f t="shared" si="23"/>
        <v>500</v>
      </c>
      <c r="H234" s="76">
        <f t="shared" si="23"/>
        <v>250</v>
      </c>
      <c r="I234" s="77">
        <f t="shared" si="18"/>
        <v>250</v>
      </c>
      <c r="J234" s="77">
        <f t="shared" si="19"/>
        <v>50</v>
      </c>
    </row>
    <row r="235" spans="1:10" ht="57" customHeight="1">
      <c r="A235" s="114" t="s">
        <v>476</v>
      </c>
      <c r="B235" s="116"/>
      <c r="C235" s="74" t="s">
        <v>25</v>
      </c>
      <c r="D235" s="74" t="s">
        <v>168</v>
      </c>
      <c r="E235" s="74" t="s">
        <v>477</v>
      </c>
      <c r="F235" s="75"/>
      <c r="G235" s="76">
        <f t="shared" si="23"/>
        <v>500</v>
      </c>
      <c r="H235" s="76">
        <f t="shared" si="23"/>
        <v>250</v>
      </c>
      <c r="I235" s="77">
        <f t="shared" si="18"/>
        <v>250</v>
      </c>
      <c r="J235" s="77">
        <f t="shared" si="19"/>
        <v>50</v>
      </c>
    </row>
    <row r="236" spans="1:10" ht="27" customHeight="1">
      <c r="A236" s="114" t="s">
        <v>33</v>
      </c>
      <c r="B236" s="116"/>
      <c r="C236" s="74" t="s">
        <v>25</v>
      </c>
      <c r="D236" s="74" t="s">
        <v>168</v>
      </c>
      <c r="E236" s="74" t="s">
        <v>477</v>
      </c>
      <c r="F236" s="75" t="s">
        <v>34</v>
      </c>
      <c r="G236" s="76">
        <f t="shared" si="23"/>
        <v>500</v>
      </c>
      <c r="H236" s="76">
        <f t="shared" si="23"/>
        <v>250</v>
      </c>
      <c r="I236" s="77">
        <f t="shared" si="18"/>
        <v>250</v>
      </c>
      <c r="J236" s="77">
        <f t="shared" si="19"/>
        <v>50</v>
      </c>
    </row>
    <row r="237" spans="1:10" ht="28.5" customHeight="1">
      <c r="A237" s="114" t="s">
        <v>35</v>
      </c>
      <c r="B237" s="116"/>
      <c r="C237" s="74" t="s">
        <v>25</v>
      </c>
      <c r="D237" s="74" t="s">
        <v>168</v>
      </c>
      <c r="E237" s="74" t="s">
        <v>477</v>
      </c>
      <c r="F237" s="75" t="s">
        <v>36</v>
      </c>
      <c r="G237" s="76">
        <f>Прил_4!H772</f>
        <v>500</v>
      </c>
      <c r="H237" s="76">
        <f>Прил_4!I772</f>
        <v>250</v>
      </c>
      <c r="I237" s="77">
        <f t="shared" si="18"/>
        <v>250</v>
      </c>
      <c r="J237" s="77">
        <f t="shared" si="19"/>
        <v>50</v>
      </c>
    </row>
    <row r="238" spans="1:10" ht="54.75" customHeight="1">
      <c r="A238" s="114" t="s">
        <v>478</v>
      </c>
      <c r="B238" s="116"/>
      <c r="C238" s="74" t="s">
        <v>25</v>
      </c>
      <c r="D238" s="74" t="s">
        <v>168</v>
      </c>
      <c r="E238" s="74" t="s">
        <v>479</v>
      </c>
      <c r="F238" s="75"/>
      <c r="G238" s="76">
        <f aca="true" t="shared" si="24" ref="G238:H241">G239</f>
        <v>4757.6</v>
      </c>
      <c r="H238" s="76">
        <f t="shared" si="24"/>
        <v>375</v>
      </c>
      <c r="I238" s="77">
        <f t="shared" si="18"/>
        <v>4382.6</v>
      </c>
      <c r="J238" s="77">
        <f t="shared" si="19"/>
        <v>7.882125441399024</v>
      </c>
    </row>
    <row r="239" spans="1:10" ht="29.25" customHeight="1">
      <c r="A239" s="114" t="s">
        <v>480</v>
      </c>
      <c r="B239" s="116"/>
      <c r="C239" s="74" t="s">
        <v>25</v>
      </c>
      <c r="D239" s="74" t="s">
        <v>168</v>
      </c>
      <c r="E239" s="74" t="s">
        <v>481</v>
      </c>
      <c r="F239" s="75"/>
      <c r="G239" s="76">
        <f t="shared" si="24"/>
        <v>4757.6</v>
      </c>
      <c r="H239" s="76">
        <f t="shared" si="24"/>
        <v>375</v>
      </c>
      <c r="I239" s="77">
        <f t="shared" si="18"/>
        <v>4382.6</v>
      </c>
      <c r="J239" s="77">
        <f t="shared" si="19"/>
        <v>7.882125441399024</v>
      </c>
    </row>
    <row r="240" spans="1:10" ht="39.75" customHeight="1">
      <c r="A240" s="114" t="s">
        <v>482</v>
      </c>
      <c r="B240" s="116"/>
      <c r="C240" s="74" t="s">
        <v>25</v>
      </c>
      <c r="D240" s="74" t="s">
        <v>168</v>
      </c>
      <c r="E240" s="74" t="s">
        <v>483</v>
      </c>
      <c r="F240" s="75"/>
      <c r="G240" s="76">
        <f t="shared" si="24"/>
        <v>4757.6</v>
      </c>
      <c r="H240" s="76">
        <f t="shared" si="24"/>
        <v>375</v>
      </c>
      <c r="I240" s="77">
        <f t="shared" si="18"/>
        <v>4382.6</v>
      </c>
      <c r="J240" s="77">
        <f t="shared" si="19"/>
        <v>7.882125441399024</v>
      </c>
    </row>
    <row r="241" spans="1:10" ht="27.75" customHeight="1">
      <c r="A241" s="114" t="s">
        <v>33</v>
      </c>
      <c r="B241" s="116"/>
      <c r="C241" s="74" t="s">
        <v>25</v>
      </c>
      <c r="D241" s="74" t="s">
        <v>168</v>
      </c>
      <c r="E241" s="74" t="s">
        <v>483</v>
      </c>
      <c r="F241" s="75" t="s">
        <v>34</v>
      </c>
      <c r="G241" s="76">
        <f t="shared" si="24"/>
        <v>4757.6</v>
      </c>
      <c r="H241" s="76">
        <f t="shared" si="24"/>
        <v>375</v>
      </c>
      <c r="I241" s="77">
        <f t="shared" si="18"/>
        <v>4382.6</v>
      </c>
      <c r="J241" s="77">
        <f t="shared" si="19"/>
        <v>7.882125441399024</v>
      </c>
    </row>
    <row r="242" spans="1:10" ht="27" customHeight="1">
      <c r="A242" s="114" t="s">
        <v>35</v>
      </c>
      <c r="B242" s="116"/>
      <c r="C242" s="74" t="s">
        <v>25</v>
      </c>
      <c r="D242" s="74" t="s">
        <v>168</v>
      </c>
      <c r="E242" s="74" t="s">
        <v>483</v>
      </c>
      <c r="F242" s="75" t="s">
        <v>36</v>
      </c>
      <c r="G242" s="76">
        <f>Прил_4!H777</f>
        <v>4757.6</v>
      </c>
      <c r="H242" s="76">
        <f>Прил_4!I777</f>
        <v>375</v>
      </c>
      <c r="I242" s="77">
        <f t="shared" si="18"/>
        <v>4382.6</v>
      </c>
      <c r="J242" s="77">
        <f t="shared" si="19"/>
        <v>7.882125441399024</v>
      </c>
    </row>
    <row r="243" spans="1:10" ht="12.75">
      <c r="A243" s="114" t="s">
        <v>484</v>
      </c>
      <c r="B243" s="116"/>
      <c r="C243" s="74" t="s">
        <v>25</v>
      </c>
      <c r="D243" s="74" t="s">
        <v>168</v>
      </c>
      <c r="E243" s="74" t="s">
        <v>485</v>
      </c>
      <c r="F243" s="75"/>
      <c r="G243" s="76">
        <f aca="true" t="shared" si="25" ref="G243:H245">G244</f>
        <v>1929.4</v>
      </c>
      <c r="H243" s="76">
        <f t="shared" si="25"/>
        <v>560</v>
      </c>
      <c r="I243" s="77">
        <f t="shared" si="18"/>
        <v>1369.4</v>
      </c>
      <c r="J243" s="77">
        <f t="shared" si="19"/>
        <v>29.02456722297087</v>
      </c>
    </row>
    <row r="244" spans="1:10" ht="30" customHeight="1">
      <c r="A244" s="114" t="s">
        <v>486</v>
      </c>
      <c r="B244" s="116"/>
      <c r="C244" s="74" t="s">
        <v>25</v>
      </c>
      <c r="D244" s="74" t="s">
        <v>168</v>
      </c>
      <c r="E244" s="74" t="s">
        <v>487</v>
      </c>
      <c r="F244" s="75"/>
      <c r="G244" s="76">
        <f t="shared" si="25"/>
        <v>1929.4</v>
      </c>
      <c r="H244" s="76">
        <f t="shared" si="25"/>
        <v>560</v>
      </c>
      <c r="I244" s="77">
        <f t="shared" si="18"/>
        <v>1369.4</v>
      </c>
      <c r="J244" s="77">
        <f t="shared" si="19"/>
        <v>29.02456722297087</v>
      </c>
    </row>
    <row r="245" spans="1:10" ht="27.75" customHeight="1">
      <c r="A245" s="114" t="s">
        <v>33</v>
      </c>
      <c r="B245" s="116"/>
      <c r="C245" s="74" t="s">
        <v>25</v>
      </c>
      <c r="D245" s="74" t="s">
        <v>168</v>
      </c>
      <c r="E245" s="74" t="s">
        <v>487</v>
      </c>
      <c r="F245" s="75" t="s">
        <v>34</v>
      </c>
      <c r="G245" s="76">
        <f t="shared" si="25"/>
        <v>1929.4</v>
      </c>
      <c r="H245" s="76">
        <f t="shared" si="25"/>
        <v>560</v>
      </c>
      <c r="I245" s="77">
        <f t="shared" si="18"/>
        <v>1369.4</v>
      </c>
      <c r="J245" s="77">
        <f t="shared" si="19"/>
        <v>29.02456722297087</v>
      </c>
    </row>
    <row r="246" spans="1:10" ht="27.75" customHeight="1">
      <c r="A246" s="114" t="s">
        <v>35</v>
      </c>
      <c r="B246" s="116"/>
      <c r="C246" s="74" t="s">
        <v>25</v>
      </c>
      <c r="D246" s="74" t="s">
        <v>168</v>
      </c>
      <c r="E246" s="74" t="s">
        <v>487</v>
      </c>
      <c r="F246" s="75" t="s">
        <v>36</v>
      </c>
      <c r="G246" s="76">
        <f>Прил_4!H781</f>
        <v>1929.4</v>
      </c>
      <c r="H246" s="76">
        <f>Прил_4!I781</f>
        <v>560</v>
      </c>
      <c r="I246" s="77">
        <f t="shared" si="18"/>
        <v>1369.4</v>
      </c>
      <c r="J246" s="77">
        <f t="shared" si="19"/>
        <v>29.02456722297087</v>
      </c>
    </row>
    <row r="247" spans="1:10" ht="12.75">
      <c r="A247" s="117" t="s">
        <v>133</v>
      </c>
      <c r="B247" s="119"/>
      <c r="C247" s="68" t="s">
        <v>25</v>
      </c>
      <c r="D247" s="68" t="s">
        <v>134</v>
      </c>
      <c r="E247" s="68"/>
      <c r="F247" s="69"/>
      <c r="G247" s="70">
        <f>G248+G259+G264</f>
        <v>3881.1</v>
      </c>
      <c r="H247" s="70">
        <f>H248+H259+H264</f>
        <v>69.5</v>
      </c>
      <c r="I247" s="71">
        <f t="shared" si="18"/>
        <v>3811.6</v>
      </c>
      <c r="J247" s="71">
        <f t="shared" si="19"/>
        <v>1.7907294323774188</v>
      </c>
    </row>
    <row r="248" spans="1:10" ht="41.25" customHeight="1">
      <c r="A248" s="114" t="s">
        <v>135</v>
      </c>
      <c r="B248" s="116"/>
      <c r="C248" s="74" t="s">
        <v>25</v>
      </c>
      <c r="D248" s="74" t="s">
        <v>134</v>
      </c>
      <c r="E248" s="74" t="s">
        <v>136</v>
      </c>
      <c r="F248" s="75"/>
      <c r="G248" s="76">
        <f>G249</f>
        <v>800</v>
      </c>
      <c r="H248" s="76">
        <f>H249</f>
        <v>0</v>
      </c>
      <c r="I248" s="77">
        <f t="shared" si="18"/>
        <v>800</v>
      </c>
      <c r="J248" s="77">
        <f t="shared" si="19"/>
        <v>0</v>
      </c>
    </row>
    <row r="249" spans="1:10" ht="40.5" customHeight="1">
      <c r="A249" s="114" t="s">
        <v>137</v>
      </c>
      <c r="B249" s="116"/>
      <c r="C249" s="74" t="s">
        <v>25</v>
      </c>
      <c r="D249" s="74" t="s">
        <v>134</v>
      </c>
      <c r="E249" s="74" t="s">
        <v>138</v>
      </c>
      <c r="F249" s="75"/>
      <c r="G249" s="76">
        <f>G250+G253+G256</f>
        <v>800</v>
      </c>
      <c r="H249" s="76">
        <f>H250+H253+H256</f>
        <v>0</v>
      </c>
      <c r="I249" s="77">
        <f t="shared" si="18"/>
        <v>800</v>
      </c>
      <c r="J249" s="77">
        <f t="shared" si="19"/>
        <v>0</v>
      </c>
    </row>
    <row r="250" spans="1:10" ht="42" customHeight="1">
      <c r="A250" s="114" t="s">
        <v>139</v>
      </c>
      <c r="B250" s="116"/>
      <c r="C250" s="74" t="s">
        <v>25</v>
      </c>
      <c r="D250" s="74" t="s">
        <v>134</v>
      </c>
      <c r="E250" s="74" t="s">
        <v>140</v>
      </c>
      <c r="F250" s="75"/>
      <c r="G250" s="76">
        <f>G251</f>
        <v>651</v>
      </c>
      <c r="H250" s="76">
        <f>H251</f>
        <v>0</v>
      </c>
      <c r="I250" s="77">
        <f t="shared" si="18"/>
        <v>651</v>
      </c>
      <c r="J250" s="77">
        <f t="shared" si="19"/>
        <v>0</v>
      </c>
    </row>
    <row r="251" spans="1:10" ht="12.75">
      <c r="A251" s="114" t="s">
        <v>45</v>
      </c>
      <c r="B251" s="116"/>
      <c r="C251" s="74" t="s">
        <v>25</v>
      </c>
      <c r="D251" s="74" t="s">
        <v>134</v>
      </c>
      <c r="E251" s="74" t="s">
        <v>140</v>
      </c>
      <c r="F251" s="75" t="s">
        <v>46</v>
      </c>
      <c r="G251" s="76">
        <f>G252</f>
        <v>651</v>
      </c>
      <c r="H251" s="76">
        <f>H252</f>
        <v>0</v>
      </c>
      <c r="I251" s="77">
        <f t="shared" si="18"/>
        <v>651</v>
      </c>
      <c r="J251" s="77">
        <f t="shared" si="19"/>
        <v>0</v>
      </c>
    </row>
    <row r="252" spans="1:10" ht="56.25" customHeight="1">
      <c r="A252" s="114" t="s">
        <v>141</v>
      </c>
      <c r="B252" s="116"/>
      <c r="C252" s="74" t="s">
        <v>25</v>
      </c>
      <c r="D252" s="74" t="s">
        <v>134</v>
      </c>
      <c r="E252" s="74" t="s">
        <v>140</v>
      </c>
      <c r="F252" s="75" t="s">
        <v>142</v>
      </c>
      <c r="G252" s="76">
        <f>Прил_4!H139</f>
        <v>651</v>
      </c>
      <c r="H252" s="76">
        <f>Прил_4!I139</f>
        <v>0</v>
      </c>
      <c r="I252" s="77">
        <f t="shared" si="18"/>
        <v>651</v>
      </c>
      <c r="J252" s="77">
        <f t="shared" si="19"/>
        <v>0</v>
      </c>
    </row>
    <row r="253" spans="1:10" ht="27.75" customHeight="1">
      <c r="A253" s="114" t="s">
        <v>143</v>
      </c>
      <c r="B253" s="116"/>
      <c r="C253" s="74" t="s">
        <v>25</v>
      </c>
      <c r="D253" s="74" t="s">
        <v>134</v>
      </c>
      <c r="E253" s="74" t="s">
        <v>144</v>
      </c>
      <c r="F253" s="75"/>
      <c r="G253" s="76">
        <f>G254</f>
        <v>100</v>
      </c>
      <c r="H253" s="76">
        <f>H254</f>
        <v>0</v>
      </c>
      <c r="I253" s="77">
        <f t="shared" si="18"/>
        <v>100</v>
      </c>
      <c r="J253" s="77">
        <f t="shared" si="19"/>
        <v>0</v>
      </c>
    </row>
    <row r="254" spans="1:10" ht="12.75">
      <c r="A254" s="114" t="s">
        <v>45</v>
      </c>
      <c r="B254" s="116"/>
      <c r="C254" s="74" t="s">
        <v>25</v>
      </c>
      <c r="D254" s="74" t="s">
        <v>134</v>
      </c>
      <c r="E254" s="74" t="s">
        <v>144</v>
      </c>
      <c r="F254" s="75" t="s">
        <v>46</v>
      </c>
      <c r="G254" s="76">
        <f>G255</f>
        <v>100</v>
      </c>
      <c r="H254" s="76">
        <f>H255</f>
        <v>0</v>
      </c>
      <c r="I254" s="77">
        <f t="shared" si="18"/>
        <v>100</v>
      </c>
      <c r="J254" s="77">
        <f t="shared" si="19"/>
        <v>0</v>
      </c>
    </row>
    <row r="255" spans="1:10" ht="54.75" customHeight="1">
      <c r="A255" s="114" t="s">
        <v>141</v>
      </c>
      <c r="B255" s="116"/>
      <c r="C255" s="74" t="s">
        <v>25</v>
      </c>
      <c r="D255" s="74" t="s">
        <v>134</v>
      </c>
      <c r="E255" s="74" t="s">
        <v>144</v>
      </c>
      <c r="F255" s="75" t="s">
        <v>142</v>
      </c>
      <c r="G255" s="76">
        <f>Прил_4!H142</f>
        <v>100</v>
      </c>
      <c r="H255" s="76">
        <f>Прил_4!I142</f>
        <v>0</v>
      </c>
      <c r="I255" s="77">
        <f t="shared" si="18"/>
        <v>100</v>
      </c>
      <c r="J255" s="77">
        <f t="shared" si="19"/>
        <v>0</v>
      </c>
    </row>
    <row r="256" spans="1:10" ht="56.25" customHeight="1">
      <c r="A256" s="114" t="s">
        <v>145</v>
      </c>
      <c r="B256" s="116"/>
      <c r="C256" s="74" t="s">
        <v>25</v>
      </c>
      <c r="D256" s="74" t="s">
        <v>134</v>
      </c>
      <c r="E256" s="74" t="s">
        <v>146</v>
      </c>
      <c r="F256" s="75"/>
      <c r="G256" s="76">
        <f>G257</f>
        <v>49</v>
      </c>
      <c r="H256" s="76">
        <f>H257</f>
        <v>0</v>
      </c>
      <c r="I256" s="77">
        <f t="shared" si="18"/>
        <v>49</v>
      </c>
      <c r="J256" s="77">
        <f t="shared" si="19"/>
        <v>0</v>
      </c>
    </row>
    <row r="257" spans="1:10" ht="12.75">
      <c r="A257" s="114" t="s">
        <v>45</v>
      </c>
      <c r="B257" s="116"/>
      <c r="C257" s="74" t="s">
        <v>25</v>
      </c>
      <c r="D257" s="74" t="s">
        <v>134</v>
      </c>
      <c r="E257" s="74" t="s">
        <v>146</v>
      </c>
      <c r="F257" s="75" t="s">
        <v>46</v>
      </c>
      <c r="G257" s="76">
        <f>G258</f>
        <v>49</v>
      </c>
      <c r="H257" s="76">
        <f>H258</f>
        <v>0</v>
      </c>
      <c r="I257" s="77">
        <f t="shared" si="18"/>
        <v>49</v>
      </c>
      <c r="J257" s="77">
        <f t="shared" si="19"/>
        <v>0</v>
      </c>
    </row>
    <row r="258" spans="1:10" ht="51.75" customHeight="1">
      <c r="A258" s="114" t="s">
        <v>141</v>
      </c>
      <c r="B258" s="116"/>
      <c r="C258" s="74" t="s">
        <v>25</v>
      </c>
      <c r="D258" s="74" t="s">
        <v>134</v>
      </c>
      <c r="E258" s="74" t="s">
        <v>146</v>
      </c>
      <c r="F258" s="75" t="s">
        <v>142</v>
      </c>
      <c r="G258" s="76">
        <f>Прил_4!H145</f>
        <v>49</v>
      </c>
      <c r="H258" s="76">
        <f>Прил_4!I145</f>
        <v>0</v>
      </c>
      <c r="I258" s="77">
        <f t="shared" si="18"/>
        <v>49</v>
      </c>
      <c r="J258" s="77">
        <f t="shared" si="19"/>
        <v>0</v>
      </c>
    </row>
    <row r="259" spans="1:10" ht="42.75" customHeight="1">
      <c r="A259" s="114" t="s">
        <v>147</v>
      </c>
      <c r="B259" s="116"/>
      <c r="C259" s="74" t="s">
        <v>25</v>
      </c>
      <c r="D259" s="74" t="s">
        <v>134</v>
      </c>
      <c r="E259" s="74" t="s">
        <v>148</v>
      </c>
      <c r="F259" s="75"/>
      <c r="G259" s="76">
        <f aca="true" t="shared" si="26" ref="G259:H262">G260</f>
        <v>231.1</v>
      </c>
      <c r="H259" s="76">
        <f t="shared" si="26"/>
        <v>69.5</v>
      </c>
      <c r="I259" s="77">
        <f t="shared" si="18"/>
        <v>161.6</v>
      </c>
      <c r="J259" s="77">
        <f t="shared" si="19"/>
        <v>30.073561228905238</v>
      </c>
    </row>
    <row r="260" spans="1:10" ht="40.5" customHeight="1">
      <c r="A260" s="114" t="s">
        <v>149</v>
      </c>
      <c r="B260" s="116"/>
      <c r="C260" s="74" t="s">
        <v>25</v>
      </c>
      <c r="D260" s="74" t="s">
        <v>134</v>
      </c>
      <c r="E260" s="74" t="s">
        <v>150</v>
      </c>
      <c r="F260" s="75"/>
      <c r="G260" s="76">
        <f t="shared" si="26"/>
        <v>231.1</v>
      </c>
      <c r="H260" s="76">
        <f t="shared" si="26"/>
        <v>69.5</v>
      </c>
      <c r="I260" s="77">
        <f t="shared" si="18"/>
        <v>161.6</v>
      </c>
      <c r="J260" s="77">
        <f t="shared" si="19"/>
        <v>30.073561228905238</v>
      </c>
    </row>
    <row r="261" spans="1:10" ht="27" customHeight="1">
      <c r="A261" s="114" t="s">
        <v>151</v>
      </c>
      <c r="B261" s="116"/>
      <c r="C261" s="74" t="s">
        <v>25</v>
      </c>
      <c r="D261" s="74" t="s">
        <v>134</v>
      </c>
      <c r="E261" s="74" t="s">
        <v>152</v>
      </c>
      <c r="F261" s="75"/>
      <c r="G261" s="76">
        <f t="shared" si="26"/>
        <v>231.1</v>
      </c>
      <c r="H261" s="76">
        <f t="shared" si="26"/>
        <v>69.5</v>
      </c>
      <c r="I261" s="77">
        <f t="shared" si="18"/>
        <v>161.6</v>
      </c>
      <c r="J261" s="77">
        <f t="shared" si="19"/>
        <v>30.073561228905238</v>
      </c>
    </row>
    <row r="262" spans="1:10" ht="27.75" customHeight="1">
      <c r="A262" s="114" t="s">
        <v>33</v>
      </c>
      <c r="B262" s="116"/>
      <c r="C262" s="74" t="s">
        <v>25</v>
      </c>
      <c r="D262" s="74" t="s">
        <v>134</v>
      </c>
      <c r="E262" s="74" t="s">
        <v>152</v>
      </c>
      <c r="F262" s="75" t="s">
        <v>34</v>
      </c>
      <c r="G262" s="76">
        <f t="shared" si="26"/>
        <v>231.1</v>
      </c>
      <c r="H262" s="76">
        <f t="shared" si="26"/>
        <v>69.5</v>
      </c>
      <c r="I262" s="77">
        <f t="shared" si="18"/>
        <v>161.6</v>
      </c>
      <c r="J262" s="77">
        <f t="shared" si="19"/>
        <v>30.073561228905238</v>
      </c>
    </row>
    <row r="263" spans="1:10" ht="27" customHeight="1">
      <c r="A263" s="130" t="s">
        <v>35</v>
      </c>
      <c r="B263" s="131"/>
      <c r="C263" s="74" t="s">
        <v>25</v>
      </c>
      <c r="D263" s="74" t="s">
        <v>134</v>
      </c>
      <c r="E263" s="74" t="s">
        <v>152</v>
      </c>
      <c r="F263" s="75" t="s">
        <v>36</v>
      </c>
      <c r="G263" s="76">
        <f>Прил_4!H150</f>
        <v>231.1</v>
      </c>
      <c r="H263" s="76">
        <f>Прил_4!I150</f>
        <v>69.5</v>
      </c>
      <c r="I263" s="77">
        <f t="shared" si="18"/>
        <v>161.6</v>
      </c>
      <c r="J263" s="77">
        <f t="shared" si="19"/>
        <v>30.073561228905238</v>
      </c>
    </row>
    <row r="264" spans="1:10" ht="42" customHeight="1">
      <c r="A264" s="127" t="s">
        <v>616</v>
      </c>
      <c r="B264" s="128"/>
      <c r="C264" s="83" t="s">
        <v>25</v>
      </c>
      <c r="D264" s="74" t="s">
        <v>134</v>
      </c>
      <c r="E264" s="74" t="str">
        <f>Прил_4!F301</f>
        <v>М4 0 00 00000</v>
      </c>
      <c r="F264" s="75"/>
      <c r="G264" s="76">
        <f aca="true" t="shared" si="27" ref="G264:H266">G265</f>
        <v>2850</v>
      </c>
      <c r="H264" s="76">
        <f t="shared" si="27"/>
        <v>0</v>
      </c>
      <c r="I264" s="77">
        <f>G264-H264</f>
        <v>2850</v>
      </c>
      <c r="J264" s="77">
        <f>H264/G264*100</f>
        <v>0</v>
      </c>
    </row>
    <row r="265" spans="1:10" ht="27" customHeight="1">
      <c r="A265" s="127" t="s">
        <v>618</v>
      </c>
      <c r="B265" s="128"/>
      <c r="C265" s="83" t="s">
        <v>25</v>
      </c>
      <c r="D265" s="74" t="s">
        <v>134</v>
      </c>
      <c r="E265" s="74" t="str">
        <f>Прил_4!F302</f>
        <v>М4 0 00 00880</v>
      </c>
      <c r="F265" s="75"/>
      <c r="G265" s="76">
        <f t="shared" si="27"/>
        <v>2850</v>
      </c>
      <c r="H265" s="76">
        <f t="shared" si="27"/>
        <v>0</v>
      </c>
      <c r="I265" s="77">
        <f>G265-H265</f>
        <v>2850</v>
      </c>
      <c r="J265" s="77">
        <f>H265/G265*100</f>
        <v>0</v>
      </c>
    </row>
    <row r="266" spans="1:10" ht="15.75">
      <c r="A266" s="127" t="s">
        <v>45</v>
      </c>
      <c r="B266" s="128"/>
      <c r="C266" s="83" t="s">
        <v>25</v>
      </c>
      <c r="D266" s="74" t="s">
        <v>134</v>
      </c>
      <c r="E266" s="74" t="str">
        <f>Прил_4!F303</f>
        <v>М4 0 00 00880</v>
      </c>
      <c r="F266" s="64">
        <v>800</v>
      </c>
      <c r="G266" s="76">
        <f t="shared" si="27"/>
        <v>2850</v>
      </c>
      <c r="H266" s="76">
        <f t="shared" si="27"/>
        <v>0</v>
      </c>
      <c r="I266" s="77">
        <f>G266-H266</f>
        <v>2850</v>
      </c>
      <c r="J266" s="77">
        <f>H266/G266*100</f>
        <v>0</v>
      </c>
    </row>
    <row r="267" spans="1:10" ht="27" customHeight="1">
      <c r="A267" s="127" t="s">
        <v>141</v>
      </c>
      <c r="B267" s="128"/>
      <c r="C267" s="83" t="s">
        <v>25</v>
      </c>
      <c r="D267" s="74" t="s">
        <v>134</v>
      </c>
      <c r="E267" s="74" t="str">
        <f>Прил_4!F304</f>
        <v>М4 0 00 00880</v>
      </c>
      <c r="F267" s="64">
        <v>810</v>
      </c>
      <c r="G267" s="76">
        <f>Прил_4!H304</f>
        <v>2850</v>
      </c>
      <c r="H267" s="76">
        <f>Прил_4!I304</f>
        <v>0</v>
      </c>
      <c r="I267" s="77">
        <f>G267-H267</f>
        <v>2850</v>
      </c>
      <c r="J267" s="77">
        <f>H267/G267*100</f>
        <v>0</v>
      </c>
    </row>
    <row r="268" spans="1:10" ht="12.75">
      <c r="A268" s="117" t="s">
        <v>153</v>
      </c>
      <c r="B268" s="119"/>
      <c r="C268" s="68" t="s">
        <v>154</v>
      </c>
      <c r="D268" s="80" t="s">
        <v>576</v>
      </c>
      <c r="E268" s="68"/>
      <c r="F268" s="69"/>
      <c r="G268" s="70">
        <f>G269+G295+G323+G373</f>
        <v>192910.09999999998</v>
      </c>
      <c r="H268" s="70">
        <f>H269+H295+H323+H373</f>
        <v>129658.7</v>
      </c>
      <c r="I268" s="71">
        <f t="shared" si="18"/>
        <v>63251.39999999998</v>
      </c>
      <c r="J268" s="71">
        <f t="shared" si="19"/>
        <v>67.21198112488668</v>
      </c>
    </row>
    <row r="269" spans="1:10" ht="12.75">
      <c r="A269" s="117" t="s">
        <v>155</v>
      </c>
      <c r="B269" s="119"/>
      <c r="C269" s="68" t="s">
        <v>154</v>
      </c>
      <c r="D269" s="68" t="s">
        <v>11</v>
      </c>
      <c r="E269" s="68"/>
      <c r="F269" s="69"/>
      <c r="G269" s="70">
        <f>G270+G281+G286</f>
        <v>17964.4</v>
      </c>
      <c r="H269" s="70">
        <f>H270+H281+H286</f>
        <v>4199.2</v>
      </c>
      <c r="I269" s="71">
        <f t="shared" si="18"/>
        <v>13765.2</v>
      </c>
      <c r="J269" s="71">
        <f t="shared" si="19"/>
        <v>23.375119681147154</v>
      </c>
    </row>
    <row r="270" spans="1:10" ht="54" customHeight="1">
      <c r="A270" s="114" t="s">
        <v>488</v>
      </c>
      <c r="B270" s="116"/>
      <c r="C270" s="74" t="s">
        <v>154</v>
      </c>
      <c r="D270" s="74" t="s">
        <v>11</v>
      </c>
      <c r="E270" s="74" t="s">
        <v>489</v>
      </c>
      <c r="F270" s="75"/>
      <c r="G270" s="76">
        <f>G271</f>
        <v>10623.7</v>
      </c>
      <c r="H270" s="76">
        <f>H271</f>
        <v>100</v>
      </c>
      <c r="I270" s="77">
        <f t="shared" si="18"/>
        <v>10523.7</v>
      </c>
      <c r="J270" s="77">
        <f t="shared" si="19"/>
        <v>0.9412916403889418</v>
      </c>
    </row>
    <row r="271" spans="1:10" ht="27" customHeight="1">
      <c r="A271" s="114" t="s">
        <v>490</v>
      </c>
      <c r="B271" s="116"/>
      <c r="C271" s="74" t="s">
        <v>154</v>
      </c>
      <c r="D271" s="74" t="s">
        <v>11</v>
      </c>
      <c r="E271" s="74" t="s">
        <v>491</v>
      </c>
      <c r="F271" s="75"/>
      <c r="G271" s="76">
        <f>G272+G275+G278</f>
        <v>10623.7</v>
      </c>
      <c r="H271" s="76">
        <f>H272+H275+H278</f>
        <v>100</v>
      </c>
      <c r="I271" s="77">
        <f aca="true" t="shared" si="28" ref="I271:I337">G271-H271</f>
        <v>10523.7</v>
      </c>
      <c r="J271" s="77">
        <f aca="true" t="shared" si="29" ref="J271:J337">H271/G271*100</f>
        <v>0.9412916403889418</v>
      </c>
    </row>
    <row r="272" spans="1:10" ht="27" customHeight="1">
      <c r="A272" s="114" t="s">
        <v>492</v>
      </c>
      <c r="B272" s="116"/>
      <c r="C272" s="74" t="s">
        <v>154</v>
      </c>
      <c r="D272" s="74" t="s">
        <v>11</v>
      </c>
      <c r="E272" s="74" t="s">
        <v>493</v>
      </c>
      <c r="F272" s="75"/>
      <c r="G272" s="76">
        <f>G273</f>
        <v>9563.7</v>
      </c>
      <c r="H272" s="76">
        <f>H273</f>
        <v>0</v>
      </c>
      <c r="I272" s="77">
        <f t="shared" si="28"/>
        <v>9563.7</v>
      </c>
      <c r="J272" s="77">
        <f t="shared" si="29"/>
        <v>0</v>
      </c>
    </row>
    <row r="273" spans="1:10" ht="27.75" customHeight="1">
      <c r="A273" s="114" t="s">
        <v>33</v>
      </c>
      <c r="B273" s="116"/>
      <c r="C273" s="74" t="s">
        <v>154</v>
      </c>
      <c r="D273" s="74" t="s">
        <v>11</v>
      </c>
      <c r="E273" s="74" t="s">
        <v>493</v>
      </c>
      <c r="F273" s="75" t="s">
        <v>34</v>
      </c>
      <c r="G273" s="76">
        <f>Прил_4!H788</f>
        <v>9563.7</v>
      </c>
      <c r="H273" s="76">
        <f>Прил_4!I788</f>
        <v>0</v>
      </c>
      <c r="I273" s="77">
        <f t="shared" si="28"/>
        <v>9563.7</v>
      </c>
      <c r="J273" s="77">
        <f t="shared" si="29"/>
        <v>0</v>
      </c>
    </row>
    <row r="274" spans="1:10" ht="27.75" customHeight="1">
      <c r="A274" s="114" t="s">
        <v>35</v>
      </c>
      <c r="B274" s="116"/>
      <c r="C274" s="74" t="s">
        <v>154</v>
      </c>
      <c r="D274" s="74" t="s">
        <v>11</v>
      </c>
      <c r="E274" s="74" t="s">
        <v>493</v>
      </c>
      <c r="F274" s="75" t="s">
        <v>36</v>
      </c>
      <c r="G274" s="76">
        <v>9563.7</v>
      </c>
      <c r="H274" s="76">
        <v>0</v>
      </c>
      <c r="I274" s="77">
        <f t="shared" si="28"/>
        <v>9563.7</v>
      </c>
      <c r="J274" s="77">
        <f t="shared" si="29"/>
        <v>0</v>
      </c>
    </row>
    <row r="275" spans="1:10" ht="27" customHeight="1">
      <c r="A275" s="114" t="s">
        <v>494</v>
      </c>
      <c r="B275" s="116"/>
      <c r="C275" s="74" t="s">
        <v>154</v>
      </c>
      <c r="D275" s="74" t="s">
        <v>11</v>
      </c>
      <c r="E275" s="74" t="s">
        <v>495</v>
      </c>
      <c r="F275" s="75"/>
      <c r="G275" s="76">
        <f>G276</f>
        <v>340.1</v>
      </c>
      <c r="H275" s="76">
        <f>H276</f>
        <v>100</v>
      </c>
      <c r="I275" s="77">
        <f t="shared" si="28"/>
        <v>240.10000000000002</v>
      </c>
      <c r="J275" s="77">
        <f t="shared" si="29"/>
        <v>29.40311673037342</v>
      </c>
    </row>
    <row r="276" spans="1:10" ht="27" customHeight="1">
      <c r="A276" s="114" t="s">
        <v>33</v>
      </c>
      <c r="B276" s="116"/>
      <c r="C276" s="74" t="s">
        <v>154</v>
      </c>
      <c r="D276" s="74" t="s">
        <v>11</v>
      </c>
      <c r="E276" s="74" t="s">
        <v>495</v>
      </c>
      <c r="F276" s="75" t="s">
        <v>34</v>
      </c>
      <c r="G276" s="76">
        <f>G277</f>
        <v>340.1</v>
      </c>
      <c r="H276" s="76">
        <f>H277</f>
        <v>100</v>
      </c>
      <c r="I276" s="77">
        <f t="shared" si="28"/>
        <v>240.10000000000002</v>
      </c>
      <c r="J276" s="77">
        <f t="shared" si="29"/>
        <v>29.40311673037342</v>
      </c>
    </row>
    <row r="277" spans="1:10" ht="27" customHeight="1">
      <c r="A277" s="114" t="s">
        <v>35</v>
      </c>
      <c r="B277" s="116"/>
      <c r="C277" s="74" t="s">
        <v>154</v>
      </c>
      <c r="D277" s="74" t="s">
        <v>11</v>
      </c>
      <c r="E277" s="74" t="s">
        <v>495</v>
      </c>
      <c r="F277" s="75" t="s">
        <v>36</v>
      </c>
      <c r="G277" s="76">
        <f>Прил_4!H791</f>
        <v>340.1</v>
      </c>
      <c r="H277" s="76">
        <f>Прил_4!I791</f>
        <v>100</v>
      </c>
      <c r="I277" s="77">
        <f t="shared" si="28"/>
        <v>240.10000000000002</v>
      </c>
      <c r="J277" s="77">
        <f t="shared" si="29"/>
        <v>29.40311673037342</v>
      </c>
    </row>
    <row r="278" spans="1:10" ht="43.5" customHeight="1">
      <c r="A278" s="114" t="s">
        <v>496</v>
      </c>
      <c r="B278" s="116"/>
      <c r="C278" s="74" t="s">
        <v>154</v>
      </c>
      <c r="D278" s="74" t="s">
        <v>11</v>
      </c>
      <c r="E278" s="74" t="s">
        <v>497</v>
      </c>
      <c r="F278" s="75"/>
      <c r="G278" s="76">
        <f>G279</f>
        <v>719.9</v>
      </c>
      <c r="H278" s="76">
        <f>H279</f>
        <v>0</v>
      </c>
      <c r="I278" s="77">
        <f t="shared" si="28"/>
        <v>719.9</v>
      </c>
      <c r="J278" s="77">
        <f t="shared" si="29"/>
        <v>0</v>
      </c>
    </row>
    <row r="279" spans="1:10" ht="27.75" customHeight="1">
      <c r="A279" s="114" t="s">
        <v>33</v>
      </c>
      <c r="B279" s="116"/>
      <c r="C279" s="74" t="s">
        <v>154</v>
      </c>
      <c r="D279" s="74" t="s">
        <v>11</v>
      </c>
      <c r="E279" s="74" t="s">
        <v>497</v>
      </c>
      <c r="F279" s="75" t="s">
        <v>34</v>
      </c>
      <c r="G279" s="76">
        <f>G280</f>
        <v>719.9</v>
      </c>
      <c r="H279" s="76">
        <f>H280</f>
        <v>0</v>
      </c>
      <c r="I279" s="77">
        <f t="shared" si="28"/>
        <v>719.9</v>
      </c>
      <c r="J279" s="77">
        <f t="shared" si="29"/>
        <v>0</v>
      </c>
    </row>
    <row r="280" spans="1:10" ht="28.5" customHeight="1">
      <c r="A280" s="114" t="s">
        <v>35</v>
      </c>
      <c r="B280" s="116"/>
      <c r="C280" s="74" t="s">
        <v>154</v>
      </c>
      <c r="D280" s="74" t="s">
        <v>11</v>
      </c>
      <c r="E280" s="74" t="s">
        <v>497</v>
      </c>
      <c r="F280" s="75" t="s">
        <v>36</v>
      </c>
      <c r="G280" s="76">
        <f>Прил_4!H794</f>
        <v>719.9</v>
      </c>
      <c r="H280" s="76">
        <f>Прил_4!I794</f>
        <v>0</v>
      </c>
      <c r="I280" s="77">
        <f t="shared" si="28"/>
        <v>719.9</v>
      </c>
      <c r="J280" s="77">
        <f t="shared" si="29"/>
        <v>0</v>
      </c>
    </row>
    <row r="281" spans="1:10" ht="39" customHeight="1">
      <c r="A281" s="114" t="s">
        <v>498</v>
      </c>
      <c r="B281" s="116"/>
      <c r="C281" s="74" t="s">
        <v>154</v>
      </c>
      <c r="D281" s="74" t="s">
        <v>11</v>
      </c>
      <c r="E281" s="74" t="s">
        <v>499</v>
      </c>
      <c r="F281" s="75"/>
      <c r="G281" s="76">
        <f aca="true" t="shared" si="30" ref="G281:H284">G282</f>
        <v>10</v>
      </c>
      <c r="H281" s="76">
        <f t="shared" si="30"/>
        <v>0</v>
      </c>
      <c r="I281" s="77">
        <f t="shared" si="28"/>
        <v>10</v>
      </c>
      <c r="J281" s="77">
        <f t="shared" si="29"/>
        <v>0</v>
      </c>
    </row>
    <row r="282" spans="1:10" ht="26.25" customHeight="1">
      <c r="A282" s="114" t="s">
        <v>500</v>
      </c>
      <c r="B282" s="116"/>
      <c r="C282" s="74" t="s">
        <v>154</v>
      </c>
      <c r="D282" s="74" t="s">
        <v>11</v>
      </c>
      <c r="E282" s="74" t="s">
        <v>501</v>
      </c>
      <c r="F282" s="75"/>
      <c r="G282" s="76">
        <f t="shared" si="30"/>
        <v>10</v>
      </c>
      <c r="H282" s="76">
        <f t="shared" si="30"/>
        <v>0</v>
      </c>
      <c r="I282" s="77">
        <f t="shared" si="28"/>
        <v>10</v>
      </c>
      <c r="J282" s="77">
        <f t="shared" si="29"/>
        <v>0</v>
      </c>
    </row>
    <row r="283" spans="1:10" ht="12.75">
      <c r="A283" s="114" t="s">
        <v>502</v>
      </c>
      <c r="B283" s="116"/>
      <c r="C283" s="74" t="s">
        <v>154</v>
      </c>
      <c r="D283" s="74" t="s">
        <v>11</v>
      </c>
      <c r="E283" s="74" t="s">
        <v>503</v>
      </c>
      <c r="F283" s="75"/>
      <c r="G283" s="76">
        <f t="shared" si="30"/>
        <v>10</v>
      </c>
      <c r="H283" s="76">
        <f t="shared" si="30"/>
        <v>0</v>
      </c>
      <c r="I283" s="77">
        <f t="shared" si="28"/>
        <v>10</v>
      </c>
      <c r="J283" s="77">
        <f t="shared" si="29"/>
        <v>0</v>
      </c>
    </row>
    <row r="284" spans="1:10" ht="28.5" customHeight="1">
      <c r="A284" s="114" t="s">
        <v>33</v>
      </c>
      <c r="B284" s="116"/>
      <c r="C284" s="74" t="s">
        <v>154</v>
      </c>
      <c r="D284" s="74" t="s">
        <v>11</v>
      </c>
      <c r="E284" s="74" t="s">
        <v>503</v>
      </c>
      <c r="F284" s="75" t="s">
        <v>34</v>
      </c>
      <c r="G284" s="76">
        <f t="shared" si="30"/>
        <v>10</v>
      </c>
      <c r="H284" s="76">
        <f t="shared" si="30"/>
        <v>0</v>
      </c>
      <c r="I284" s="77">
        <f t="shared" si="28"/>
        <v>10</v>
      </c>
      <c r="J284" s="77">
        <f t="shared" si="29"/>
        <v>0</v>
      </c>
    </row>
    <row r="285" spans="1:10" ht="27" customHeight="1">
      <c r="A285" s="114" t="s">
        <v>35</v>
      </c>
      <c r="B285" s="116"/>
      <c r="C285" s="74" t="s">
        <v>154</v>
      </c>
      <c r="D285" s="74" t="s">
        <v>11</v>
      </c>
      <c r="E285" s="74" t="s">
        <v>503</v>
      </c>
      <c r="F285" s="75" t="s">
        <v>36</v>
      </c>
      <c r="G285" s="76">
        <f>Прил_4!H799</f>
        <v>10</v>
      </c>
      <c r="H285" s="76">
        <f>Прил_4!I799</f>
        <v>0</v>
      </c>
      <c r="I285" s="77">
        <f t="shared" si="28"/>
        <v>10</v>
      </c>
      <c r="J285" s="77">
        <f t="shared" si="29"/>
        <v>0</v>
      </c>
    </row>
    <row r="286" spans="1:10" ht="12.75">
      <c r="A286" s="114" t="s">
        <v>156</v>
      </c>
      <c r="B286" s="116"/>
      <c r="C286" s="74" t="s">
        <v>154</v>
      </c>
      <c r="D286" s="74" t="s">
        <v>11</v>
      </c>
      <c r="E286" s="74" t="s">
        <v>157</v>
      </c>
      <c r="F286" s="75"/>
      <c r="G286" s="76">
        <f>G287+G290</f>
        <v>7330.700000000001</v>
      </c>
      <c r="H286" s="76">
        <f>H287+H290</f>
        <v>4099.2</v>
      </c>
      <c r="I286" s="77">
        <f t="shared" si="28"/>
        <v>3231.500000000001</v>
      </c>
      <c r="J286" s="77">
        <f t="shared" si="29"/>
        <v>55.918261557559305</v>
      </c>
    </row>
    <row r="287" spans="1:10" ht="27" customHeight="1">
      <c r="A287" s="114" t="s">
        <v>158</v>
      </c>
      <c r="B287" s="116"/>
      <c r="C287" s="74" t="s">
        <v>154</v>
      </c>
      <c r="D287" s="74" t="s">
        <v>11</v>
      </c>
      <c r="E287" s="74" t="s">
        <v>159</v>
      </c>
      <c r="F287" s="75"/>
      <c r="G287" s="76">
        <f>G288</f>
        <v>3171</v>
      </c>
      <c r="H287" s="76">
        <f>H288</f>
        <v>2521.7</v>
      </c>
      <c r="I287" s="77">
        <f t="shared" si="28"/>
        <v>649.3000000000002</v>
      </c>
      <c r="J287" s="77">
        <f t="shared" si="29"/>
        <v>79.52380952380952</v>
      </c>
    </row>
    <row r="288" spans="1:10" ht="27" customHeight="1">
      <c r="A288" s="114" t="s">
        <v>33</v>
      </c>
      <c r="B288" s="116"/>
      <c r="C288" s="74" t="s">
        <v>154</v>
      </c>
      <c r="D288" s="74" t="s">
        <v>11</v>
      </c>
      <c r="E288" s="74" t="s">
        <v>159</v>
      </c>
      <c r="F288" s="75" t="s">
        <v>34</v>
      </c>
      <c r="G288" s="76">
        <f>G289</f>
        <v>3171</v>
      </c>
      <c r="H288" s="76">
        <f>H289</f>
        <v>2521.7</v>
      </c>
      <c r="I288" s="77">
        <f t="shared" si="28"/>
        <v>649.3000000000002</v>
      </c>
      <c r="J288" s="77">
        <f t="shared" si="29"/>
        <v>79.52380952380952</v>
      </c>
    </row>
    <row r="289" spans="1:10" ht="27" customHeight="1">
      <c r="A289" s="114" t="s">
        <v>35</v>
      </c>
      <c r="B289" s="116"/>
      <c r="C289" s="74" t="s">
        <v>154</v>
      </c>
      <c r="D289" s="74" t="s">
        <v>11</v>
      </c>
      <c r="E289" s="74" t="s">
        <v>159</v>
      </c>
      <c r="F289" s="75" t="s">
        <v>36</v>
      </c>
      <c r="G289" s="76">
        <f>Прил_4!H156+Прил_4!H310+Прил_4!H803</f>
        <v>3171</v>
      </c>
      <c r="H289" s="76">
        <f>Прил_4!I156+Прил_4!I310+Прил_4!I803</f>
        <v>2521.7</v>
      </c>
      <c r="I289" s="77">
        <f t="shared" si="28"/>
        <v>649.3000000000002</v>
      </c>
      <c r="J289" s="77">
        <f t="shared" si="29"/>
        <v>79.52380952380952</v>
      </c>
    </row>
    <row r="290" spans="1:10" ht="12.75">
      <c r="A290" s="114" t="s">
        <v>504</v>
      </c>
      <c r="B290" s="116"/>
      <c r="C290" s="74" t="s">
        <v>154</v>
      </c>
      <c r="D290" s="74" t="s">
        <v>11</v>
      </c>
      <c r="E290" s="74" t="s">
        <v>505</v>
      </c>
      <c r="F290" s="75"/>
      <c r="G290" s="76">
        <f>G291+G293</f>
        <v>4159.700000000001</v>
      </c>
      <c r="H290" s="76">
        <f>H291+H293</f>
        <v>1577.5</v>
      </c>
      <c r="I290" s="77">
        <f t="shared" si="28"/>
        <v>2582.2000000000007</v>
      </c>
      <c r="J290" s="77">
        <f t="shared" si="29"/>
        <v>37.92340793807245</v>
      </c>
    </row>
    <row r="291" spans="1:10" ht="27.75" customHeight="1">
      <c r="A291" s="114" t="s">
        <v>33</v>
      </c>
      <c r="B291" s="116"/>
      <c r="C291" s="74" t="s">
        <v>154</v>
      </c>
      <c r="D291" s="74" t="s">
        <v>11</v>
      </c>
      <c r="E291" s="74" t="s">
        <v>505</v>
      </c>
      <c r="F291" s="75" t="s">
        <v>34</v>
      </c>
      <c r="G291" s="76">
        <f>G292</f>
        <v>2948.8</v>
      </c>
      <c r="H291" s="76">
        <f>H292</f>
        <v>898.5</v>
      </c>
      <c r="I291" s="77">
        <f t="shared" si="28"/>
        <v>2050.3</v>
      </c>
      <c r="J291" s="77">
        <f t="shared" si="29"/>
        <v>30.470021703743893</v>
      </c>
    </row>
    <row r="292" spans="1:10" ht="27.75" customHeight="1">
      <c r="A292" s="114" t="s">
        <v>35</v>
      </c>
      <c r="B292" s="116"/>
      <c r="C292" s="74" t="s">
        <v>154</v>
      </c>
      <c r="D292" s="74" t="s">
        <v>11</v>
      </c>
      <c r="E292" s="74" t="s">
        <v>505</v>
      </c>
      <c r="F292" s="75" t="s">
        <v>36</v>
      </c>
      <c r="G292" s="76">
        <f>Прил_4!H806</f>
        <v>2948.8</v>
      </c>
      <c r="H292" s="76">
        <f>Прил_4!I806</f>
        <v>898.5</v>
      </c>
      <c r="I292" s="77">
        <f t="shared" si="28"/>
        <v>2050.3</v>
      </c>
      <c r="J292" s="77">
        <f t="shared" si="29"/>
        <v>30.470021703743893</v>
      </c>
    </row>
    <row r="293" spans="1:10" ht="12.75">
      <c r="A293" s="114" t="s">
        <v>45</v>
      </c>
      <c r="B293" s="116"/>
      <c r="C293" s="74" t="s">
        <v>154</v>
      </c>
      <c r="D293" s="74" t="s">
        <v>11</v>
      </c>
      <c r="E293" s="74" t="s">
        <v>505</v>
      </c>
      <c r="F293" s="75" t="s">
        <v>46</v>
      </c>
      <c r="G293" s="76">
        <f>G294</f>
        <v>1210.9</v>
      </c>
      <c r="H293" s="76">
        <f>H294</f>
        <v>679</v>
      </c>
      <c r="I293" s="77">
        <f t="shared" si="28"/>
        <v>531.9000000000001</v>
      </c>
      <c r="J293" s="77">
        <f t="shared" si="29"/>
        <v>56.07399454950862</v>
      </c>
    </row>
    <row r="294" spans="1:10" ht="12.75">
      <c r="A294" s="114" t="s">
        <v>49</v>
      </c>
      <c r="B294" s="116"/>
      <c r="C294" s="74" t="s">
        <v>154</v>
      </c>
      <c r="D294" s="74" t="s">
        <v>11</v>
      </c>
      <c r="E294" s="74" t="s">
        <v>505</v>
      </c>
      <c r="F294" s="75" t="s">
        <v>50</v>
      </c>
      <c r="G294" s="76">
        <f>Прил_4!H808</f>
        <v>1210.9</v>
      </c>
      <c r="H294" s="76">
        <f>Прил_4!I808</f>
        <v>679</v>
      </c>
      <c r="I294" s="77">
        <f t="shared" si="28"/>
        <v>531.9000000000001</v>
      </c>
      <c r="J294" s="77">
        <f t="shared" si="29"/>
        <v>56.07399454950862</v>
      </c>
    </row>
    <row r="295" spans="1:10" ht="12.75">
      <c r="A295" s="117" t="s">
        <v>506</v>
      </c>
      <c r="B295" s="119"/>
      <c r="C295" s="68" t="s">
        <v>154</v>
      </c>
      <c r="D295" s="68" t="s">
        <v>13</v>
      </c>
      <c r="E295" s="68"/>
      <c r="F295" s="69"/>
      <c r="G295" s="70">
        <f>G296+G311+G316</f>
        <v>32214.399999999998</v>
      </c>
      <c r="H295" s="70">
        <f>H296+H311+H316</f>
        <v>11729.2</v>
      </c>
      <c r="I295" s="71">
        <f t="shared" si="28"/>
        <v>20485.199999999997</v>
      </c>
      <c r="J295" s="71">
        <f t="shared" si="29"/>
        <v>36.40980431111553</v>
      </c>
    </row>
    <row r="296" spans="1:10" ht="42" customHeight="1">
      <c r="A296" s="114" t="s">
        <v>507</v>
      </c>
      <c r="B296" s="116"/>
      <c r="C296" s="74" t="s">
        <v>154</v>
      </c>
      <c r="D296" s="74" t="s">
        <v>13</v>
      </c>
      <c r="E296" s="74" t="s">
        <v>508</v>
      </c>
      <c r="F296" s="75"/>
      <c r="G296" s="76">
        <f>G297</f>
        <v>23326.1</v>
      </c>
      <c r="H296" s="76">
        <f>H297</f>
        <v>4056.1</v>
      </c>
      <c r="I296" s="77">
        <f t="shared" si="28"/>
        <v>19270</v>
      </c>
      <c r="J296" s="77">
        <f t="shared" si="29"/>
        <v>17.388676203908926</v>
      </c>
    </row>
    <row r="297" spans="1:10" ht="40.5" customHeight="1">
      <c r="A297" s="114" t="s">
        <v>509</v>
      </c>
      <c r="B297" s="116"/>
      <c r="C297" s="74" t="s">
        <v>154</v>
      </c>
      <c r="D297" s="74" t="s">
        <v>13</v>
      </c>
      <c r="E297" s="74" t="s">
        <v>510</v>
      </c>
      <c r="F297" s="75"/>
      <c r="G297" s="76">
        <f>G298+G303+G308</f>
        <v>23326.1</v>
      </c>
      <c r="H297" s="76">
        <f>H298+H303+H308</f>
        <v>4056.1</v>
      </c>
      <c r="I297" s="77">
        <f t="shared" si="28"/>
        <v>19270</v>
      </c>
      <c r="J297" s="77">
        <f t="shared" si="29"/>
        <v>17.388676203908926</v>
      </c>
    </row>
    <row r="298" spans="1:10" ht="32.25" customHeight="1">
      <c r="A298" s="114" t="s">
        <v>511</v>
      </c>
      <c r="B298" s="116"/>
      <c r="C298" s="74" t="s">
        <v>154</v>
      </c>
      <c r="D298" s="74" t="s">
        <v>13</v>
      </c>
      <c r="E298" s="74" t="s">
        <v>512</v>
      </c>
      <c r="F298" s="75"/>
      <c r="G298" s="76">
        <f>G299+G301</f>
        <v>23026.1</v>
      </c>
      <c r="H298" s="76">
        <f>H299+H301</f>
        <v>2388</v>
      </c>
      <c r="I298" s="77">
        <f t="shared" si="28"/>
        <v>20638.1</v>
      </c>
      <c r="J298" s="77">
        <f t="shared" si="29"/>
        <v>10.370840046729581</v>
      </c>
    </row>
    <row r="299" spans="1:10" ht="27" customHeight="1">
      <c r="A299" s="114" t="s">
        <v>33</v>
      </c>
      <c r="B299" s="116"/>
      <c r="C299" s="74" t="s">
        <v>154</v>
      </c>
      <c r="D299" s="74" t="s">
        <v>13</v>
      </c>
      <c r="E299" s="74" t="s">
        <v>512</v>
      </c>
      <c r="F299" s="75" t="s">
        <v>34</v>
      </c>
      <c r="G299" s="76">
        <f>G300</f>
        <v>8470.1</v>
      </c>
      <c r="H299" s="76">
        <f>H300</f>
        <v>2388</v>
      </c>
      <c r="I299" s="77">
        <f t="shared" si="28"/>
        <v>6082.1</v>
      </c>
      <c r="J299" s="77">
        <f t="shared" si="29"/>
        <v>28.193291696674184</v>
      </c>
    </row>
    <row r="300" spans="1:10" ht="27" customHeight="1">
      <c r="A300" s="114" t="s">
        <v>35</v>
      </c>
      <c r="B300" s="116"/>
      <c r="C300" s="74" t="s">
        <v>154</v>
      </c>
      <c r="D300" s="74" t="s">
        <v>13</v>
      </c>
      <c r="E300" s="74" t="s">
        <v>512</v>
      </c>
      <c r="F300" s="75" t="s">
        <v>36</v>
      </c>
      <c r="G300" s="76">
        <f>Прил_4!H814</f>
        <v>8470.1</v>
      </c>
      <c r="H300" s="76">
        <f>Прил_4!I814</f>
        <v>2388</v>
      </c>
      <c r="I300" s="77">
        <f t="shared" si="28"/>
        <v>6082.1</v>
      </c>
      <c r="J300" s="77">
        <f t="shared" si="29"/>
        <v>28.193291696674184</v>
      </c>
    </row>
    <row r="301" spans="1:10" ht="12.75">
      <c r="A301" s="114" t="s">
        <v>45</v>
      </c>
      <c r="B301" s="116"/>
      <c r="C301" s="74" t="s">
        <v>154</v>
      </c>
      <c r="D301" s="74" t="s">
        <v>13</v>
      </c>
      <c r="E301" s="74" t="s">
        <v>512</v>
      </c>
      <c r="F301" s="75" t="s">
        <v>46</v>
      </c>
      <c r="G301" s="76">
        <f>G302</f>
        <v>14556</v>
      </c>
      <c r="H301" s="76">
        <f>H302</f>
        <v>0</v>
      </c>
      <c r="I301" s="77">
        <f t="shared" si="28"/>
        <v>14556</v>
      </c>
      <c r="J301" s="77">
        <f t="shared" si="29"/>
        <v>0</v>
      </c>
    </row>
    <row r="302" spans="1:10" ht="56.25" customHeight="1">
      <c r="A302" s="114" t="s">
        <v>141</v>
      </c>
      <c r="B302" s="116"/>
      <c r="C302" s="74" t="s">
        <v>154</v>
      </c>
      <c r="D302" s="74" t="s">
        <v>13</v>
      </c>
      <c r="E302" s="74" t="s">
        <v>512</v>
      </c>
      <c r="F302" s="75" t="s">
        <v>142</v>
      </c>
      <c r="G302" s="76">
        <f>Прил_4!H816</f>
        <v>14556</v>
      </c>
      <c r="H302" s="76">
        <f>Прил_4!I816</f>
        <v>0</v>
      </c>
      <c r="I302" s="77">
        <f t="shared" si="28"/>
        <v>14556</v>
      </c>
      <c r="J302" s="77">
        <f t="shared" si="29"/>
        <v>0</v>
      </c>
    </row>
    <row r="303" spans="1:10" ht="42" customHeight="1">
      <c r="A303" s="114" t="s">
        <v>513</v>
      </c>
      <c r="B303" s="116"/>
      <c r="C303" s="74" t="s">
        <v>154</v>
      </c>
      <c r="D303" s="74" t="s">
        <v>13</v>
      </c>
      <c r="E303" s="74" t="s">
        <v>514</v>
      </c>
      <c r="F303" s="75"/>
      <c r="G303" s="76">
        <f>G304+G306</f>
        <v>300</v>
      </c>
      <c r="H303" s="76">
        <f>H304+H306</f>
        <v>39.1</v>
      </c>
      <c r="I303" s="77">
        <f t="shared" si="28"/>
        <v>260.9</v>
      </c>
      <c r="J303" s="77">
        <f t="shared" si="29"/>
        <v>13.033333333333333</v>
      </c>
    </row>
    <row r="304" spans="1:10" ht="29.25" customHeight="1">
      <c r="A304" s="114" t="s">
        <v>33</v>
      </c>
      <c r="B304" s="116"/>
      <c r="C304" s="74" t="s">
        <v>154</v>
      </c>
      <c r="D304" s="74" t="s">
        <v>13</v>
      </c>
      <c r="E304" s="74" t="s">
        <v>514</v>
      </c>
      <c r="F304" s="75" t="s">
        <v>34</v>
      </c>
      <c r="G304" s="76">
        <f>G305</f>
        <v>108.3</v>
      </c>
      <c r="H304" s="76">
        <f>H305</f>
        <v>39.1</v>
      </c>
      <c r="I304" s="77">
        <f t="shared" si="28"/>
        <v>69.19999999999999</v>
      </c>
      <c r="J304" s="77">
        <f t="shared" si="29"/>
        <v>36.10341643582641</v>
      </c>
    </row>
    <row r="305" spans="1:10" ht="27" customHeight="1">
      <c r="A305" s="114" t="s">
        <v>35</v>
      </c>
      <c r="B305" s="116"/>
      <c r="C305" s="74" t="s">
        <v>154</v>
      </c>
      <c r="D305" s="74" t="s">
        <v>13</v>
      </c>
      <c r="E305" s="74" t="s">
        <v>514</v>
      </c>
      <c r="F305" s="75" t="s">
        <v>36</v>
      </c>
      <c r="G305" s="76">
        <f>Прил_4!H819</f>
        <v>108.3</v>
      </c>
      <c r="H305" s="76">
        <f>Прил_4!I819</f>
        <v>39.1</v>
      </c>
      <c r="I305" s="77">
        <f t="shared" si="28"/>
        <v>69.19999999999999</v>
      </c>
      <c r="J305" s="77">
        <f t="shared" si="29"/>
        <v>36.10341643582641</v>
      </c>
    </row>
    <row r="306" spans="1:10" ht="12.75">
      <c r="A306" s="114" t="s">
        <v>45</v>
      </c>
      <c r="B306" s="116"/>
      <c r="C306" s="74" t="s">
        <v>154</v>
      </c>
      <c r="D306" s="74" t="s">
        <v>13</v>
      </c>
      <c r="E306" s="74" t="s">
        <v>514</v>
      </c>
      <c r="F306" s="75" t="s">
        <v>46</v>
      </c>
      <c r="G306" s="76">
        <f>G307</f>
        <v>191.7</v>
      </c>
      <c r="H306" s="76">
        <f>H307</f>
        <v>0</v>
      </c>
      <c r="I306" s="77">
        <f t="shared" si="28"/>
        <v>191.7</v>
      </c>
      <c r="J306" s="77">
        <f t="shared" si="29"/>
        <v>0</v>
      </c>
    </row>
    <row r="307" spans="1:10" ht="54" customHeight="1">
      <c r="A307" s="114" t="s">
        <v>141</v>
      </c>
      <c r="B307" s="116"/>
      <c r="C307" s="74" t="s">
        <v>154</v>
      </c>
      <c r="D307" s="74" t="s">
        <v>13</v>
      </c>
      <c r="E307" s="74" t="s">
        <v>514</v>
      </c>
      <c r="F307" s="75" t="s">
        <v>142</v>
      </c>
      <c r="G307" s="76">
        <f>Прил_4!H821</f>
        <v>191.7</v>
      </c>
      <c r="H307" s="76">
        <f>Прил_4!I821</f>
        <v>0</v>
      </c>
      <c r="I307" s="77">
        <f t="shared" si="28"/>
        <v>191.7</v>
      </c>
      <c r="J307" s="77">
        <f t="shared" si="29"/>
        <v>0</v>
      </c>
    </row>
    <row r="308" spans="1:10" ht="54" customHeight="1">
      <c r="A308" s="114" t="s">
        <v>620</v>
      </c>
      <c r="B308" s="129"/>
      <c r="C308" s="74" t="s">
        <v>154</v>
      </c>
      <c r="D308" s="74" t="s">
        <v>13</v>
      </c>
      <c r="E308" s="74" t="str">
        <f>Прил_4!F822</f>
        <v>7N 0 01 98200</v>
      </c>
      <c r="F308" s="75"/>
      <c r="G308" s="76">
        <f>G309</f>
        <v>0</v>
      </c>
      <c r="H308" s="76">
        <f>H309</f>
        <v>1629</v>
      </c>
      <c r="I308" s="77">
        <f>G308-H308</f>
        <v>-1629</v>
      </c>
      <c r="J308" s="77">
        <v>0</v>
      </c>
    </row>
    <row r="309" spans="1:10" ht="30" customHeight="1">
      <c r="A309" s="114" t="s">
        <v>33</v>
      </c>
      <c r="B309" s="129"/>
      <c r="C309" s="74" t="s">
        <v>154</v>
      </c>
      <c r="D309" s="74" t="s">
        <v>13</v>
      </c>
      <c r="E309" s="74" t="str">
        <f>Прил_4!F823</f>
        <v>7N 0 01 98200</v>
      </c>
      <c r="F309" s="75" t="s">
        <v>34</v>
      </c>
      <c r="G309" s="76">
        <f>G310</f>
        <v>0</v>
      </c>
      <c r="H309" s="76">
        <f>H310</f>
        <v>1629</v>
      </c>
      <c r="I309" s="77">
        <f>G309-H309</f>
        <v>-1629</v>
      </c>
      <c r="J309" s="77">
        <v>0</v>
      </c>
    </row>
    <row r="310" spans="1:10" ht="27" customHeight="1">
      <c r="A310" s="114" t="s">
        <v>35</v>
      </c>
      <c r="B310" s="129"/>
      <c r="C310" s="74" t="s">
        <v>154</v>
      </c>
      <c r="D310" s="74" t="s">
        <v>13</v>
      </c>
      <c r="E310" s="74" t="str">
        <f>Прил_4!F824</f>
        <v>7N 0 01 98200</v>
      </c>
      <c r="F310" s="75" t="s">
        <v>36</v>
      </c>
      <c r="G310" s="76">
        <f>Прил_4!H824</f>
        <v>0</v>
      </c>
      <c r="H310" s="76">
        <f>Прил_4!I824</f>
        <v>1629</v>
      </c>
      <c r="I310" s="77">
        <f>G310-H310</f>
        <v>-1629</v>
      </c>
      <c r="J310" s="77">
        <v>0</v>
      </c>
    </row>
    <row r="311" spans="1:10" ht="42.75" customHeight="1">
      <c r="A311" s="114" t="s">
        <v>515</v>
      </c>
      <c r="B311" s="116"/>
      <c r="C311" s="74" t="s">
        <v>154</v>
      </c>
      <c r="D311" s="74" t="s">
        <v>13</v>
      </c>
      <c r="E311" s="74" t="s">
        <v>516</v>
      </c>
      <c r="F311" s="75"/>
      <c r="G311" s="76">
        <f aca="true" t="shared" si="31" ref="G311:H314">G312</f>
        <v>500</v>
      </c>
      <c r="H311" s="76">
        <f t="shared" si="31"/>
        <v>0</v>
      </c>
      <c r="I311" s="77">
        <f t="shared" si="28"/>
        <v>500</v>
      </c>
      <c r="J311" s="77">
        <f t="shared" si="29"/>
        <v>0</v>
      </c>
    </row>
    <row r="312" spans="1:10" ht="27.75" customHeight="1">
      <c r="A312" s="114" t="s">
        <v>517</v>
      </c>
      <c r="B312" s="116"/>
      <c r="C312" s="74" t="s">
        <v>154</v>
      </c>
      <c r="D312" s="74" t="s">
        <v>13</v>
      </c>
      <c r="E312" s="74" t="s">
        <v>518</v>
      </c>
      <c r="F312" s="75"/>
      <c r="G312" s="76">
        <f t="shared" si="31"/>
        <v>500</v>
      </c>
      <c r="H312" s="76">
        <f t="shared" si="31"/>
        <v>0</v>
      </c>
      <c r="I312" s="77">
        <f t="shared" si="28"/>
        <v>500</v>
      </c>
      <c r="J312" s="77">
        <f t="shared" si="29"/>
        <v>0</v>
      </c>
    </row>
    <row r="313" spans="1:10" ht="40.5" customHeight="1">
      <c r="A313" s="114" t="s">
        <v>519</v>
      </c>
      <c r="B313" s="116"/>
      <c r="C313" s="74" t="s">
        <v>154</v>
      </c>
      <c r="D313" s="74" t="s">
        <v>13</v>
      </c>
      <c r="E313" s="74" t="s">
        <v>520</v>
      </c>
      <c r="F313" s="75"/>
      <c r="G313" s="76">
        <f t="shared" si="31"/>
        <v>500</v>
      </c>
      <c r="H313" s="76">
        <f t="shared" si="31"/>
        <v>0</v>
      </c>
      <c r="I313" s="77">
        <f t="shared" si="28"/>
        <v>500</v>
      </c>
      <c r="J313" s="77">
        <f t="shared" si="29"/>
        <v>0</v>
      </c>
    </row>
    <row r="314" spans="1:10" ht="12.75">
      <c r="A314" s="114" t="s">
        <v>45</v>
      </c>
      <c r="B314" s="116"/>
      <c r="C314" s="74" t="s">
        <v>154</v>
      </c>
      <c r="D314" s="74" t="s">
        <v>13</v>
      </c>
      <c r="E314" s="74" t="s">
        <v>520</v>
      </c>
      <c r="F314" s="75" t="s">
        <v>46</v>
      </c>
      <c r="G314" s="76">
        <f t="shared" si="31"/>
        <v>500</v>
      </c>
      <c r="H314" s="76">
        <f t="shared" si="31"/>
        <v>0</v>
      </c>
      <c r="I314" s="77">
        <f t="shared" si="28"/>
        <v>500</v>
      </c>
      <c r="J314" s="77">
        <f t="shared" si="29"/>
        <v>0</v>
      </c>
    </row>
    <row r="315" spans="1:10" ht="53.25" customHeight="1">
      <c r="A315" s="114" t="s">
        <v>141</v>
      </c>
      <c r="B315" s="116"/>
      <c r="C315" s="74" t="s">
        <v>154</v>
      </c>
      <c r="D315" s="74" t="s">
        <v>13</v>
      </c>
      <c r="E315" s="74" t="s">
        <v>520</v>
      </c>
      <c r="F315" s="75" t="s">
        <v>142</v>
      </c>
      <c r="G315" s="76">
        <f>Прил_4!H829</f>
        <v>500</v>
      </c>
      <c r="H315" s="76">
        <f>Прил_4!I829</f>
        <v>0</v>
      </c>
      <c r="I315" s="77">
        <f t="shared" si="28"/>
        <v>500</v>
      </c>
      <c r="J315" s="77">
        <f t="shared" si="29"/>
        <v>0</v>
      </c>
    </row>
    <row r="316" spans="1:10" ht="12.75">
      <c r="A316" s="114" t="s">
        <v>161</v>
      </c>
      <c r="B316" s="116"/>
      <c r="C316" s="74" t="s">
        <v>154</v>
      </c>
      <c r="D316" s="74" t="s">
        <v>13</v>
      </c>
      <c r="E316" s="74" t="s">
        <v>162</v>
      </c>
      <c r="F316" s="75"/>
      <c r="G316" s="76">
        <v>8388.3</v>
      </c>
      <c r="H316" s="76">
        <f>H317</f>
        <v>7673.1</v>
      </c>
      <c r="I316" s="77">
        <f t="shared" si="28"/>
        <v>715.1999999999989</v>
      </c>
      <c r="J316" s="77">
        <f t="shared" si="29"/>
        <v>91.47383856085263</v>
      </c>
    </row>
    <row r="317" spans="1:10" ht="12.75">
      <c r="A317" s="114" t="s">
        <v>521</v>
      </c>
      <c r="B317" s="116"/>
      <c r="C317" s="74" t="s">
        <v>154</v>
      </c>
      <c r="D317" s="74" t="s">
        <v>13</v>
      </c>
      <c r="E317" s="74" t="s">
        <v>522</v>
      </c>
      <c r="F317" s="75"/>
      <c r="G317" s="76">
        <v>8388.3</v>
      </c>
      <c r="H317" s="76">
        <f>H318+H320</f>
        <v>7673.1</v>
      </c>
      <c r="I317" s="77">
        <f t="shared" si="28"/>
        <v>715.1999999999989</v>
      </c>
      <c r="J317" s="77">
        <f t="shared" si="29"/>
        <v>91.47383856085263</v>
      </c>
    </row>
    <row r="318" spans="1:10" ht="27" customHeight="1">
      <c r="A318" s="114" t="s">
        <v>33</v>
      </c>
      <c r="B318" s="116"/>
      <c r="C318" s="74" t="s">
        <v>154</v>
      </c>
      <c r="D318" s="74" t="s">
        <v>13</v>
      </c>
      <c r="E318" s="74" t="s">
        <v>522</v>
      </c>
      <c r="F318" s="75" t="s">
        <v>34</v>
      </c>
      <c r="G318" s="76">
        <v>8062.6</v>
      </c>
      <c r="H318" s="76">
        <f>H319</f>
        <v>7327.8</v>
      </c>
      <c r="I318" s="77">
        <f t="shared" si="28"/>
        <v>734.8000000000002</v>
      </c>
      <c r="J318" s="77">
        <f t="shared" si="29"/>
        <v>90.88631458834618</v>
      </c>
    </row>
    <row r="319" spans="1:10" ht="27.75" customHeight="1">
      <c r="A319" s="114" t="s">
        <v>35</v>
      </c>
      <c r="B319" s="116"/>
      <c r="C319" s="74" t="s">
        <v>154</v>
      </c>
      <c r="D319" s="74" t="s">
        <v>13</v>
      </c>
      <c r="E319" s="74" t="s">
        <v>522</v>
      </c>
      <c r="F319" s="75" t="s">
        <v>36</v>
      </c>
      <c r="G319" s="76">
        <f>Прил_4!H833</f>
        <v>8062.6</v>
      </c>
      <c r="H319" s="76">
        <f>Прил_4!I833</f>
        <v>7327.8</v>
      </c>
      <c r="I319" s="77">
        <f t="shared" si="28"/>
        <v>734.8000000000002</v>
      </c>
      <c r="J319" s="77">
        <f t="shared" si="29"/>
        <v>90.88631458834618</v>
      </c>
    </row>
    <row r="320" spans="1:10" ht="12.75">
      <c r="A320" s="114" t="s">
        <v>45</v>
      </c>
      <c r="B320" s="116"/>
      <c r="C320" s="74" t="s">
        <v>154</v>
      </c>
      <c r="D320" s="74" t="s">
        <v>13</v>
      </c>
      <c r="E320" s="74" t="s">
        <v>522</v>
      </c>
      <c r="F320" s="75" t="s">
        <v>46</v>
      </c>
      <c r="G320" s="76">
        <v>325.7</v>
      </c>
      <c r="H320" s="76">
        <f>H321+H322</f>
        <v>345.3</v>
      </c>
      <c r="I320" s="77">
        <f t="shared" si="28"/>
        <v>-19.600000000000023</v>
      </c>
      <c r="J320" s="77">
        <f t="shared" si="29"/>
        <v>106.01780779858767</v>
      </c>
    </row>
    <row r="321" spans="1:10" ht="12.75">
      <c r="A321" s="114" t="s">
        <v>47</v>
      </c>
      <c r="B321" s="116"/>
      <c r="C321" s="74" t="s">
        <v>154</v>
      </c>
      <c r="D321" s="74" t="s">
        <v>13</v>
      </c>
      <c r="E321" s="74" t="s">
        <v>522</v>
      </c>
      <c r="F321" s="75" t="s">
        <v>48</v>
      </c>
      <c r="G321" s="76">
        <f>Прил_4!H835</f>
        <v>136.4</v>
      </c>
      <c r="H321" s="76">
        <f>Прил_4!I835</f>
        <v>198.3</v>
      </c>
      <c r="I321" s="77">
        <f t="shared" si="28"/>
        <v>-61.900000000000006</v>
      </c>
      <c r="J321" s="77">
        <f t="shared" si="29"/>
        <v>145.38123167155425</v>
      </c>
    </row>
    <row r="322" spans="1:10" ht="12.75">
      <c r="A322" s="114" t="s">
        <v>49</v>
      </c>
      <c r="B322" s="116"/>
      <c r="C322" s="74" t="s">
        <v>154</v>
      </c>
      <c r="D322" s="74" t="s">
        <v>13</v>
      </c>
      <c r="E322" s="74" t="s">
        <v>522</v>
      </c>
      <c r="F322" s="75" t="s">
        <v>50</v>
      </c>
      <c r="G322" s="76">
        <f>Прил_4!H836</f>
        <v>189.3</v>
      </c>
      <c r="H322" s="76">
        <f>Прил_4!I836</f>
        <v>147</v>
      </c>
      <c r="I322" s="77">
        <f t="shared" si="28"/>
        <v>42.30000000000001</v>
      </c>
      <c r="J322" s="77">
        <f t="shared" si="29"/>
        <v>77.65451664025356</v>
      </c>
    </row>
    <row r="323" spans="1:10" ht="12.75">
      <c r="A323" s="117" t="s">
        <v>523</v>
      </c>
      <c r="B323" s="119"/>
      <c r="C323" s="68" t="s">
        <v>154</v>
      </c>
      <c r="D323" s="68" t="s">
        <v>101</v>
      </c>
      <c r="E323" s="68"/>
      <c r="F323" s="69"/>
      <c r="G323" s="70">
        <f>G324+G333+G351+G358+G365+G347</f>
        <v>126771.29999999999</v>
      </c>
      <c r="H323" s="70">
        <f>H324+H333+H351+H358+H365+H347</f>
        <v>92022.09999999999</v>
      </c>
      <c r="I323" s="71">
        <f t="shared" si="28"/>
        <v>34749.2</v>
      </c>
      <c r="J323" s="71">
        <f t="shared" si="29"/>
        <v>72.58906392850749</v>
      </c>
    </row>
    <row r="324" spans="1:10" ht="29.25" customHeight="1">
      <c r="A324" s="114" t="s">
        <v>524</v>
      </c>
      <c r="B324" s="116"/>
      <c r="C324" s="74" t="s">
        <v>154</v>
      </c>
      <c r="D324" s="74" t="s">
        <v>101</v>
      </c>
      <c r="E324" s="74" t="s">
        <v>525</v>
      </c>
      <c r="F324" s="75"/>
      <c r="G324" s="76">
        <f>G325+G329</f>
        <v>7640</v>
      </c>
      <c r="H324" s="76">
        <f>H325+H329</f>
        <v>162.5</v>
      </c>
      <c r="I324" s="77">
        <f t="shared" si="28"/>
        <v>7477.5</v>
      </c>
      <c r="J324" s="77">
        <f t="shared" si="29"/>
        <v>2.1269633507853403</v>
      </c>
    </row>
    <row r="325" spans="1:10" ht="27" customHeight="1">
      <c r="A325" s="114" t="s">
        <v>474</v>
      </c>
      <c r="B325" s="116"/>
      <c r="C325" s="74" t="s">
        <v>154</v>
      </c>
      <c r="D325" s="74" t="s">
        <v>101</v>
      </c>
      <c r="E325" s="74" t="s">
        <v>526</v>
      </c>
      <c r="F325" s="75"/>
      <c r="G325" s="76">
        <f aca="true" t="shared" si="32" ref="G325:H327">G326</f>
        <v>581</v>
      </c>
      <c r="H325" s="76">
        <f t="shared" si="32"/>
        <v>162.5</v>
      </c>
      <c r="I325" s="77">
        <f t="shared" si="28"/>
        <v>418.5</v>
      </c>
      <c r="J325" s="77">
        <f t="shared" si="29"/>
        <v>27.969018932874356</v>
      </c>
    </row>
    <row r="326" spans="1:10" ht="28.5" customHeight="1">
      <c r="A326" s="114" t="s">
        <v>527</v>
      </c>
      <c r="B326" s="116"/>
      <c r="C326" s="74" t="s">
        <v>154</v>
      </c>
      <c r="D326" s="74" t="s">
        <v>101</v>
      </c>
      <c r="E326" s="74" t="s">
        <v>528</v>
      </c>
      <c r="F326" s="75"/>
      <c r="G326" s="76">
        <f t="shared" si="32"/>
        <v>581</v>
      </c>
      <c r="H326" s="76">
        <f t="shared" si="32"/>
        <v>162.5</v>
      </c>
      <c r="I326" s="77">
        <f t="shared" si="28"/>
        <v>418.5</v>
      </c>
      <c r="J326" s="77">
        <f t="shared" si="29"/>
        <v>27.969018932874356</v>
      </c>
    </row>
    <row r="327" spans="1:10" ht="26.25" customHeight="1">
      <c r="A327" s="114" t="s">
        <v>33</v>
      </c>
      <c r="B327" s="116"/>
      <c r="C327" s="74" t="s">
        <v>154</v>
      </c>
      <c r="D327" s="74" t="s">
        <v>101</v>
      </c>
      <c r="E327" s="74" t="s">
        <v>528</v>
      </c>
      <c r="F327" s="75" t="s">
        <v>34</v>
      </c>
      <c r="G327" s="76">
        <f t="shared" si="32"/>
        <v>581</v>
      </c>
      <c r="H327" s="76">
        <f t="shared" si="32"/>
        <v>162.5</v>
      </c>
      <c r="I327" s="77">
        <f t="shared" si="28"/>
        <v>418.5</v>
      </c>
      <c r="J327" s="77">
        <f t="shared" si="29"/>
        <v>27.969018932874356</v>
      </c>
    </row>
    <row r="328" spans="1:10" ht="27.75" customHeight="1">
      <c r="A328" s="114" t="s">
        <v>35</v>
      </c>
      <c r="B328" s="116"/>
      <c r="C328" s="74" t="s">
        <v>154</v>
      </c>
      <c r="D328" s="74" t="s">
        <v>101</v>
      </c>
      <c r="E328" s="74" t="s">
        <v>528</v>
      </c>
      <c r="F328" s="75" t="s">
        <v>36</v>
      </c>
      <c r="G328" s="76">
        <f>Прил_4!H842</f>
        <v>581</v>
      </c>
      <c r="H328" s="76">
        <f>Прил_4!I842</f>
        <v>162.5</v>
      </c>
      <c r="I328" s="77">
        <f t="shared" si="28"/>
        <v>418.5</v>
      </c>
      <c r="J328" s="77">
        <f t="shared" si="29"/>
        <v>27.969018932874356</v>
      </c>
    </row>
    <row r="329" spans="1:10" ht="27" customHeight="1">
      <c r="A329" s="114" t="s">
        <v>529</v>
      </c>
      <c r="B329" s="116"/>
      <c r="C329" s="74" t="s">
        <v>154</v>
      </c>
      <c r="D329" s="74" t="s">
        <v>101</v>
      </c>
      <c r="E329" s="74" t="s">
        <v>530</v>
      </c>
      <c r="F329" s="75"/>
      <c r="G329" s="76">
        <f aca="true" t="shared" si="33" ref="G329:H331">G330</f>
        <v>7059</v>
      </c>
      <c r="H329" s="76">
        <f t="shared" si="33"/>
        <v>0</v>
      </c>
      <c r="I329" s="77">
        <f t="shared" si="28"/>
        <v>7059</v>
      </c>
      <c r="J329" s="77">
        <f t="shared" si="29"/>
        <v>0</v>
      </c>
    </row>
    <row r="330" spans="1:10" ht="25.5" customHeight="1">
      <c r="A330" s="114" t="s">
        <v>531</v>
      </c>
      <c r="B330" s="116"/>
      <c r="C330" s="74" t="s">
        <v>154</v>
      </c>
      <c r="D330" s="74" t="s">
        <v>101</v>
      </c>
      <c r="E330" s="74" t="s">
        <v>532</v>
      </c>
      <c r="F330" s="75"/>
      <c r="G330" s="76">
        <f t="shared" si="33"/>
        <v>7059</v>
      </c>
      <c r="H330" s="76">
        <f t="shared" si="33"/>
        <v>0</v>
      </c>
      <c r="I330" s="77">
        <f t="shared" si="28"/>
        <v>7059</v>
      </c>
      <c r="J330" s="77">
        <f t="shared" si="29"/>
        <v>0</v>
      </c>
    </row>
    <row r="331" spans="1:10" ht="27" customHeight="1">
      <c r="A331" s="114" t="s">
        <v>33</v>
      </c>
      <c r="B331" s="116"/>
      <c r="C331" s="74" t="s">
        <v>154</v>
      </c>
      <c r="D331" s="74" t="s">
        <v>101</v>
      </c>
      <c r="E331" s="74" t="s">
        <v>532</v>
      </c>
      <c r="F331" s="75" t="s">
        <v>34</v>
      </c>
      <c r="G331" s="76">
        <f t="shared" si="33"/>
        <v>7059</v>
      </c>
      <c r="H331" s="76">
        <f t="shared" si="33"/>
        <v>0</v>
      </c>
      <c r="I331" s="77">
        <f t="shared" si="28"/>
        <v>7059</v>
      </c>
      <c r="J331" s="77">
        <f t="shared" si="29"/>
        <v>0</v>
      </c>
    </row>
    <row r="332" spans="1:10" ht="27.75" customHeight="1">
      <c r="A332" s="114" t="s">
        <v>35</v>
      </c>
      <c r="B332" s="116"/>
      <c r="C332" s="74" t="s">
        <v>154</v>
      </c>
      <c r="D332" s="74" t="s">
        <v>101</v>
      </c>
      <c r="E332" s="74" t="s">
        <v>532</v>
      </c>
      <c r="F332" s="75" t="s">
        <v>36</v>
      </c>
      <c r="G332" s="76">
        <f>Прил_4!H846</f>
        <v>7059</v>
      </c>
      <c r="H332" s="76">
        <f>Прил_4!I846</f>
        <v>0</v>
      </c>
      <c r="I332" s="77">
        <f t="shared" si="28"/>
        <v>7059</v>
      </c>
      <c r="J332" s="77">
        <f t="shared" si="29"/>
        <v>0</v>
      </c>
    </row>
    <row r="333" spans="1:10" ht="55.5" customHeight="1">
      <c r="A333" s="114" t="s">
        <v>533</v>
      </c>
      <c r="B333" s="116"/>
      <c r="C333" s="74" t="s">
        <v>154</v>
      </c>
      <c r="D333" s="74" t="s">
        <v>101</v>
      </c>
      <c r="E333" s="74" t="s">
        <v>534</v>
      </c>
      <c r="F333" s="75"/>
      <c r="G333" s="76">
        <f>G334</f>
        <v>101694.9</v>
      </c>
      <c r="H333" s="76">
        <f>H334</f>
        <v>75168</v>
      </c>
      <c r="I333" s="77">
        <f t="shared" si="28"/>
        <v>26526.899999999994</v>
      </c>
      <c r="J333" s="77">
        <f t="shared" si="29"/>
        <v>73.91521108728166</v>
      </c>
    </row>
    <row r="334" spans="1:10" ht="55.5" customHeight="1">
      <c r="A334" s="114" t="s">
        <v>535</v>
      </c>
      <c r="B334" s="116"/>
      <c r="C334" s="74" t="s">
        <v>154</v>
      </c>
      <c r="D334" s="74" t="s">
        <v>101</v>
      </c>
      <c r="E334" s="74" t="s">
        <v>536</v>
      </c>
      <c r="F334" s="75"/>
      <c r="G334" s="76">
        <f>G335+G338+G341+G344</f>
        <v>101694.9</v>
      </c>
      <c r="H334" s="76">
        <f>H335+H338+H341+H344</f>
        <v>75168</v>
      </c>
      <c r="I334" s="77">
        <f t="shared" si="28"/>
        <v>26526.899999999994</v>
      </c>
      <c r="J334" s="77">
        <f t="shared" si="29"/>
        <v>73.91521108728166</v>
      </c>
    </row>
    <row r="335" spans="1:10" ht="68.25" customHeight="1">
      <c r="A335" s="114" t="s">
        <v>537</v>
      </c>
      <c r="B335" s="116"/>
      <c r="C335" s="74" t="s">
        <v>154</v>
      </c>
      <c r="D335" s="74" t="s">
        <v>101</v>
      </c>
      <c r="E335" s="74" t="s">
        <v>538</v>
      </c>
      <c r="F335" s="75"/>
      <c r="G335" s="76">
        <f>G336</f>
        <v>50000</v>
      </c>
      <c r="H335" s="76">
        <f>H336</f>
        <v>45529.8</v>
      </c>
      <c r="I335" s="77">
        <f t="shared" si="28"/>
        <v>4470.199999999997</v>
      </c>
      <c r="J335" s="77">
        <f t="shared" si="29"/>
        <v>91.0596</v>
      </c>
    </row>
    <row r="336" spans="1:10" ht="27" customHeight="1">
      <c r="A336" s="114" t="s">
        <v>33</v>
      </c>
      <c r="B336" s="116"/>
      <c r="C336" s="74" t="s">
        <v>154</v>
      </c>
      <c r="D336" s="74" t="s">
        <v>101</v>
      </c>
      <c r="E336" s="74" t="s">
        <v>538</v>
      </c>
      <c r="F336" s="75" t="s">
        <v>34</v>
      </c>
      <c r="G336" s="76">
        <f>G337</f>
        <v>50000</v>
      </c>
      <c r="H336" s="76">
        <f>H337</f>
        <v>45529.8</v>
      </c>
      <c r="I336" s="77">
        <f t="shared" si="28"/>
        <v>4470.199999999997</v>
      </c>
      <c r="J336" s="77">
        <f t="shared" si="29"/>
        <v>91.0596</v>
      </c>
    </row>
    <row r="337" spans="1:10" ht="24" customHeight="1">
      <c r="A337" s="114" t="s">
        <v>35</v>
      </c>
      <c r="B337" s="116"/>
      <c r="C337" s="74" t="s">
        <v>154</v>
      </c>
      <c r="D337" s="74" t="s">
        <v>101</v>
      </c>
      <c r="E337" s="74" t="s">
        <v>538</v>
      </c>
      <c r="F337" s="75" t="s">
        <v>36</v>
      </c>
      <c r="G337" s="76">
        <f>Прил_4!H851</f>
        <v>50000</v>
      </c>
      <c r="H337" s="76">
        <f>Прил_4!I851</f>
        <v>45529.8</v>
      </c>
      <c r="I337" s="77">
        <f t="shared" si="28"/>
        <v>4470.199999999997</v>
      </c>
      <c r="J337" s="77">
        <f t="shared" si="29"/>
        <v>91.0596</v>
      </c>
    </row>
    <row r="338" spans="1:10" ht="26.25" customHeight="1">
      <c r="A338" s="114" t="s">
        <v>539</v>
      </c>
      <c r="B338" s="116"/>
      <c r="C338" s="74" t="s">
        <v>154</v>
      </c>
      <c r="D338" s="74" t="s">
        <v>101</v>
      </c>
      <c r="E338" s="74" t="s">
        <v>540</v>
      </c>
      <c r="F338" s="75"/>
      <c r="G338" s="76">
        <f>G339</f>
        <v>10000</v>
      </c>
      <c r="H338" s="76">
        <f>H339</f>
        <v>0</v>
      </c>
      <c r="I338" s="77">
        <f aca="true" t="shared" si="34" ref="I338:I405">G338-H338</f>
        <v>10000</v>
      </c>
      <c r="J338" s="77">
        <f aca="true" t="shared" si="35" ref="J338:J405">H338/G338*100</f>
        <v>0</v>
      </c>
    </row>
    <row r="339" spans="1:10" ht="27" customHeight="1">
      <c r="A339" s="114" t="s">
        <v>33</v>
      </c>
      <c r="B339" s="116"/>
      <c r="C339" s="74" t="s">
        <v>154</v>
      </c>
      <c r="D339" s="74" t="s">
        <v>101</v>
      </c>
      <c r="E339" s="74" t="s">
        <v>540</v>
      </c>
      <c r="F339" s="75" t="s">
        <v>34</v>
      </c>
      <c r="G339" s="76">
        <f>G340</f>
        <v>10000</v>
      </c>
      <c r="H339" s="76">
        <f>H340</f>
        <v>0</v>
      </c>
      <c r="I339" s="77">
        <f t="shared" si="34"/>
        <v>10000</v>
      </c>
      <c r="J339" s="77">
        <f t="shared" si="35"/>
        <v>0</v>
      </c>
    </row>
    <row r="340" spans="1:10" ht="27" customHeight="1">
      <c r="A340" s="114" t="s">
        <v>35</v>
      </c>
      <c r="B340" s="116"/>
      <c r="C340" s="74" t="s">
        <v>154</v>
      </c>
      <c r="D340" s="74" t="s">
        <v>101</v>
      </c>
      <c r="E340" s="74" t="s">
        <v>540</v>
      </c>
      <c r="F340" s="75" t="s">
        <v>36</v>
      </c>
      <c r="G340" s="76">
        <f>Прил_4!H854</f>
        <v>10000</v>
      </c>
      <c r="H340" s="76">
        <f>Прил_4!I854</f>
        <v>0</v>
      </c>
      <c r="I340" s="77">
        <f t="shared" si="34"/>
        <v>10000</v>
      </c>
      <c r="J340" s="77">
        <f t="shared" si="35"/>
        <v>0</v>
      </c>
    </row>
    <row r="341" spans="1:10" ht="39" customHeight="1">
      <c r="A341" s="114" t="s">
        <v>541</v>
      </c>
      <c r="B341" s="116"/>
      <c r="C341" s="74" t="s">
        <v>154</v>
      </c>
      <c r="D341" s="74" t="s">
        <v>101</v>
      </c>
      <c r="E341" s="74" t="s">
        <v>542</v>
      </c>
      <c r="F341" s="75"/>
      <c r="G341" s="76">
        <f>G342</f>
        <v>40942.2</v>
      </c>
      <c r="H341" s="76">
        <f>H342</f>
        <v>29638.2</v>
      </c>
      <c r="I341" s="77">
        <f t="shared" si="34"/>
        <v>11303.999999999996</v>
      </c>
      <c r="J341" s="77">
        <f t="shared" si="35"/>
        <v>72.39034541377846</v>
      </c>
    </row>
    <row r="342" spans="1:10" ht="24" customHeight="1">
      <c r="A342" s="114" t="s">
        <v>33</v>
      </c>
      <c r="B342" s="116"/>
      <c r="C342" s="74" t="s">
        <v>154</v>
      </c>
      <c r="D342" s="74" t="s">
        <v>101</v>
      </c>
      <c r="E342" s="74" t="s">
        <v>542</v>
      </c>
      <c r="F342" s="75" t="s">
        <v>34</v>
      </c>
      <c r="G342" s="76">
        <f>G343</f>
        <v>40942.2</v>
      </c>
      <c r="H342" s="76">
        <f>H343</f>
        <v>29638.2</v>
      </c>
      <c r="I342" s="77">
        <f t="shared" si="34"/>
        <v>11303.999999999996</v>
      </c>
      <c r="J342" s="77">
        <f t="shared" si="35"/>
        <v>72.39034541377846</v>
      </c>
    </row>
    <row r="343" spans="1:10" ht="27" customHeight="1">
      <c r="A343" s="114" t="s">
        <v>35</v>
      </c>
      <c r="B343" s="116"/>
      <c r="C343" s="74" t="s">
        <v>154</v>
      </c>
      <c r="D343" s="74" t="s">
        <v>101</v>
      </c>
      <c r="E343" s="74" t="s">
        <v>542</v>
      </c>
      <c r="F343" s="75" t="s">
        <v>36</v>
      </c>
      <c r="G343" s="76">
        <f>Прил_4!H857</f>
        <v>40942.2</v>
      </c>
      <c r="H343" s="76">
        <f>Прил_4!I857</f>
        <v>29638.2</v>
      </c>
      <c r="I343" s="77">
        <f t="shared" si="34"/>
        <v>11303.999999999996</v>
      </c>
      <c r="J343" s="77">
        <f t="shared" si="35"/>
        <v>72.39034541377846</v>
      </c>
    </row>
    <row r="344" spans="1:10" ht="12.75">
      <c r="A344" s="114" t="s">
        <v>543</v>
      </c>
      <c r="B344" s="116"/>
      <c r="C344" s="74" t="s">
        <v>154</v>
      </c>
      <c r="D344" s="74" t="s">
        <v>101</v>
      </c>
      <c r="E344" s="74" t="s">
        <v>544</v>
      </c>
      <c r="F344" s="75"/>
      <c r="G344" s="76">
        <f>G345</f>
        <v>752.7</v>
      </c>
      <c r="H344" s="76">
        <f>H345</f>
        <v>0</v>
      </c>
      <c r="I344" s="77">
        <f t="shared" si="34"/>
        <v>752.7</v>
      </c>
      <c r="J344" s="77">
        <f t="shared" si="35"/>
        <v>0</v>
      </c>
    </row>
    <row r="345" spans="1:10" ht="27" customHeight="1">
      <c r="A345" s="114" t="s">
        <v>33</v>
      </c>
      <c r="B345" s="116"/>
      <c r="C345" s="74" t="s">
        <v>154</v>
      </c>
      <c r="D345" s="74" t="s">
        <v>101</v>
      </c>
      <c r="E345" s="74" t="s">
        <v>544</v>
      </c>
      <c r="F345" s="75" t="s">
        <v>34</v>
      </c>
      <c r="G345" s="76">
        <f>G346</f>
        <v>752.7</v>
      </c>
      <c r="H345" s="76">
        <f>H346</f>
        <v>0</v>
      </c>
      <c r="I345" s="77">
        <f t="shared" si="34"/>
        <v>752.7</v>
      </c>
      <c r="J345" s="77">
        <f t="shared" si="35"/>
        <v>0</v>
      </c>
    </row>
    <row r="346" spans="1:10" ht="27" customHeight="1">
      <c r="A346" s="114" t="s">
        <v>35</v>
      </c>
      <c r="B346" s="116"/>
      <c r="C346" s="74" t="s">
        <v>154</v>
      </c>
      <c r="D346" s="74" t="s">
        <v>101</v>
      </c>
      <c r="E346" s="74" t="s">
        <v>544</v>
      </c>
      <c r="F346" s="75" t="s">
        <v>36</v>
      </c>
      <c r="G346" s="76">
        <f>Прил_4!H860</f>
        <v>752.7</v>
      </c>
      <c r="H346" s="76">
        <f>Прил_4!I860</f>
        <v>0</v>
      </c>
      <c r="I346" s="77">
        <f t="shared" si="34"/>
        <v>752.7</v>
      </c>
      <c r="J346" s="77">
        <f t="shared" si="35"/>
        <v>0</v>
      </c>
    </row>
    <row r="347" spans="1:10" ht="12.75">
      <c r="A347" s="114" t="s">
        <v>161</v>
      </c>
      <c r="B347" s="116"/>
      <c r="C347" s="74" t="s">
        <v>154</v>
      </c>
      <c r="D347" s="74" t="s">
        <v>101</v>
      </c>
      <c r="E347" s="74" t="s">
        <v>162</v>
      </c>
      <c r="F347" s="75"/>
      <c r="G347" s="76">
        <f aca="true" t="shared" si="36" ref="G347:H349">G348</f>
        <v>0</v>
      </c>
      <c r="H347" s="76">
        <f t="shared" si="36"/>
        <v>5750.5</v>
      </c>
      <c r="I347" s="77">
        <f>G347-H347</f>
        <v>-5750.5</v>
      </c>
      <c r="J347" s="77">
        <v>0</v>
      </c>
    </row>
    <row r="348" spans="1:10" ht="27" customHeight="1">
      <c r="A348" s="114" t="s">
        <v>521</v>
      </c>
      <c r="B348" s="116"/>
      <c r="C348" s="74" t="s">
        <v>154</v>
      </c>
      <c r="D348" s="74" t="s">
        <v>101</v>
      </c>
      <c r="E348" s="74" t="s">
        <v>522</v>
      </c>
      <c r="F348" s="75"/>
      <c r="G348" s="76">
        <f t="shared" si="36"/>
        <v>0</v>
      </c>
      <c r="H348" s="76">
        <f t="shared" si="36"/>
        <v>5750.5</v>
      </c>
      <c r="I348" s="77">
        <f>G348-H348</f>
        <v>-5750.5</v>
      </c>
      <c r="J348" s="77">
        <v>0</v>
      </c>
    </row>
    <row r="349" spans="1:10" ht="27" customHeight="1">
      <c r="A349" s="114" t="s">
        <v>33</v>
      </c>
      <c r="B349" s="116"/>
      <c r="C349" s="74" t="s">
        <v>154</v>
      </c>
      <c r="D349" s="74" t="s">
        <v>101</v>
      </c>
      <c r="E349" s="74" t="s">
        <v>522</v>
      </c>
      <c r="F349" s="75" t="s">
        <v>34</v>
      </c>
      <c r="G349" s="76">
        <f t="shared" si="36"/>
        <v>0</v>
      </c>
      <c r="H349" s="76">
        <f t="shared" si="36"/>
        <v>5750.5</v>
      </c>
      <c r="I349" s="77">
        <f>G349-H349</f>
        <v>-5750.5</v>
      </c>
      <c r="J349" s="77">
        <v>0</v>
      </c>
    </row>
    <row r="350" spans="1:10" ht="27" customHeight="1">
      <c r="A350" s="114" t="s">
        <v>35</v>
      </c>
      <c r="B350" s="116"/>
      <c r="C350" s="74" t="s">
        <v>154</v>
      </c>
      <c r="D350" s="74" t="s">
        <v>101</v>
      </c>
      <c r="E350" s="74" t="s">
        <v>522</v>
      </c>
      <c r="F350" s="75" t="s">
        <v>36</v>
      </c>
      <c r="G350" s="76">
        <f>Прил_4!H864</f>
        <v>0</v>
      </c>
      <c r="H350" s="76">
        <f>Прил_4!I864</f>
        <v>5750.5</v>
      </c>
      <c r="I350" s="77">
        <f>G350-H350</f>
        <v>-5750.5</v>
      </c>
      <c r="J350" s="77">
        <v>0</v>
      </c>
    </row>
    <row r="351" spans="1:10" ht="12.75">
      <c r="A351" s="114" t="s">
        <v>545</v>
      </c>
      <c r="B351" s="116"/>
      <c r="C351" s="74" t="s">
        <v>154</v>
      </c>
      <c r="D351" s="74" t="s">
        <v>101</v>
      </c>
      <c r="E351" s="74" t="s">
        <v>546</v>
      </c>
      <c r="F351" s="75"/>
      <c r="G351" s="76">
        <f>G352+G355</f>
        <v>7777.2</v>
      </c>
      <c r="H351" s="76">
        <f>H352+H355</f>
        <v>4062.8999999999996</v>
      </c>
      <c r="I351" s="77">
        <f t="shared" si="34"/>
        <v>3714.3</v>
      </c>
      <c r="J351" s="77">
        <f t="shared" si="35"/>
        <v>52.24116648665329</v>
      </c>
    </row>
    <row r="352" spans="1:10" ht="12.75">
      <c r="A352" s="114" t="s">
        <v>547</v>
      </c>
      <c r="B352" s="116"/>
      <c r="C352" s="74" t="s">
        <v>154</v>
      </c>
      <c r="D352" s="74" t="s">
        <v>101</v>
      </c>
      <c r="E352" s="74" t="s">
        <v>548</v>
      </c>
      <c r="F352" s="75"/>
      <c r="G352" s="76">
        <f>G353</f>
        <v>4827.2</v>
      </c>
      <c r="H352" s="76">
        <f>H353</f>
        <v>1738.8</v>
      </c>
      <c r="I352" s="77">
        <f t="shared" si="34"/>
        <v>3088.3999999999996</v>
      </c>
      <c r="J352" s="77">
        <f t="shared" si="35"/>
        <v>36.02088167053365</v>
      </c>
    </row>
    <row r="353" spans="1:10" ht="25.5" customHeight="1">
      <c r="A353" s="114" t="s">
        <v>33</v>
      </c>
      <c r="B353" s="116"/>
      <c r="C353" s="74" t="s">
        <v>154</v>
      </c>
      <c r="D353" s="74" t="s">
        <v>101</v>
      </c>
      <c r="E353" s="74" t="s">
        <v>548</v>
      </c>
      <c r="F353" s="75" t="s">
        <v>34</v>
      </c>
      <c r="G353" s="76">
        <f>G354</f>
        <v>4827.2</v>
      </c>
      <c r="H353" s="76">
        <f>H354</f>
        <v>1738.8</v>
      </c>
      <c r="I353" s="77">
        <f t="shared" si="34"/>
        <v>3088.3999999999996</v>
      </c>
      <c r="J353" s="77">
        <f t="shared" si="35"/>
        <v>36.02088167053365</v>
      </c>
    </row>
    <row r="354" spans="1:10" ht="27" customHeight="1">
      <c r="A354" s="114" t="s">
        <v>35</v>
      </c>
      <c r="B354" s="116"/>
      <c r="C354" s="74" t="s">
        <v>154</v>
      </c>
      <c r="D354" s="74" t="s">
        <v>101</v>
      </c>
      <c r="E354" s="74" t="s">
        <v>548</v>
      </c>
      <c r="F354" s="75" t="s">
        <v>36</v>
      </c>
      <c r="G354" s="76">
        <f>Прил_4!H868</f>
        <v>4827.2</v>
      </c>
      <c r="H354" s="76">
        <f>Прил_4!I868</f>
        <v>1738.8</v>
      </c>
      <c r="I354" s="77">
        <f t="shared" si="34"/>
        <v>3088.3999999999996</v>
      </c>
      <c r="J354" s="77">
        <f t="shared" si="35"/>
        <v>36.02088167053365</v>
      </c>
    </row>
    <row r="355" spans="1:10" ht="12.75">
      <c r="A355" s="114" t="s">
        <v>549</v>
      </c>
      <c r="B355" s="116"/>
      <c r="C355" s="74" t="s">
        <v>154</v>
      </c>
      <c r="D355" s="74" t="s">
        <v>101</v>
      </c>
      <c r="E355" s="74" t="s">
        <v>550</v>
      </c>
      <c r="F355" s="75"/>
      <c r="G355" s="76">
        <f>G356</f>
        <v>2950</v>
      </c>
      <c r="H355" s="76">
        <f>H356</f>
        <v>2324.1</v>
      </c>
      <c r="I355" s="77">
        <f t="shared" si="34"/>
        <v>625.9000000000001</v>
      </c>
      <c r="J355" s="77">
        <f t="shared" si="35"/>
        <v>78.78305084745763</v>
      </c>
    </row>
    <row r="356" spans="1:10" ht="28.5" customHeight="1">
      <c r="A356" s="114" t="s">
        <v>33</v>
      </c>
      <c r="B356" s="116"/>
      <c r="C356" s="74" t="s">
        <v>154</v>
      </c>
      <c r="D356" s="74" t="s">
        <v>101</v>
      </c>
      <c r="E356" s="74" t="s">
        <v>550</v>
      </c>
      <c r="F356" s="75" t="s">
        <v>34</v>
      </c>
      <c r="G356" s="76">
        <f>G357</f>
        <v>2950</v>
      </c>
      <c r="H356" s="76">
        <f>H357</f>
        <v>2324.1</v>
      </c>
      <c r="I356" s="77">
        <f t="shared" si="34"/>
        <v>625.9000000000001</v>
      </c>
      <c r="J356" s="77">
        <f t="shared" si="35"/>
        <v>78.78305084745763</v>
      </c>
    </row>
    <row r="357" spans="1:10" ht="28.5" customHeight="1">
      <c r="A357" s="114" t="s">
        <v>35</v>
      </c>
      <c r="B357" s="116"/>
      <c r="C357" s="74" t="s">
        <v>154</v>
      </c>
      <c r="D357" s="74" t="s">
        <v>101</v>
      </c>
      <c r="E357" s="74" t="s">
        <v>550</v>
      </c>
      <c r="F357" s="75" t="s">
        <v>36</v>
      </c>
      <c r="G357" s="76">
        <f>Прил_4!H871</f>
        <v>2950</v>
      </c>
      <c r="H357" s="76">
        <f>Прил_4!I871</f>
        <v>2324.1</v>
      </c>
      <c r="I357" s="77">
        <f t="shared" si="34"/>
        <v>625.9000000000001</v>
      </c>
      <c r="J357" s="77">
        <f t="shared" si="35"/>
        <v>78.78305084745763</v>
      </c>
    </row>
    <row r="358" spans="1:10" ht="27" customHeight="1">
      <c r="A358" s="114" t="s">
        <v>551</v>
      </c>
      <c r="B358" s="116"/>
      <c r="C358" s="74" t="s">
        <v>154</v>
      </c>
      <c r="D358" s="74" t="s">
        <v>101</v>
      </c>
      <c r="E358" s="74" t="s">
        <v>552</v>
      </c>
      <c r="F358" s="75"/>
      <c r="G358" s="76">
        <f>G359+G362</f>
        <v>5372.2</v>
      </c>
      <c r="H358" s="76">
        <f>H359+H362</f>
        <v>4429.2</v>
      </c>
      <c r="I358" s="77">
        <f t="shared" si="34"/>
        <v>943</v>
      </c>
      <c r="J358" s="77">
        <f t="shared" si="35"/>
        <v>82.44666989315364</v>
      </c>
    </row>
    <row r="359" spans="1:10" ht="28.5" customHeight="1">
      <c r="A359" s="114" t="s">
        <v>224</v>
      </c>
      <c r="B359" s="116"/>
      <c r="C359" s="74" t="s">
        <v>154</v>
      </c>
      <c r="D359" s="74" t="s">
        <v>101</v>
      </c>
      <c r="E359" s="74" t="s">
        <v>553</v>
      </c>
      <c r="F359" s="75"/>
      <c r="G359" s="76">
        <f>G360</f>
        <v>4972.2</v>
      </c>
      <c r="H359" s="76">
        <f>H360</f>
        <v>4329.2</v>
      </c>
      <c r="I359" s="77">
        <f t="shared" si="34"/>
        <v>643</v>
      </c>
      <c r="J359" s="77">
        <f t="shared" si="35"/>
        <v>87.06809862837376</v>
      </c>
    </row>
    <row r="360" spans="1:10" ht="30" customHeight="1">
      <c r="A360" s="114" t="s">
        <v>191</v>
      </c>
      <c r="B360" s="116"/>
      <c r="C360" s="74" t="s">
        <v>154</v>
      </c>
      <c r="D360" s="74" t="s">
        <v>101</v>
      </c>
      <c r="E360" s="74" t="s">
        <v>553</v>
      </c>
      <c r="F360" s="75" t="s">
        <v>192</v>
      </c>
      <c r="G360" s="76">
        <f>G361</f>
        <v>4972.2</v>
      </c>
      <c r="H360" s="76">
        <f>H361</f>
        <v>4329.2</v>
      </c>
      <c r="I360" s="77">
        <f t="shared" si="34"/>
        <v>643</v>
      </c>
      <c r="J360" s="77">
        <f t="shared" si="35"/>
        <v>87.06809862837376</v>
      </c>
    </row>
    <row r="361" spans="1:10" ht="12.75">
      <c r="A361" s="114" t="s">
        <v>255</v>
      </c>
      <c r="B361" s="116"/>
      <c r="C361" s="74" t="s">
        <v>154</v>
      </c>
      <c r="D361" s="74" t="s">
        <v>101</v>
      </c>
      <c r="E361" s="74" t="s">
        <v>553</v>
      </c>
      <c r="F361" s="75" t="s">
        <v>256</v>
      </c>
      <c r="G361" s="76">
        <f>Прил_4!H875</f>
        <v>4972.2</v>
      </c>
      <c r="H361" s="76">
        <f>Прил_4!I875</f>
        <v>4329.2</v>
      </c>
      <c r="I361" s="77">
        <f t="shared" si="34"/>
        <v>643</v>
      </c>
      <c r="J361" s="77">
        <f t="shared" si="35"/>
        <v>87.06809862837376</v>
      </c>
    </row>
    <row r="362" spans="1:10" ht="12.75">
      <c r="A362" s="114" t="s">
        <v>554</v>
      </c>
      <c r="B362" s="116"/>
      <c r="C362" s="74" t="s">
        <v>154</v>
      </c>
      <c r="D362" s="74" t="s">
        <v>101</v>
      </c>
      <c r="E362" s="74" t="s">
        <v>555</v>
      </c>
      <c r="F362" s="75"/>
      <c r="G362" s="76">
        <f>G363</f>
        <v>400</v>
      </c>
      <c r="H362" s="76">
        <f>H363</f>
        <v>100</v>
      </c>
      <c r="I362" s="77">
        <f t="shared" si="34"/>
        <v>300</v>
      </c>
      <c r="J362" s="77">
        <f t="shared" si="35"/>
        <v>25</v>
      </c>
    </row>
    <row r="363" spans="1:10" ht="30.75" customHeight="1">
      <c r="A363" s="114" t="s">
        <v>33</v>
      </c>
      <c r="B363" s="116"/>
      <c r="C363" s="74" t="s">
        <v>154</v>
      </c>
      <c r="D363" s="74" t="s">
        <v>101</v>
      </c>
      <c r="E363" s="74" t="s">
        <v>555</v>
      </c>
      <c r="F363" s="75" t="s">
        <v>34</v>
      </c>
      <c r="G363" s="76">
        <f>G364</f>
        <v>400</v>
      </c>
      <c r="H363" s="76">
        <f>H364</f>
        <v>100</v>
      </c>
      <c r="I363" s="77">
        <f t="shared" si="34"/>
        <v>300</v>
      </c>
      <c r="J363" s="77">
        <f t="shared" si="35"/>
        <v>25</v>
      </c>
    </row>
    <row r="364" spans="1:10" ht="27" customHeight="1">
      <c r="A364" s="114" t="s">
        <v>35</v>
      </c>
      <c r="B364" s="116"/>
      <c r="C364" s="74" t="s">
        <v>154</v>
      </c>
      <c r="D364" s="74" t="s">
        <v>101</v>
      </c>
      <c r="E364" s="74" t="s">
        <v>555</v>
      </c>
      <c r="F364" s="75" t="s">
        <v>36</v>
      </c>
      <c r="G364" s="76">
        <f>Прил_4!H878</f>
        <v>400</v>
      </c>
      <c r="H364" s="76">
        <f>Прил_4!I878</f>
        <v>100</v>
      </c>
      <c r="I364" s="77">
        <f t="shared" si="34"/>
        <v>300</v>
      </c>
      <c r="J364" s="77">
        <f t="shared" si="35"/>
        <v>25</v>
      </c>
    </row>
    <row r="365" spans="1:10" ht="67.5" customHeight="1">
      <c r="A365" s="114" t="s">
        <v>26</v>
      </c>
      <c r="B365" s="116"/>
      <c r="C365" s="74" t="s">
        <v>154</v>
      </c>
      <c r="D365" s="74" t="s">
        <v>101</v>
      </c>
      <c r="E365" s="74" t="s">
        <v>27</v>
      </c>
      <c r="F365" s="75"/>
      <c r="G365" s="76">
        <f>G366</f>
        <v>4287</v>
      </c>
      <c r="H365" s="76">
        <f>H366</f>
        <v>2449</v>
      </c>
      <c r="I365" s="77">
        <f t="shared" si="34"/>
        <v>1838</v>
      </c>
      <c r="J365" s="77">
        <f t="shared" si="35"/>
        <v>57.126195474690924</v>
      </c>
    </row>
    <row r="366" spans="1:10" ht="54" customHeight="1">
      <c r="A366" s="114" t="s">
        <v>556</v>
      </c>
      <c r="B366" s="116"/>
      <c r="C366" s="74" t="s">
        <v>154</v>
      </c>
      <c r="D366" s="74" t="s">
        <v>101</v>
      </c>
      <c r="E366" s="74" t="s">
        <v>557</v>
      </c>
      <c r="F366" s="75"/>
      <c r="G366" s="76">
        <f>G367+G370</f>
        <v>4287</v>
      </c>
      <c r="H366" s="76">
        <f>H367+H370</f>
        <v>2449</v>
      </c>
      <c r="I366" s="77">
        <f t="shared" si="34"/>
        <v>1838</v>
      </c>
      <c r="J366" s="77">
        <f t="shared" si="35"/>
        <v>57.126195474690924</v>
      </c>
    </row>
    <row r="367" spans="1:10" ht="29.25" customHeight="1">
      <c r="A367" s="114" t="s">
        <v>558</v>
      </c>
      <c r="B367" s="116"/>
      <c r="C367" s="74" t="s">
        <v>154</v>
      </c>
      <c r="D367" s="74" t="s">
        <v>101</v>
      </c>
      <c r="E367" s="74" t="s">
        <v>559</v>
      </c>
      <c r="F367" s="75"/>
      <c r="G367" s="76">
        <f>G368</f>
        <v>2500</v>
      </c>
      <c r="H367" s="76">
        <f>H368</f>
        <v>2449</v>
      </c>
      <c r="I367" s="77">
        <f t="shared" si="34"/>
        <v>51</v>
      </c>
      <c r="J367" s="77">
        <f t="shared" si="35"/>
        <v>97.96000000000001</v>
      </c>
    </row>
    <row r="368" spans="1:10" ht="27" customHeight="1">
      <c r="A368" s="114" t="s">
        <v>33</v>
      </c>
      <c r="B368" s="116"/>
      <c r="C368" s="74" t="s">
        <v>154</v>
      </c>
      <c r="D368" s="74" t="s">
        <v>101</v>
      </c>
      <c r="E368" s="74" t="s">
        <v>559</v>
      </c>
      <c r="F368" s="75" t="s">
        <v>34</v>
      </c>
      <c r="G368" s="76">
        <f>G369</f>
        <v>2500</v>
      </c>
      <c r="H368" s="76">
        <f>H369</f>
        <v>2449</v>
      </c>
      <c r="I368" s="77">
        <f t="shared" si="34"/>
        <v>51</v>
      </c>
      <c r="J368" s="77">
        <f t="shared" si="35"/>
        <v>97.96000000000001</v>
      </c>
    </row>
    <row r="369" spans="1:10" ht="27" customHeight="1">
      <c r="A369" s="114" t="s">
        <v>35</v>
      </c>
      <c r="B369" s="116"/>
      <c r="C369" s="74" t="s">
        <v>154</v>
      </c>
      <c r="D369" s="74" t="s">
        <v>101</v>
      </c>
      <c r="E369" s="74" t="s">
        <v>559</v>
      </c>
      <c r="F369" s="75" t="s">
        <v>36</v>
      </c>
      <c r="G369" s="76">
        <f>Прил_4!H883</f>
        <v>2500</v>
      </c>
      <c r="H369" s="76">
        <f>Прил_4!I883</f>
        <v>2449</v>
      </c>
      <c r="I369" s="77">
        <f t="shared" si="34"/>
        <v>51</v>
      </c>
      <c r="J369" s="77">
        <f t="shared" si="35"/>
        <v>97.96000000000001</v>
      </c>
    </row>
    <row r="370" spans="1:10" ht="53.25" customHeight="1">
      <c r="A370" s="114" t="s">
        <v>560</v>
      </c>
      <c r="B370" s="116"/>
      <c r="C370" s="74" t="s">
        <v>154</v>
      </c>
      <c r="D370" s="74" t="s">
        <v>101</v>
      </c>
      <c r="E370" s="74" t="s">
        <v>561</v>
      </c>
      <c r="F370" s="75"/>
      <c r="G370" s="76">
        <f>G371</f>
        <v>1787</v>
      </c>
      <c r="H370" s="76">
        <f>H371</f>
        <v>0</v>
      </c>
      <c r="I370" s="77">
        <f t="shared" si="34"/>
        <v>1787</v>
      </c>
      <c r="J370" s="77">
        <f t="shared" si="35"/>
        <v>0</v>
      </c>
    </row>
    <row r="371" spans="1:10" ht="27" customHeight="1">
      <c r="A371" s="114" t="s">
        <v>33</v>
      </c>
      <c r="B371" s="116"/>
      <c r="C371" s="74" t="s">
        <v>154</v>
      </c>
      <c r="D371" s="74" t="s">
        <v>101</v>
      </c>
      <c r="E371" s="74" t="s">
        <v>561</v>
      </c>
      <c r="F371" s="75" t="s">
        <v>34</v>
      </c>
      <c r="G371" s="76">
        <f>G372</f>
        <v>1787</v>
      </c>
      <c r="H371" s="76">
        <f>H372</f>
        <v>0</v>
      </c>
      <c r="I371" s="77">
        <f t="shared" si="34"/>
        <v>1787</v>
      </c>
      <c r="J371" s="77">
        <f t="shared" si="35"/>
        <v>0</v>
      </c>
    </row>
    <row r="372" spans="1:10" ht="27.75" customHeight="1">
      <c r="A372" s="114" t="s">
        <v>35</v>
      </c>
      <c r="B372" s="116"/>
      <c r="C372" s="74" t="s">
        <v>154</v>
      </c>
      <c r="D372" s="74" t="s">
        <v>101</v>
      </c>
      <c r="E372" s="74" t="s">
        <v>561</v>
      </c>
      <c r="F372" s="75" t="s">
        <v>36</v>
      </c>
      <c r="G372" s="76">
        <f>Прил_4!H886</f>
        <v>1787</v>
      </c>
      <c r="H372" s="76">
        <f>Прил_4!I886</f>
        <v>0</v>
      </c>
      <c r="I372" s="77">
        <f t="shared" si="34"/>
        <v>1787</v>
      </c>
      <c r="J372" s="77">
        <f t="shared" si="35"/>
        <v>0</v>
      </c>
    </row>
    <row r="373" spans="1:10" ht="29.25" customHeight="1">
      <c r="A373" s="117" t="s">
        <v>160</v>
      </c>
      <c r="B373" s="119"/>
      <c r="C373" s="68" t="s">
        <v>154</v>
      </c>
      <c r="D373" s="68" t="s">
        <v>154</v>
      </c>
      <c r="E373" s="68"/>
      <c r="F373" s="69"/>
      <c r="G373" s="70">
        <v>15960</v>
      </c>
      <c r="H373" s="70">
        <f>H374</f>
        <v>21708.2</v>
      </c>
      <c r="I373" s="71">
        <f t="shared" si="34"/>
        <v>-5748.200000000001</v>
      </c>
      <c r="J373" s="71">
        <f t="shared" si="35"/>
        <v>136.01629072681703</v>
      </c>
    </row>
    <row r="374" spans="1:10" ht="12.75">
      <c r="A374" s="114" t="s">
        <v>161</v>
      </c>
      <c r="B374" s="116"/>
      <c r="C374" s="74" t="s">
        <v>154</v>
      </c>
      <c r="D374" s="74" t="s">
        <v>154</v>
      </c>
      <c r="E374" s="74" t="s">
        <v>162</v>
      </c>
      <c r="F374" s="75"/>
      <c r="G374" s="76">
        <v>15960</v>
      </c>
      <c r="H374" s="76">
        <f>H375</f>
        <v>21708.2</v>
      </c>
      <c r="I374" s="77">
        <f t="shared" si="34"/>
        <v>-5748.200000000001</v>
      </c>
      <c r="J374" s="77">
        <f t="shared" si="35"/>
        <v>136.01629072681703</v>
      </c>
    </row>
    <row r="375" spans="1:10" ht="27.75" customHeight="1">
      <c r="A375" s="114" t="s">
        <v>163</v>
      </c>
      <c r="B375" s="116"/>
      <c r="C375" s="74" t="s">
        <v>154</v>
      </c>
      <c r="D375" s="74" t="s">
        <v>154</v>
      </c>
      <c r="E375" s="74" t="s">
        <v>164</v>
      </c>
      <c r="F375" s="75"/>
      <c r="G375" s="76">
        <v>15960</v>
      </c>
      <c r="H375" s="76">
        <f>H376+H378</f>
        <v>21708.2</v>
      </c>
      <c r="I375" s="77">
        <f t="shared" si="34"/>
        <v>-5748.200000000001</v>
      </c>
      <c r="J375" s="77">
        <f t="shared" si="35"/>
        <v>136.01629072681703</v>
      </c>
    </row>
    <row r="376" spans="1:10" ht="27.75" customHeight="1">
      <c r="A376" s="114" t="s">
        <v>33</v>
      </c>
      <c r="B376" s="116"/>
      <c r="C376" s="74" t="s">
        <v>154</v>
      </c>
      <c r="D376" s="74" t="s">
        <v>154</v>
      </c>
      <c r="E376" s="74" t="s">
        <v>164</v>
      </c>
      <c r="F376" s="75" t="s">
        <v>34</v>
      </c>
      <c r="G376" s="76">
        <v>250</v>
      </c>
      <c r="H376" s="76">
        <f>H377</f>
        <v>212.8</v>
      </c>
      <c r="I376" s="77">
        <f t="shared" si="34"/>
        <v>37.19999999999999</v>
      </c>
      <c r="J376" s="77">
        <f t="shared" si="35"/>
        <v>85.12</v>
      </c>
    </row>
    <row r="377" spans="1:10" ht="27" customHeight="1">
      <c r="A377" s="114" t="s">
        <v>35</v>
      </c>
      <c r="B377" s="116"/>
      <c r="C377" s="74" t="s">
        <v>154</v>
      </c>
      <c r="D377" s="74" t="s">
        <v>154</v>
      </c>
      <c r="E377" s="74" t="s">
        <v>164</v>
      </c>
      <c r="F377" s="75" t="s">
        <v>36</v>
      </c>
      <c r="G377" s="76">
        <f>Прил_4!H161</f>
        <v>250</v>
      </c>
      <c r="H377" s="76">
        <f>Прил_4!I161</f>
        <v>212.8</v>
      </c>
      <c r="I377" s="77">
        <f t="shared" si="34"/>
        <v>37.19999999999999</v>
      </c>
      <c r="J377" s="77">
        <f t="shared" si="35"/>
        <v>85.12</v>
      </c>
    </row>
    <row r="378" spans="1:10" ht="12.75">
      <c r="A378" s="114" t="s">
        <v>45</v>
      </c>
      <c r="B378" s="116"/>
      <c r="C378" s="74" t="s">
        <v>154</v>
      </c>
      <c r="D378" s="74" t="s">
        <v>154</v>
      </c>
      <c r="E378" s="74" t="s">
        <v>164</v>
      </c>
      <c r="F378" s="75" t="s">
        <v>46</v>
      </c>
      <c r="G378" s="76">
        <v>15710</v>
      </c>
      <c r="H378" s="76">
        <f>H379</f>
        <v>21495.4</v>
      </c>
      <c r="I378" s="77">
        <f t="shared" si="34"/>
        <v>-5785.4000000000015</v>
      </c>
      <c r="J378" s="77">
        <f t="shared" si="35"/>
        <v>136.82622533418206</v>
      </c>
    </row>
    <row r="379" spans="1:10" ht="12.75">
      <c r="A379" s="114" t="s">
        <v>47</v>
      </c>
      <c r="B379" s="116"/>
      <c r="C379" s="74" t="s">
        <v>154</v>
      </c>
      <c r="D379" s="74" t="s">
        <v>154</v>
      </c>
      <c r="E379" s="74" t="s">
        <v>164</v>
      </c>
      <c r="F379" s="75" t="s">
        <v>48</v>
      </c>
      <c r="G379" s="76">
        <f>Прил_4!H163</f>
        <v>15710</v>
      </c>
      <c r="H379" s="76">
        <f>Прил_4!I163</f>
        <v>21495.4</v>
      </c>
      <c r="I379" s="77">
        <f t="shared" si="34"/>
        <v>-5785.4000000000015</v>
      </c>
      <c r="J379" s="77">
        <f t="shared" si="35"/>
        <v>136.82622533418206</v>
      </c>
    </row>
    <row r="380" spans="1:10" ht="12.75">
      <c r="A380" s="117" t="s">
        <v>562</v>
      </c>
      <c r="B380" s="119"/>
      <c r="C380" s="68" t="s">
        <v>186</v>
      </c>
      <c r="D380" s="80" t="s">
        <v>576</v>
      </c>
      <c r="E380" s="68"/>
      <c r="F380" s="69"/>
      <c r="G380" s="70">
        <f aca="true" t="shared" si="37" ref="G380:H385">G381</f>
        <v>1050</v>
      </c>
      <c r="H380" s="70">
        <f t="shared" si="37"/>
        <v>203.1</v>
      </c>
      <c r="I380" s="71">
        <f t="shared" si="34"/>
        <v>846.9</v>
      </c>
      <c r="J380" s="71">
        <f t="shared" si="35"/>
        <v>19.34285714285714</v>
      </c>
    </row>
    <row r="381" spans="1:10" ht="12.75">
      <c r="A381" s="117" t="s">
        <v>563</v>
      </c>
      <c r="B381" s="119"/>
      <c r="C381" s="68" t="s">
        <v>186</v>
      </c>
      <c r="D381" s="68" t="s">
        <v>154</v>
      </c>
      <c r="E381" s="68"/>
      <c r="F381" s="69"/>
      <c r="G381" s="70">
        <f t="shared" si="37"/>
        <v>1050</v>
      </c>
      <c r="H381" s="70">
        <f t="shared" si="37"/>
        <v>203.1</v>
      </c>
      <c r="I381" s="71">
        <f t="shared" si="34"/>
        <v>846.9</v>
      </c>
      <c r="J381" s="71">
        <f t="shared" si="35"/>
        <v>19.34285714285714</v>
      </c>
    </row>
    <row r="382" spans="1:10" ht="54.75" customHeight="1">
      <c r="A382" s="114" t="s">
        <v>564</v>
      </c>
      <c r="B382" s="116"/>
      <c r="C382" s="74" t="s">
        <v>186</v>
      </c>
      <c r="D382" s="74" t="s">
        <v>154</v>
      </c>
      <c r="E382" s="74" t="s">
        <v>565</v>
      </c>
      <c r="F382" s="75"/>
      <c r="G382" s="76">
        <f t="shared" si="37"/>
        <v>1050</v>
      </c>
      <c r="H382" s="76">
        <f t="shared" si="37"/>
        <v>203.1</v>
      </c>
      <c r="I382" s="77">
        <f t="shared" si="34"/>
        <v>846.9</v>
      </c>
      <c r="J382" s="77">
        <f t="shared" si="35"/>
        <v>19.34285714285714</v>
      </c>
    </row>
    <row r="383" spans="1:10" ht="30" customHeight="1">
      <c r="A383" s="114" t="s">
        <v>566</v>
      </c>
      <c r="B383" s="116"/>
      <c r="C383" s="74" t="s">
        <v>186</v>
      </c>
      <c r="D383" s="74" t="s">
        <v>154</v>
      </c>
      <c r="E383" s="74" t="s">
        <v>567</v>
      </c>
      <c r="F383" s="75"/>
      <c r="G383" s="76">
        <f t="shared" si="37"/>
        <v>1050</v>
      </c>
      <c r="H383" s="76">
        <f t="shared" si="37"/>
        <v>203.1</v>
      </c>
      <c r="I383" s="77">
        <f t="shared" si="34"/>
        <v>846.9</v>
      </c>
      <c r="J383" s="77">
        <f t="shared" si="35"/>
        <v>19.34285714285714</v>
      </c>
    </row>
    <row r="384" spans="1:10" ht="28.5" customHeight="1">
      <c r="A384" s="114" t="s">
        <v>568</v>
      </c>
      <c r="B384" s="116"/>
      <c r="C384" s="74" t="s">
        <v>186</v>
      </c>
      <c r="D384" s="74" t="s">
        <v>154</v>
      </c>
      <c r="E384" s="74" t="s">
        <v>569</v>
      </c>
      <c r="F384" s="75"/>
      <c r="G384" s="76">
        <f t="shared" si="37"/>
        <v>1050</v>
      </c>
      <c r="H384" s="76">
        <f t="shared" si="37"/>
        <v>203.1</v>
      </c>
      <c r="I384" s="77">
        <f t="shared" si="34"/>
        <v>846.9</v>
      </c>
      <c r="J384" s="77">
        <f t="shared" si="35"/>
        <v>19.34285714285714</v>
      </c>
    </row>
    <row r="385" spans="1:10" ht="27" customHeight="1">
      <c r="A385" s="114" t="s">
        <v>33</v>
      </c>
      <c r="B385" s="116"/>
      <c r="C385" s="74" t="s">
        <v>186</v>
      </c>
      <c r="D385" s="74" t="s">
        <v>154</v>
      </c>
      <c r="E385" s="74" t="s">
        <v>569</v>
      </c>
      <c r="F385" s="75" t="s">
        <v>34</v>
      </c>
      <c r="G385" s="76">
        <f t="shared" si="37"/>
        <v>1050</v>
      </c>
      <c r="H385" s="76">
        <f t="shared" si="37"/>
        <v>203.1</v>
      </c>
      <c r="I385" s="77">
        <f t="shared" si="34"/>
        <v>846.9</v>
      </c>
      <c r="J385" s="77">
        <f t="shared" si="35"/>
        <v>19.34285714285714</v>
      </c>
    </row>
    <row r="386" spans="1:10" ht="27" customHeight="1">
      <c r="A386" s="114" t="s">
        <v>35</v>
      </c>
      <c r="B386" s="116"/>
      <c r="C386" s="74" t="s">
        <v>186</v>
      </c>
      <c r="D386" s="74" t="s">
        <v>154</v>
      </c>
      <c r="E386" s="74" t="s">
        <v>569</v>
      </c>
      <c r="F386" s="75" t="s">
        <v>36</v>
      </c>
      <c r="G386" s="76">
        <f>Прил_4!H893</f>
        <v>1050</v>
      </c>
      <c r="H386" s="76">
        <f>Прил_4!I893</f>
        <v>203.1</v>
      </c>
      <c r="I386" s="77">
        <f t="shared" si="34"/>
        <v>846.9</v>
      </c>
      <c r="J386" s="77">
        <f t="shared" si="35"/>
        <v>19.34285714285714</v>
      </c>
    </row>
    <row r="387" spans="1:10" ht="12.75">
      <c r="A387" s="117" t="s">
        <v>165</v>
      </c>
      <c r="B387" s="119"/>
      <c r="C387" s="68" t="s">
        <v>166</v>
      </c>
      <c r="D387" s="80" t="s">
        <v>576</v>
      </c>
      <c r="E387" s="68"/>
      <c r="F387" s="69"/>
      <c r="G387" s="70">
        <f>G388+G441+G510+G549+G606</f>
        <v>354117.80000000005</v>
      </c>
      <c r="H387" s="70">
        <f>H388+H441+H510+H549+H606</f>
        <v>253941.60000000003</v>
      </c>
      <c r="I387" s="71">
        <f t="shared" si="34"/>
        <v>100176.20000000001</v>
      </c>
      <c r="J387" s="71">
        <f t="shared" si="35"/>
        <v>71.71105208492767</v>
      </c>
    </row>
    <row r="388" spans="1:10" ht="12.75">
      <c r="A388" s="117" t="s">
        <v>259</v>
      </c>
      <c r="B388" s="119"/>
      <c r="C388" s="68" t="s">
        <v>166</v>
      </c>
      <c r="D388" s="68" t="s">
        <v>11</v>
      </c>
      <c r="E388" s="68"/>
      <c r="F388" s="69"/>
      <c r="G388" s="70">
        <f>G389+G398+G409+G423+G431</f>
        <v>63510.700000000004</v>
      </c>
      <c r="H388" s="70">
        <f>H389+H398+H409+H423+H431</f>
        <v>46863.2</v>
      </c>
      <c r="I388" s="71">
        <f t="shared" si="34"/>
        <v>16647.500000000007</v>
      </c>
      <c r="J388" s="71">
        <f t="shared" si="35"/>
        <v>73.7878814121085</v>
      </c>
    </row>
    <row r="389" spans="1:10" ht="26.25" customHeight="1">
      <c r="A389" s="114" t="s">
        <v>169</v>
      </c>
      <c r="B389" s="116"/>
      <c r="C389" s="74" t="s">
        <v>166</v>
      </c>
      <c r="D389" s="74" t="s">
        <v>11</v>
      </c>
      <c r="E389" s="74" t="s">
        <v>170</v>
      </c>
      <c r="F389" s="75"/>
      <c r="G389" s="76">
        <f>G390+G394</f>
        <v>46838.1</v>
      </c>
      <c r="H389" s="76">
        <f>H390+H394</f>
        <v>38324.8</v>
      </c>
      <c r="I389" s="77">
        <f t="shared" si="34"/>
        <v>8513.299999999996</v>
      </c>
      <c r="J389" s="77">
        <f t="shared" si="35"/>
        <v>81.82398517446268</v>
      </c>
    </row>
    <row r="390" spans="1:10" ht="30" customHeight="1">
      <c r="A390" s="114" t="s">
        <v>260</v>
      </c>
      <c r="B390" s="116"/>
      <c r="C390" s="74" t="s">
        <v>166</v>
      </c>
      <c r="D390" s="74" t="s">
        <v>11</v>
      </c>
      <c r="E390" s="74" t="s">
        <v>261</v>
      </c>
      <c r="F390" s="75"/>
      <c r="G390" s="76">
        <f aca="true" t="shared" si="38" ref="G390:H392">G391</f>
        <v>1753.5</v>
      </c>
      <c r="H390" s="76">
        <f t="shared" si="38"/>
        <v>1168.3</v>
      </c>
      <c r="I390" s="77">
        <f t="shared" si="34"/>
        <v>585.2</v>
      </c>
      <c r="J390" s="77">
        <f t="shared" si="35"/>
        <v>66.62674650698602</v>
      </c>
    </row>
    <row r="391" spans="1:10" ht="55.5" customHeight="1">
      <c r="A391" s="114" t="s">
        <v>262</v>
      </c>
      <c r="B391" s="116"/>
      <c r="C391" s="74" t="s">
        <v>166</v>
      </c>
      <c r="D391" s="74" t="s">
        <v>11</v>
      </c>
      <c r="E391" s="74" t="s">
        <v>263</v>
      </c>
      <c r="F391" s="75"/>
      <c r="G391" s="76">
        <f t="shared" si="38"/>
        <v>1753.5</v>
      </c>
      <c r="H391" s="76">
        <f t="shared" si="38"/>
        <v>1168.3</v>
      </c>
      <c r="I391" s="77">
        <f t="shared" si="34"/>
        <v>585.2</v>
      </c>
      <c r="J391" s="77">
        <f t="shared" si="35"/>
        <v>66.62674650698602</v>
      </c>
    </row>
    <row r="392" spans="1:10" ht="27.75" customHeight="1">
      <c r="A392" s="114" t="s">
        <v>191</v>
      </c>
      <c r="B392" s="116"/>
      <c r="C392" s="74" t="s">
        <v>166</v>
      </c>
      <c r="D392" s="74" t="s">
        <v>11</v>
      </c>
      <c r="E392" s="74" t="s">
        <v>263</v>
      </c>
      <c r="F392" s="75" t="s">
        <v>192</v>
      </c>
      <c r="G392" s="76">
        <f t="shared" si="38"/>
        <v>1753.5</v>
      </c>
      <c r="H392" s="76">
        <f t="shared" si="38"/>
        <v>1168.3</v>
      </c>
      <c r="I392" s="77">
        <f t="shared" si="34"/>
        <v>585.2</v>
      </c>
      <c r="J392" s="77">
        <f t="shared" si="35"/>
        <v>66.62674650698602</v>
      </c>
    </row>
    <row r="393" spans="1:10" ht="12.75">
      <c r="A393" s="114" t="s">
        <v>264</v>
      </c>
      <c r="B393" s="116"/>
      <c r="C393" s="74" t="s">
        <v>166</v>
      </c>
      <c r="D393" s="74" t="s">
        <v>11</v>
      </c>
      <c r="E393" s="74" t="s">
        <v>263</v>
      </c>
      <c r="F393" s="75" t="s">
        <v>265</v>
      </c>
      <c r="G393" s="76">
        <f>Прил_4!H324</f>
        <v>1753.5</v>
      </c>
      <c r="H393" s="76">
        <f>Прил_4!I324</f>
        <v>1168.3</v>
      </c>
      <c r="I393" s="77">
        <f t="shared" si="34"/>
        <v>585.2</v>
      </c>
      <c r="J393" s="77">
        <f t="shared" si="35"/>
        <v>66.62674650698602</v>
      </c>
    </row>
    <row r="394" spans="1:10" ht="37.5" customHeight="1">
      <c r="A394" s="114" t="s">
        <v>171</v>
      </c>
      <c r="B394" s="116"/>
      <c r="C394" s="74" t="s">
        <v>166</v>
      </c>
      <c r="D394" s="74" t="s">
        <v>11</v>
      </c>
      <c r="E394" s="74" t="s">
        <v>172</v>
      </c>
      <c r="F394" s="75"/>
      <c r="G394" s="76">
        <f aca="true" t="shared" si="39" ref="G394:H396">G395</f>
        <v>45084.6</v>
      </c>
      <c r="H394" s="76">
        <f t="shared" si="39"/>
        <v>37156.5</v>
      </c>
      <c r="I394" s="77">
        <f t="shared" si="34"/>
        <v>7928.0999999999985</v>
      </c>
      <c r="J394" s="77">
        <f t="shared" si="35"/>
        <v>82.41505968778696</v>
      </c>
    </row>
    <row r="395" spans="1:10" ht="12.75">
      <c r="A395" s="114" t="s">
        <v>173</v>
      </c>
      <c r="B395" s="116"/>
      <c r="C395" s="74" t="s">
        <v>166</v>
      </c>
      <c r="D395" s="74" t="s">
        <v>11</v>
      </c>
      <c r="E395" s="74" t="s">
        <v>174</v>
      </c>
      <c r="F395" s="75"/>
      <c r="G395" s="76">
        <f t="shared" si="39"/>
        <v>45084.6</v>
      </c>
      <c r="H395" s="76">
        <f t="shared" si="39"/>
        <v>37156.5</v>
      </c>
      <c r="I395" s="77">
        <f t="shared" si="34"/>
        <v>7928.0999999999985</v>
      </c>
      <c r="J395" s="77">
        <f t="shared" si="35"/>
        <v>82.41505968778696</v>
      </c>
    </row>
    <row r="396" spans="1:10" ht="27.75" customHeight="1">
      <c r="A396" s="114" t="s">
        <v>191</v>
      </c>
      <c r="B396" s="116"/>
      <c r="C396" s="74" t="s">
        <v>166</v>
      </c>
      <c r="D396" s="74" t="s">
        <v>11</v>
      </c>
      <c r="E396" s="74" t="s">
        <v>174</v>
      </c>
      <c r="F396" s="75" t="s">
        <v>192</v>
      </c>
      <c r="G396" s="76">
        <f t="shared" si="39"/>
        <v>45084.6</v>
      </c>
      <c r="H396" s="76">
        <f t="shared" si="39"/>
        <v>37156.5</v>
      </c>
      <c r="I396" s="77">
        <f t="shared" si="34"/>
        <v>7928.0999999999985</v>
      </c>
      <c r="J396" s="77">
        <f t="shared" si="35"/>
        <v>82.41505968778696</v>
      </c>
    </row>
    <row r="397" spans="1:10" ht="12.75">
      <c r="A397" s="114" t="s">
        <v>264</v>
      </c>
      <c r="B397" s="116"/>
      <c r="C397" s="74" t="s">
        <v>166</v>
      </c>
      <c r="D397" s="74" t="s">
        <v>11</v>
      </c>
      <c r="E397" s="74" t="s">
        <v>174</v>
      </c>
      <c r="F397" s="75" t="s">
        <v>265</v>
      </c>
      <c r="G397" s="76">
        <f>Прил_4!H328</f>
        <v>45084.6</v>
      </c>
      <c r="H397" s="76">
        <f>Прил_4!I328</f>
        <v>37156.5</v>
      </c>
      <c r="I397" s="77">
        <f t="shared" si="34"/>
        <v>7928.0999999999985</v>
      </c>
      <c r="J397" s="77">
        <f t="shared" si="35"/>
        <v>82.41505968778696</v>
      </c>
    </row>
    <row r="398" spans="1:10" ht="53.25" customHeight="1">
      <c r="A398" s="114" t="s">
        <v>266</v>
      </c>
      <c r="B398" s="116"/>
      <c r="C398" s="74" t="s">
        <v>166</v>
      </c>
      <c r="D398" s="74" t="s">
        <v>11</v>
      </c>
      <c r="E398" s="74" t="s">
        <v>267</v>
      </c>
      <c r="F398" s="75"/>
      <c r="G398" s="76">
        <f>G399</f>
        <v>1998.4</v>
      </c>
      <c r="H398" s="76">
        <f>H399</f>
        <v>1142.3</v>
      </c>
      <c r="I398" s="77">
        <f t="shared" si="34"/>
        <v>856.1000000000001</v>
      </c>
      <c r="J398" s="77">
        <f t="shared" si="35"/>
        <v>57.16072858286629</v>
      </c>
    </row>
    <row r="399" spans="1:10" ht="44.25" customHeight="1">
      <c r="A399" s="114" t="s">
        <v>268</v>
      </c>
      <c r="B399" s="116"/>
      <c r="C399" s="74" t="s">
        <v>166</v>
      </c>
      <c r="D399" s="74" t="s">
        <v>11</v>
      </c>
      <c r="E399" s="74" t="s">
        <v>269</v>
      </c>
      <c r="F399" s="75"/>
      <c r="G399" s="76">
        <f>G400+G403+G406</f>
        <v>1998.4</v>
      </c>
      <c r="H399" s="76">
        <f>H400+H403+H406</f>
        <v>1142.3</v>
      </c>
      <c r="I399" s="77">
        <f t="shared" si="34"/>
        <v>856.1000000000001</v>
      </c>
      <c r="J399" s="77">
        <f t="shared" si="35"/>
        <v>57.16072858286629</v>
      </c>
    </row>
    <row r="400" spans="1:10" ht="29.25" customHeight="1">
      <c r="A400" s="114" t="s">
        <v>270</v>
      </c>
      <c r="B400" s="116"/>
      <c r="C400" s="74" t="s">
        <v>166</v>
      </c>
      <c r="D400" s="74" t="s">
        <v>11</v>
      </c>
      <c r="E400" s="74" t="s">
        <v>271</v>
      </c>
      <c r="F400" s="75"/>
      <c r="G400" s="76">
        <f>G401</f>
        <v>166.4</v>
      </c>
      <c r="H400" s="76">
        <f>H401</f>
        <v>105.6</v>
      </c>
      <c r="I400" s="77">
        <f t="shared" si="34"/>
        <v>60.80000000000001</v>
      </c>
      <c r="J400" s="77">
        <f t="shared" si="35"/>
        <v>63.46153846153846</v>
      </c>
    </row>
    <row r="401" spans="1:10" ht="27" customHeight="1">
      <c r="A401" s="114" t="s">
        <v>191</v>
      </c>
      <c r="B401" s="116"/>
      <c r="C401" s="74" t="s">
        <v>166</v>
      </c>
      <c r="D401" s="74" t="s">
        <v>11</v>
      </c>
      <c r="E401" s="74" t="s">
        <v>271</v>
      </c>
      <c r="F401" s="75" t="s">
        <v>192</v>
      </c>
      <c r="G401" s="76">
        <f>G402</f>
        <v>166.4</v>
      </c>
      <c r="H401" s="76">
        <f>H402</f>
        <v>105.6</v>
      </c>
      <c r="I401" s="77">
        <f t="shared" si="34"/>
        <v>60.80000000000001</v>
      </c>
      <c r="J401" s="77">
        <f t="shared" si="35"/>
        <v>63.46153846153846</v>
      </c>
    </row>
    <row r="402" spans="1:10" ht="12.75">
      <c r="A402" s="114" t="s">
        <v>264</v>
      </c>
      <c r="B402" s="116"/>
      <c r="C402" s="74" t="s">
        <v>166</v>
      </c>
      <c r="D402" s="74" t="s">
        <v>11</v>
      </c>
      <c r="E402" s="74" t="s">
        <v>271</v>
      </c>
      <c r="F402" s="75" t="s">
        <v>265</v>
      </c>
      <c r="G402" s="76">
        <f>Прил_4!H333</f>
        <v>166.4</v>
      </c>
      <c r="H402" s="76">
        <f>Прил_4!I333</f>
        <v>105.6</v>
      </c>
      <c r="I402" s="77">
        <f t="shared" si="34"/>
        <v>60.80000000000001</v>
      </c>
      <c r="J402" s="77">
        <f t="shared" si="35"/>
        <v>63.46153846153846</v>
      </c>
    </row>
    <row r="403" spans="1:10" ht="12.75">
      <c r="A403" s="114" t="s">
        <v>272</v>
      </c>
      <c r="B403" s="116"/>
      <c r="C403" s="74" t="s">
        <v>166</v>
      </c>
      <c r="D403" s="74" t="s">
        <v>11</v>
      </c>
      <c r="E403" s="74" t="s">
        <v>273</v>
      </c>
      <c r="F403" s="75"/>
      <c r="G403" s="76">
        <f>G404</f>
        <v>1632</v>
      </c>
      <c r="H403" s="76">
        <f>H404</f>
        <v>1036.7</v>
      </c>
      <c r="I403" s="77">
        <f t="shared" si="34"/>
        <v>595.3</v>
      </c>
      <c r="J403" s="77">
        <f t="shared" si="35"/>
        <v>63.52328431372549</v>
      </c>
    </row>
    <row r="404" spans="1:10" ht="27" customHeight="1">
      <c r="A404" s="114" t="s">
        <v>191</v>
      </c>
      <c r="B404" s="116"/>
      <c r="C404" s="74" t="s">
        <v>166</v>
      </c>
      <c r="D404" s="74" t="s">
        <v>11</v>
      </c>
      <c r="E404" s="74" t="s">
        <v>273</v>
      </c>
      <c r="F404" s="75" t="s">
        <v>192</v>
      </c>
      <c r="G404" s="76">
        <f>G405</f>
        <v>1632</v>
      </c>
      <c r="H404" s="76">
        <f>H405</f>
        <v>1036.7</v>
      </c>
      <c r="I404" s="77">
        <f t="shared" si="34"/>
        <v>595.3</v>
      </c>
      <c r="J404" s="77">
        <f t="shared" si="35"/>
        <v>63.52328431372549</v>
      </c>
    </row>
    <row r="405" spans="1:10" ht="12.75">
      <c r="A405" s="114" t="s">
        <v>264</v>
      </c>
      <c r="B405" s="116"/>
      <c r="C405" s="74" t="s">
        <v>166</v>
      </c>
      <c r="D405" s="74" t="s">
        <v>11</v>
      </c>
      <c r="E405" s="74" t="s">
        <v>273</v>
      </c>
      <c r="F405" s="75" t="s">
        <v>265</v>
      </c>
      <c r="G405" s="76">
        <f>Прил_4!H335</f>
        <v>1632</v>
      </c>
      <c r="H405" s="76">
        <f>Прил_4!I335</f>
        <v>1036.7</v>
      </c>
      <c r="I405" s="77">
        <f t="shared" si="34"/>
        <v>595.3</v>
      </c>
      <c r="J405" s="77">
        <f t="shared" si="35"/>
        <v>63.52328431372549</v>
      </c>
    </row>
    <row r="406" spans="1:10" ht="12.75">
      <c r="A406" s="114" t="s">
        <v>274</v>
      </c>
      <c r="B406" s="116"/>
      <c r="C406" s="74" t="s">
        <v>166</v>
      </c>
      <c r="D406" s="74" t="s">
        <v>11</v>
      </c>
      <c r="E406" s="74" t="s">
        <v>275</v>
      </c>
      <c r="F406" s="75"/>
      <c r="G406" s="76">
        <f>G407</f>
        <v>200</v>
      </c>
      <c r="H406" s="76">
        <f>H407</f>
        <v>0</v>
      </c>
      <c r="I406" s="77">
        <f aca="true" t="shared" si="40" ref="I406:I469">G406-H406</f>
        <v>200</v>
      </c>
      <c r="J406" s="77">
        <f aca="true" t="shared" si="41" ref="J406:J469">H406/G406*100</f>
        <v>0</v>
      </c>
    </row>
    <row r="407" spans="1:10" ht="27.75" customHeight="1">
      <c r="A407" s="114" t="s">
        <v>191</v>
      </c>
      <c r="B407" s="116"/>
      <c r="C407" s="74" t="s">
        <v>166</v>
      </c>
      <c r="D407" s="74" t="s">
        <v>11</v>
      </c>
      <c r="E407" s="74" t="s">
        <v>275</v>
      </c>
      <c r="F407" s="75" t="s">
        <v>192</v>
      </c>
      <c r="G407" s="76">
        <f>G408</f>
        <v>200</v>
      </c>
      <c r="H407" s="76">
        <f>H408</f>
        <v>0</v>
      </c>
      <c r="I407" s="77">
        <f t="shared" si="40"/>
        <v>200</v>
      </c>
      <c r="J407" s="77">
        <f t="shared" si="41"/>
        <v>0</v>
      </c>
    </row>
    <row r="408" spans="1:10" ht="12.75">
      <c r="A408" s="114" t="s">
        <v>264</v>
      </c>
      <c r="B408" s="116"/>
      <c r="C408" s="74" t="s">
        <v>166</v>
      </c>
      <c r="D408" s="74" t="s">
        <v>11</v>
      </c>
      <c r="E408" s="74" t="s">
        <v>275</v>
      </c>
      <c r="F408" s="75" t="s">
        <v>265</v>
      </c>
      <c r="G408" s="76">
        <f>Прил_4!H339</f>
        <v>200</v>
      </c>
      <c r="H408" s="76">
        <f>Прил_4!I339</f>
        <v>0</v>
      </c>
      <c r="I408" s="77">
        <f t="shared" si="40"/>
        <v>200</v>
      </c>
      <c r="J408" s="77">
        <f t="shared" si="41"/>
        <v>0</v>
      </c>
    </row>
    <row r="409" spans="1:10" ht="27" customHeight="1">
      <c r="A409" s="114" t="s">
        <v>276</v>
      </c>
      <c r="B409" s="116"/>
      <c r="C409" s="74" t="s">
        <v>166</v>
      </c>
      <c r="D409" s="74" t="s">
        <v>11</v>
      </c>
      <c r="E409" s="74" t="s">
        <v>277</v>
      </c>
      <c r="F409" s="75"/>
      <c r="G409" s="76">
        <f>G410</f>
        <v>338.8</v>
      </c>
      <c r="H409" s="76">
        <f>H410</f>
        <v>211.70000000000002</v>
      </c>
      <c r="I409" s="77">
        <f t="shared" si="40"/>
        <v>127.1</v>
      </c>
      <c r="J409" s="77">
        <f t="shared" si="41"/>
        <v>62.485242030696575</v>
      </c>
    </row>
    <row r="410" spans="1:10" ht="39.75" customHeight="1">
      <c r="A410" s="114" t="s">
        <v>278</v>
      </c>
      <c r="B410" s="116"/>
      <c r="C410" s="74" t="s">
        <v>166</v>
      </c>
      <c r="D410" s="74" t="s">
        <v>11</v>
      </c>
      <c r="E410" s="74" t="s">
        <v>279</v>
      </c>
      <c r="F410" s="75"/>
      <c r="G410" s="76">
        <f>G411+G414+G417+G420</f>
        <v>338.8</v>
      </c>
      <c r="H410" s="76">
        <f>H411+H414+H417+H420</f>
        <v>211.70000000000002</v>
      </c>
      <c r="I410" s="77">
        <f t="shared" si="40"/>
        <v>127.1</v>
      </c>
      <c r="J410" s="77">
        <f t="shared" si="41"/>
        <v>62.485242030696575</v>
      </c>
    </row>
    <row r="411" spans="1:10" ht="56.25" customHeight="1">
      <c r="A411" s="114" t="s">
        <v>280</v>
      </c>
      <c r="B411" s="116"/>
      <c r="C411" s="74" t="s">
        <v>166</v>
      </c>
      <c r="D411" s="74" t="s">
        <v>11</v>
      </c>
      <c r="E411" s="74" t="s">
        <v>281</v>
      </c>
      <c r="F411" s="75"/>
      <c r="G411" s="76">
        <f>G412</f>
        <v>220.8</v>
      </c>
      <c r="H411" s="76">
        <f>H412</f>
        <v>110.4</v>
      </c>
      <c r="I411" s="77">
        <f t="shared" si="40"/>
        <v>110.4</v>
      </c>
      <c r="J411" s="77">
        <f t="shared" si="41"/>
        <v>50</v>
      </c>
    </row>
    <row r="412" spans="1:10" ht="27" customHeight="1">
      <c r="A412" s="114" t="s">
        <v>191</v>
      </c>
      <c r="B412" s="116"/>
      <c r="C412" s="74" t="s">
        <v>166</v>
      </c>
      <c r="D412" s="74" t="s">
        <v>11</v>
      </c>
      <c r="E412" s="74" t="s">
        <v>281</v>
      </c>
      <c r="F412" s="75" t="s">
        <v>192</v>
      </c>
      <c r="G412" s="76">
        <f>G413</f>
        <v>220.8</v>
      </c>
      <c r="H412" s="76">
        <f>H413</f>
        <v>110.4</v>
      </c>
      <c r="I412" s="77">
        <f t="shared" si="40"/>
        <v>110.4</v>
      </c>
      <c r="J412" s="77">
        <f t="shared" si="41"/>
        <v>50</v>
      </c>
    </row>
    <row r="413" spans="1:10" ht="12.75">
      <c r="A413" s="114" t="s">
        <v>264</v>
      </c>
      <c r="B413" s="116"/>
      <c r="C413" s="74" t="s">
        <v>166</v>
      </c>
      <c r="D413" s="74" t="s">
        <v>11</v>
      </c>
      <c r="E413" s="74" t="s">
        <v>281</v>
      </c>
      <c r="F413" s="75" t="s">
        <v>265</v>
      </c>
      <c r="G413" s="76">
        <f>Прил_4!H344</f>
        <v>220.8</v>
      </c>
      <c r="H413" s="76">
        <f>Прил_4!I344</f>
        <v>110.4</v>
      </c>
      <c r="I413" s="77">
        <f t="shared" si="40"/>
        <v>110.4</v>
      </c>
      <c r="J413" s="77">
        <f t="shared" si="41"/>
        <v>50</v>
      </c>
    </row>
    <row r="414" spans="1:10" ht="27" customHeight="1">
      <c r="A414" s="114" t="s">
        <v>282</v>
      </c>
      <c r="B414" s="116"/>
      <c r="C414" s="74" t="s">
        <v>166</v>
      </c>
      <c r="D414" s="74" t="s">
        <v>11</v>
      </c>
      <c r="E414" s="74" t="s">
        <v>283</v>
      </c>
      <c r="F414" s="75"/>
      <c r="G414" s="76">
        <f>G415</f>
        <v>90</v>
      </c>
      <c r="H414" s="76">
        <f>H415</f>
        <v>90</v>
      </c>
      <c r="I414" s="77">
        <f t="shared" si="40"/>
        <v>0</v>
      </c>
      <c r="J414" s="77">
        <f t="shared" si="41"/>
        <v>100</v>
      </c>
    </row>
    <row r="415" spans="1:10" ht="28.5" customHeight="1">
      <c r="A415" s="114" t="s">
        <v>191</v>
      </c>
      <c r="B415" s="116"/>
      <c r="C415" s="74" t="s">
        <v>166</v>
      </c>
      <c r="D415" s="74" t="s">
        <v>11</v>
      </c>
      <c r="E415" s="74" t="s">
        <v>283</v>
      </c>
      <c r="F415" s="75" t="s">
        <v>192</v>
      </c>
      <c r="G415" s="76">
        <f>G416</f>
        <v>90</v>
      </c>
      <c r="H415" s="76">
        <f>H416</f>
        <v>90</v>
      </c>
      <c r="I415" s="77">
        <f t="shared" si="40"/>
        <v>0</v>
      </c>
      <c r="J415" s="77">
        <f t="shared" si="41"/>
        <v>100</v>
      </c>
    </row>
    <row r="416" spans="1:10" ht="12.75">
      <c r="A416" s="114" t="s">
        <v>264</v>
      </c>
      <c r="B416" s="116"/>
      <c r="C416" s="74" t="s">
        <v>166</v>
      </c>
      <c r="D416" s="74" t="s">
        <v>11</v>
      </c>
      <c r="E416" s="74" t="s">
        <v>283</v>
      </c>
      <c r="F416" s="75" t="s">
        <v>265</v>
      </c>
      <c r="G416" s="76">
        <f>Прил_4!H347</f>
        <v>90</v>
      </c>
      <c r="H416" s="76">
        <f>Прил_4!I347</f>
        <v>90</v>
      </c>
      <c r="I416" s="77">
        <f t="shared" si="40"/>
        <v>0</v>
      </c>
      <c r="J416" s="77">
        <f t="shared" si="41"/>
        <v>100</v>
      </c>
    </row>
    <row r="417" spans="1:10" ht="44.25" customHeight="1">
      <c r="A417" s="114" t="s">
        <v>284</v>
      </c>
      <c r="B417" s="116"/>
      <c r="C417" s="74" t="s">
        <v>166</v>
      </c>
      <c r="D417" s="74" t="s">
        <v>11</v>
      </c>
      <c r="E417" s="74" t="s">
        <v>285</v>
      </c>
      <c r="F417" s="75"/>
      <c r="G417" s="76">
        <f>G418</f>
        <v>22.5</v>
      </c>
      <c r="H417" s="76">
        <f>H418</f>
        <v>11.3</v>
      </c>
      <c r="I417" s="77">
        <f t="shared" si="40"/>
        <v>11.2</v>
      </c>
      <c r="J417" s="77">
        <f t="shared" si="41"/>
        <v>50.22222222222222</v>
      </c>
    </row>
    <row r="418" spans="1:10" ht="27.75" customHeight="1">
      <c r="A418" s="114" t="s">
        <v>191</v>
      </c>
      <c r="B418" s="116"/>
      <c r="C418" s="74" t="s">
        <v>166</v>
      </c>
      <c r="D418" s="74" t="s">
        <v>11</v>
      </c>
      <c r="E418" s="74" t="s">
        <v>285</v>
      </c>
      <c r="F418" s="75" t="s">
        <v>192</v>
      </c>
      <c r="G418" s="76">
        <f>G419</f>
        <v>22.5</v>
      </c>
      <c r="H418" s="76">
        <f>H419</f>
        <v>11.3</v>
      </c>
      <c r="I418" s="77">
        <f t="shared" si="40"/>
        <v>11.2</v>
      </c>
      <c r="J418" s="77">
        <f t="shared" si="41"/>
        <v>50.22222222222222</v>
      </c>
    </row>
    <row r="419" spans="1:10" ht="12.75">
      <c r="A419" s="114" t="s">
        <v>264</v>
      </c>
      <c r="B419" s="116"/>
      <c r="C419" s="74" t="s">
        <v>166</v>
      </c>
      <c r="D419" s="74" t="s">
        <v>11</v>
      </c>
      <c r="E419" s="74" t="s">
        <v>285</v>
      </c>
      <c r="F419" s="75" t="s">
        <v>265</v>
      </c>
      <c r="G419" s="76">
        <f>Прил_4!H350</f>
        <v>22.5</v>
      </c>
      <c r="H419" s="76">
        <f>Прил_4!I350</f>
        <v>11.3</v>
      </c>
      <c r="I419" s="77">
        <f t="shared" si="40"/>
        <v>11.2</v>
      </c>
      <c r="J419" s="77">
        <f t="shared" si="41"/>
        <v>50.22222222222222</v>
      </c>
    </row>
    <row r="420" spans="1:10" ht="12.75">
      <c r="A420" s="114" t="s">
        <v>286</v>
      </c>
      <c r="B420" s="116"/>
      <c r="C420" s="74" t="s">
        <v>166</v>
      </c>
      <c r="D420" s="74" t="s">
        <v>11</v>
      </c>
      <c r="E420" s="74" t="s">
        <v>287</v>
      </c>
      <c r="F420" s="75"/>
      <c r="G420" s="76">
        <f>G421</f>
        <v>5.5</v>
      </c>
      <c r="H420" s="76">
        <f>H421</f>
        <v>0</v>
      </c>
      <c r="I420" s="77">
        <f t="shared" si="40"/>
        <v>5.5</v>
      </c>
      <c r="J420" s="77">
        <f t="shared" si="41"/>
        <v>0</v>
      </c>
    </row>
    <row r="421" spans="1:10" ht="28.5" customHeight="1">
      <c r="A421" s="114" t="s">
        <v>191</v>
      </c>
      <c r="B421" s="116"/>
      <c r="C421" s="74" t="s">
        <v>166</v>
      </c>
      <c r="D421" s="74" t="s">
        <v>11</v>
      </c>
      <c r="E421" s="74" t="s">
        <v>287</v>
      </c>
      <c r="F421" s="75" t="s">
        <v>192</v>
      </c>
      <c r="G421" s="76">
        <f>G422</f>
        <v>5.5</v>
      </c>
      <c r="H421" s="76">
        <f>H422</f>
        <v>0</v>
      </c>
      <c r="I421" s="77">
        <f t="shared" si="40"/>
        <v>5.5</v>
      </c>
      <c r="J421" s="77">
        <f t="shared" si="41"/>
        <v>0</v>
      </c>
    </row>
    <row r="422" spans="1:10" ht="12.75">
      <c r="A422" s="114" t="s">
        <v>264</v>
      </c>
      <c r="B422" s="116"/>
      <c r="C422" s="74" t="s">
        <v>166</v>
      </c>
      <c r="D422" s="74" t="s">
        <v>11</v>
      </c>
      <c r="E422" s="74" t="s">
        <v>287</v>
      </c>
      <c r="F422" s="75" t="s">
        <v>265</v>
      </c>
      <c r="G422" s="76">
        <f>Прил_4!H353</f>
        <v>5.5</v>
      </c>
      <c r="H422" s="76">
        <f>Прил_4!I353</f>
        <v>0</v>
      </c>
      <c r="I422" s="77">
        <f t="shared" si="40"/>
        <v>5.5</v>
      </c>
      <c r="J422" s="77">
        <f t="shared" si="41"/>
        <v>0</v>
      </c>
    </row>
    <row r="423" spans="1:10" ht="42" customHeight="1">
      <c r="A423" s="114" t="s">
        <v>288</v>
      </c>
      <c r="B423" s="116"/>
      <c r="C423" s="74" t="s">
        <v>166</v>
      </c>
      <c r="D423" s="74" t="s">
        <v>11</v>
      </c>
      <c r="E423" s="74" t="s">
        <v>289</v>
      </c>
      <c r="F423" s="75"/>
      <c r="G423" s="76">
        <f>G424</f>
        <v>257</v>
      </c>
      <c r="H423" s="76">
        <f>H424</f>
        <v>42.2</v>
      </c>
      <c r="I423" s="77">
        <f t="shared" si="40"/>
        <v>214.8</v>
      </c>
      <c r="J423" s="77">
        <f t="shared" si="41"/>
        <v>16.420233463035018</v>
      </c>
    </row>
    <row r="424" spans="1:10" ht="41.25" customHeight="1">
      <c r="A424" s="114" t="s">
        <v>290</v>
      </c>
      <c r="B424" s="116"/>
      <c r="C424" s="74" t="s">
        <v>166</v>
      </c>
      <c r="D424" s="74" t="s">
        <v>11</v>
      </c>
      <c r="E424" s="74" t="s">
        <v>291</v>
      </c>
      <c r="F424" s="75"/>
      <c r="G424" s="76">
        <f>G425+G428</f>
        <v>257</v>
      </c>
      <c r="H424" s="76">
        <f>H425+H428</f>
        <v>42.2</v>
      </c>
      <c r="I424" s="77">
        <f t="shared" si="40"/>
        <v>214.8</v>
      </c>
      <c r="J424" s="77">
        <f t="shared" si="41"/>
        <v>16.420233463035018</v>
      </c>
    </row>
    <row r="425" spans="1:10" ht="25.5" customHeight="1">
      <c r="A425" s="114" t="s">
        <v>292</v>
      </c>
      <c r="B425" s="116"/>
      <c r="C425" s="74" t="s">
        <v>166</v>
      </c>
      <c r="D425" s="74" t="s">
        <v>11</v>
      </c>
      <c r="E425" s="74" t="s">
        <v>293</v>
      </c>
      <c r="F425" s="75"/>
      <c r="G425" s="76">
        <f>G426</f>
        <v>88</v>
      </c>
      <c r="H425" s="76">
        <f>H426</f>
        <v>0</v>
      </c>
      <c r="I425" s="77">
        <f t="shared" si="40"/>
        <v>88</v>
      </c>
      <c r="J425" s="77">
        <f t="shared" si="41"/>
        <v>0</v>
      </c>
    </row>
    <row r="426" spans="1:10" ht="27" customHeight="1">
      <c r="A426" s="114" t="s">
        <v>191</v>
      </c>
      <c r="B426" s="116"/>
      <c r="C426" s="74" t="s">
        <v>166</v>
      </c>
      <c r="D426" s="74" t="s">
        <v>11</v>
      </c>
      <c r="E426" s="74" t="s">
        <v>293</v>
      </c>
      <c r="F426" s="75" t="s">
        <v>192</v>
      </c>
      <c r="G426" s="76">
        <f>G427</f>
        <v>88</v>
      </c>
      <c r="H426" s="76">
        <f>H427</f>
        <v>0</v>
      </c>
      <c r="I426" s="77">
        <f t="shared" si="40"/>
        <v>88</v>
      </c>
      <c r="J426" s="77">
        <f t="shared" si="41"/>
        <v>0</v>
      </c>
    </row>
    <row r="427" spans="1:10" ht="12.75">
      <c r="A427" s="114" t="s">
        <v>264</v>
      </c>
      <c r="B427" s="116"/>
      <c r="C427" s="74" t="s">
        <v>166</v>
      </c>
      <c r="D427" s="74" t="s">
        <v>11</v>
      </c>
      <c r="E427" s="74" t="s">
        <v>293</v>
      </c>
      <c r="F427" s="75" t="s">
        <v>265</v>
      </c>
      <c r="G427" s="76">
        <f>Прил_4!H358</f>
        <v>88</v>
      </c>
      <c r="H427" s="76">
        <f>Прил_4!I358</f>
        <v>0</v>
      </c>
      <c r="I427" s="77">
        <f t="shared" si="40"/>
        <v>88</v>
      </c>
      <c r="J427" s="77">
        <f t="shared" si="41"/>
        <v>0</v>
      </c>
    </row>
    <row r="428" spans="1:10" ht="12.75">
      <c r="A428" s="114" t="s">
        <v>294</v>
      </c>
      <c r="B428" s="116"/>
      <c r="C428" s="74" t="s">
        <v>166</v>
      </c>
      <c r="D428" s="74" t="s">
        <v>11</v>
      </c>
      <c r="E428" s="74" t="s">
        <v>295</v>
      </c>
      <c r="F428" s="75"/>
      <c r="G428" s="76">
        <f>G429</f>
        <v>169</v>
      </c>
      <c r="H428" s="76">
        <f>H429</f>
        <v>42.2</v>
      </c>
      <c r="I428" s="77">
        <f t="shared" si="40"/>
        <v>126.8</v>
      </c>
      <c r="J428" s="77">
        <f t="shared" si="41"/>
        <v>24.970414201183434</v>
      </c>
    </row>
    <row r="429" spans="1:10" ht="28.5" customHeight="1">
      <c r="A429" s="114" t="s">
        <v>191</v>
      </c>
      <c r="B429" s="116"/>
      <c r="C429" s="74" t="s">
        <v>166</v>
      </c>
      <c r="D429" s="74" t="s">
        <v>11</v>
      </c>
      <c r="E429" s="74" t="s">
        <v>295</v>
      </c>
      <c r="F429" s="75" t="s">
        <v>192</v>
      </c>
      <c r="G429" s="76">
        <f>G430</f>
        <v>169</v>
      </c>
      <c r="H429" s="76">
        <f>H430</f>
        <v>42.2</v>
      </c>
      <c r="I429" s="77">
        <f t="shared" si="40"/>
        <v>126.8</v>
      </c>
      <c r="J429" s="77">
        <f t="shared" si="41"/>
        <v>24.970414201183434</v>
      </c>
    </row>
    <row r="430" spans="1:10" ht="12.75">
      <c r="A430" s="114" t="s">
        <v>264</v>
      </c>
      <c r="B430" s="116"/>
      <c r="C430" s="74" t="s">
        <v>166</v>
      </c>
      <c r="D430" s="74" t="s">
        <v>11</v>
      </c>
      <c r="E430" s="74" t="s">
        <v>295</v>
      </c>
      <c r="F430" s="75" t="s">
        <v>265</v>
      </c>
      <c r="G430" s="76">
        <f>Прил_4!H361</f>
        <v>169</v>
      </c>
      <c r="H430" s="76">
        <f>Прил_4!I361</f>
        <v>42.2</v>
      </c>
      <c r="I430" s="77">
        <f t="shared" si="40"/>
        <v>126.8</v>
      </c>
      <c r="J430" s="77">
        <f t="shared" si="41"/>
        <v>24.970414201183434</v>
      </c>
    </row>
    <row r="431" spans="1:10" ht="12.75">
      <c r="A431" s="114" t="s">
        <v>296</v>
      </c>
      <c r="B431" s="116"/>
      <c r="C431" s="74" t="s">
        <v>166</v>
      </c>
      <c r="D431" s="74" t="s">
        <v>11</v>
      </c>
      <c r="E431" s="74" t="s">
        <v>297</v>
      </c>
      <c r="F431" s="75"/>
      <c r="G431" s="76">
        <f>G432+G435+G438</f>
        <v>14078.4</v>
      </c>
      <c r="H431" s="76">
        <f>H432+H435+H438</f>
        <v>7142.2</v>
      </c>
      <c r="I431" s="77">
        <f t="shared" si="40"/>
        <v>6936.2</v>
      </c>
      <c r="J431" s="77">
        <f t="shared" si="41"/>
        <v>50.731617229230594</v>
      </c>
    </row>
    <row r="432" spans="1:10" ht="66" customHeight="1">
      <c r="A432" s="114" t="s">
        <v>37</v>
      </c>
      <c r="B432" s="116"/>
      <c r="C432" s="74" t="s">
        <v>166</v>
      </c>
      <c r="D432" s="74" t="s">
        <v>11</v>
      </c>
      <c r="E432" s="74" t="s">
        <v>298</v>
      </c>
      <c r="F432" s="75"/>
      <c r="G432" s="76">
        <f>G433</f>
        <v>1400</v>
      </c>
      <c r="H432" s="76">
        <f>H433</f>
        <v>401.6</v>
      </c>
      <c r="I432" s="77">
        <f t="shared" si="40"/>
        <v>998.4</v>
      </c>
      <c r="J432" s="77">
        <f t="shared" si="41"/>
        <v>28.685714285714287</v>
      </c>
    </row>
    <row r="433" spans="1:10" ht="27" customHeight="1">
      <c r="A433" s="114" t="s">
        <v>191</v>
      </c>
      <c r="B433" s="116"/>
      <c r="C433" s="74" t="s">
        <v>166</v>
      </c>
      <c r="D433" s="74" t="s">
        <v>11</v>
      </c>
      <c r="E433" s="74" t="s">
        <v>298</v>
      </c>
      <c r="F433" s="75" t="s">
        <v>192</v>
      </c>
      <c r="G433" s="76">
        <f>G434</f>
        <v>1400</v>
      </c>
      <c r="H433" s="76">
        <f>H434</f>
        <v>401.6</v>
      </c>
      <c r="I433" s="77">
        <f t="shared" si="40"/>
        <v>998.4</v>
      </c>
      <c r="J433" s="77">
        <f t="shared" si="41"/>
        <v>28.685714285714287</v>
      </c>
    </row>
    <row r="434" spans="1:10" ht="12.75">
      <c r="A434" s="114" t="s">
        <v>264</v>
      </c>
      <c r="B434" s="116"/>
      <c r="C434" s="74" t="s">
        <v>166</v>
      </c>
      <c r="D434" s="74" t="s">
        <v>11</v>
      </c>
      <c r="E434" s="74" t="s">
        <v>298</v>
      </c>
      <c r="F434" s="75" t="s">
        <v>265</v>
      </c>
      <c r="G434" s="76">
        <f>Прил_4!H365</f>
        <v>1400</v>
      </c>
      <c r="H434" s="76">
        <f>Прил_4!I365</f>
        <v>401.6</v>
      </c>
      <c r="I434" s="77">
        <f t="shared" si="40"/>
        <v>998.4</v>
      </c>
      <c r="J434" s="77">
        <f t="shared" si="41"/>
        <v>28.685714285714287</v>
      </c>
    </row>
    <row r="435" spans="1:10" ht="12.75">
      <c r="A435" s="114" t="s">
        <v>52</v>
      </c>
      <c r="B435" s="116"/>
      <c r="C435" s="74" t="s">
        <v>166</v>
      </c>
      <c r="D435" s="74" t="s">
        <v>11</v>
      </c>
      <c r="E435" s="74" t="s">
        <v>299</v>
      </c>
      <c r="F435" s="75"/>
      <c r="G435" s="76">
        <f>G436</f>
        <v>446</v>
      </c>
      <c r="H435" s="76">
        <f>H436</f>
        <v>24.6</v>
      </c>
      <c r="I435" s="77">
        <f t="shared" si="40"/>
        <v>421.4</v>
      </c>
      <c r="J435" s="77">
        <f t="shared" si="41"/>
        <v>5.515695067264574</v>
      </c>
    </row>
    <row r="436" spans="1:10" ht="26.25" customHeight="1">
      <c r="A436" s="114" t="s">
        <v>191</v>
      </c>
      <c r="B436" s="116"/>
      <c r="C436" s="74" t="s">
        <v>166</v>
      </c>
      <c r="D436" s="74" t="s">
        <v>11</v>
      </c>
      <c r="E436" s="74" t="s">
        <v>299</v>
      </c>
      <c r="F436" s="75" t="s">
        <v>192</v>
      </c>
      <c r="G436" s="76">
        <f>G437</f>
        <v>446</v>
      </c>
      <c r="H436" s="76">
        <f>H437</f>
        <v>24.6</v>
      </c>
      <c r="I436" s="77">
        <f t="shared" si="40"/>
        <v>421.4</v>
      </c>
      <c r="J436" s="77">
        <f t="shared" si="41"/>
        <v>5.515695067264574</v>
      </c>
    </row>
    <row r="437" spans="1:10" ht="12.75">
      <c r="A437" s="114" t="s">
        <v>264</v>
      </c>
      <c r="B437" s="116"/>
      <c r="C437" s="74" t="s">
        <v>166</v>
      </c>
      <c r="D437" s="74" t="s">
        <v>11</v>
      </c>
      <c r="E437" s="74" t="s">
        <v>299</v>
      </c>
      <c r="F437" s="75" t="s">
        <v>265</v>
      </c>
      <c r="G437" s="76">
        <f>Прил_4!H368</f>
        <v>446</v>
      </c>
      <c r="H437" s="76">
        <f>Прил_4!I368</f>
        <v>24.6</v>
      </c>
      <c r="I437" s="77">
        <f t="shared" si="40"/>
        <v>421.4</v>
      </c>
      <c r="J437" s="77">
        <f t="shared" si="41"/>
        <v>5.515695067264574</v>
      </c>
    </row>
    <row r="438" spans="1:10" ht="27" customHeight="1">
      <c r="A438" s="114" t="s">
        <v>241</v>
      </c>
      <c r="B438" s="116"/>
      <c r="C438" s="74" t="s">
        <v>166</v>
      </c>
      <c r="D438" s="74" t="s">
        <v>11</v>
      </c>
      <c r="E438" s="74" t="s">
        <v>300</v>
      </c>
      <c r="F438" s="75"/>
      <c r="G438" s="76">
        <f>G439</f>
        <v>12232.4</v>
      </c>
      <c r="H438" s="76">
        <f>H439</f>
        <v>6716</v>
      </c>
      <c r="I438" s="77">
        <f t="shared" si="40"/>
        <v>5516.4</v>
      </c>
      <c r="J438" s="77">
        <f t="shared" si="41"/>
        <v>54.90337137438279</v>
      </c>
    </row>
    <row r="439" spans="1:10" ht="28.5" customHeight="1">
      <c r="A439" s="114" t="s">
        <v>191</v>
      </c>
      <c r="B439" s="116"/>
      <c r="C439" s="74" t="s">
        <v>166</v>
      </c>
      <c r="D439" s="74" t="s">
        <v>11</v>
      </c>
      <c r="E439" s="74" t="s">
        <v>300</v>
      </c>
      <c r="F439" s="75" t="s">
        <v>192</v>
      </c>
      <c r="G439" s="76">
        <f>G440</f>
        <v>12232.4</v>
      </c>
      <c r="H439" s="76">
        <f>H440</f>
        <v>6716</v>
      </c>
      <c r="I439" s="77">
        <f t="shared" si="40"/>
        <v>5516.4</v>
      </c>
      <c r="J439" s="77">
        <f t="shared" si="41"/>
        <v>54.90337137438279</v>
      </c>
    </row>
    <row r="440" spans="1:10" ht="12.75">
      <c r="A440" s="114" t="s">
        <v>264</v>
      </c>
      <c r="B440" s="116"/>
      <c r="C440" s="74" t="s">
        <v>166</v>
      </c>
      <c r="D440" s="74" t="s">
        <v>11</v>
      </c>
      <c r="E440" s="74" t="s">
        <v>300</v>
      </c>
      <c r="F440" s="75" t="s">
        <v>265</v>
      </c>
      <c r="G440" s="76">
        <f>Прил_4!H371</f>
        <v>12232.4</v>
      </c>
      <c r="H440" s="76">
        <f>Прил_4!I371</f>
        <v>6716</v>
      </c>
      <c r="I440" s="77">
        <f t="shared" si="40"/>
        <v>5516.4</v>
      </c>
      <c r="J440" s="77">
        <f t="shared" si="41"/>
        <v>54.90337137438279</v>
      </c>
    </row>
    <row r="441" spans="1:10" ht="12.75">
      <c r="A441" s="117" t="s">
        <v>301</v>
      </c>
      <c r="B441" s="119"/>
      <c r="C441" s="68" t="s">
        <v>166</v>
      </c>
      <c r="D441" s="68" t="s">
        <v>13</v>
      </c>
      <c r="E441" s="68"/>
      <c r="F441" s="69"/>
      <c r="G441" s="70">
        <f>G442+G461+G469+G486+G500</f>
        <v>213938.7</v>
      </c>
      <c r="H441" s="70">
        <f>H442+H461+H469+H486+H500</f>
        <v>152544.7</v>
      </c>
      <c r="I441" s="71">
        <f t="shared" si="40"/>
        <v>61394</v>
      </c>
      <c r="J441" s="71">
        <f t="shared" si="41"/>
        <v>71.30299473634271</v>
      </c>
    </row>
    <row r="442" spans="1:10" ht="24.75" customHeight="1">
      <c r="A442" s="114" t="s">
        <v>169</v>
      </c>
      <c r="B442" s="116"/>
      <c r="C442" s="74" t="s">
        <v>166</v>
      </c>
      <c r="D442" s="74" t="s">
        <v>13</v>
      </c>
      <c r="E442" s="74" t="s">
        <v>170</v>
      </c>
      <c r="F442" s="75"/>
      <c r="G442" s="76">
        <f>G443+G453+G457</f>
        <v>163196.5</v>
      </c>
      <c r="H442" s="76">
        <f>H443+H453+H457</f>
        <v>123755.2</v>
      </c>
      <c r="I442" s="77">
        <f t="shared" si="40"/>
        <v>39441.3</v>
      </c>
      <c r="J442" s="77">
        <f t="shared" si="41"/>
        <v>75.83201845627816</v>
      </c>
    </row>
    <row r="443" spans="1:10" ht="29.25" customHeight="1">
      <c r="A443" s="114" t="s">
        <v>260</v>
      </c>
      <c r="B443" s="116"/>
      <c r="C443" s="74" t="s">
        <v>166</v>
      </c>
      <c r="D443" s="74" t="s">
        <v>13</v>
      </c>
      <c r="E443" s="74" t="s">
        <v>261</v>
      </c>
      <c r="F443" s="75"/>
      <c r="G443" s="76">
        <f>G444+G447+G450</f>
        <v>13820</v>
      </c>
      <c r="H443" s="76">
        <f>H444+H447+H450</f>
        <v>8893.8</v>
      </c>
      <c r="I443" s="77">
        <f t="shared" si="40"/>
        <v>4926.200000000001</v>
      </c>
      <c r="J443" s="77">
        <f t="shared" si="41"/>
        <v>64.3545586107091</v>
      </c>
    </row>
    <row r="444" spans="1:10" ht="41.25" customHeight="1">
      <c r="A444" s="114" t="s">
        <v>302</v>
      </c>
      <c r="B444" s="116"/>
      <c r="C444" s="74" t="s">
        <v>166</v>
      </c>
      <c r="D444" s="74" t="s">
        <v>13</v>
      </c>
      <c r="E444" s="74" t="s">
        <v>303</v>
      </c>
      <c r="F444" s="75"/>
      <c r="G444" s="76">
        <f>G445</f>
        <v>8007.3</v>
      </c>
      <c r="H444" s="76">
        <f>H445</f>
        <v>4975.6</v>
      </c>
      <c r="I444" s="77">
        <f t="shared" si="40"/>
        <v>3031.7</v>
      </c>
      <c r="J444" s="77">
        <f t="shared" si="41"/>
        <v>62.13829880234286</v>
      </c>
    </row>
    <row r="445" spans="1:10" ht="27" customHeight="1">
      <c r="A445" s="114" t="s">
        <v>191</v>
      </c>
      <c r="B445" s="116"/>
      <c r="C445" s="74" t="s">
        <v>166</v>
      </c>
      <c r="D445" s="74" t="s">
        <v>13</v>
      </c>
      <c r="E445" s="74" t="s">
        <v>303</v>
      </c>
      <c r="F445" s="75" t="s">
        <v>192</v>
      </c>
      <c r="G445" s="76">
        <f>G446</f>
        <v>8007.3</v>
      </c>
      <c r="H445" s="76">
        <f>H446</f>
        <v>4975.6</v>
      </c>
      <c r="I445" s="77">
        <f t="shared" si="40"/>
        <v>3031.7</v>
      </c>
      <c r="J445" s="77">
        <f t="shared" si="41"/>
        <v>62.13829880234286</v>
      </c>
    </row>
    <row r="446" spans="1:10" ht="12.75">
      <c r="A446" s="114" t="s">
        <v>264</v>
      </c>
      <c r="B446" s="116"/>
      <c r="C446" s="74" t="s">
        <v>166</v>
      </c>
      <c r="D446" s="74" t="s">
        <v>13</v>
      </c>
      <c r="E446" s="74" t="s">
        <v>303</v>
      </c>
      <c r="F446" s="75" t="s">
        <v>265</v>
      </c>
      <c r="G446" s="76">
        <f>Прил_4!H377</f>
        <v>8007.3</v>
      </c>
      <c r="H446" s="76">
        <f>Прил_4!I377</f>
        <v>4975.6</v>
      </c>
      <c r="I446" s="77">
        <f t="shared" si="40"/>
        <v>3031.7</v>
      </c>
      <c r="J446" s="77">
        <f t="shared" si="41"/>
        <v>62.13829880234286</v>
      </c>
    </row>
    <row r="447" spans="1:10" ht="57.75" customHeight="1">
      <c r="A447" s="114" t="s">
        <v>262</v>
      </c>
      <c r="B447" s="116"/>
      <c r="C447" s="74" t="s">
        <v>166</v>
      </c>
      <c r="D447" s="74" t="s">
        <v>13</v>
      </c>
      <c r="E447" s="74" t="s">
        <v>263</v>
      </c>
      <c r="F447" s="75"/>
      <c r="G447" s="76">
        <f>G448</f>
        <v>4703.4</v>
      </c>
      <c r="H447" s="76">
        <f>H448</f>
        <v>3180.9</v>
      </c>
      <c r="I447" s="77">
        <f t="shared" si="40"/>
        <v>1522.4999999999995</v>
      </c>
      <c r="J447" s="77">
        <f t="shared" si="41"/>
        <v>67.62979971935196</v>
      </c>
    </row>
    <row r="448" spans="1:10" ht="27" customHeight="1">
      <c r="A448" s="114" t="s">
        <v>191</v>
      </c>
      <c r="B448" s="116"/>
      <c r="C448" s="74" t="s">
        <v>166</v>
      </c>
      <c r="D448" s="74" t="s">
        <v>13</v>
      </c>
      <c r="E448" s="74" t="s">
        <v>263</v>
      </c>
      <c r="F448" s="75" t="s">
        <v>192</v>
      </c>
      <c r="G448" s="76">
        <f>G449</f>
        <v>4703.4</v>
      </c>
      <c r="H448" s="76">
        <f>H449</f>
        <v>3180.9</v>
      </c>
      <c r="I448" s="77">
        <f t="shared" si="40"/>
        <v>1522.4999999999995</v>
      </c>
      <c r="J448" s="77">
        <f t="shared" si="41"/>
        <v>67.62979971935196</v>
      </c>
    </row>
    <row r="449" spans="1:10" ht="12.75">
      <c r="A449" s="114" t="s">
        <v>264</v>
      </c>
      <c r="B449" s="116"/>
      <c r="C449" s="74" t="s">
        <v>166</v>
      </c>
      <c r="D449" s="74" t="s">
        <v>13</v>
      </c>
      <c r="E449" s="74" t="s">
        <v>263</v>
      </c>
      <c r="F449" s="75" t="s">
        <v>265</v>
      </c>
      <c r="G449" s="76">
        <f>Прил_4!H380</f>
        <v>4703.4</v>
      </c>
      <c r="H449" s="76">
        <f>Прил_4!I380</f>
        <v>3180.9</v>
      </c>
      <c r="I449" s="77">
        <f t="shared" si="40"/>
        <v>1522.4999999999995</v>
      </c>
      <c r="J449" s="77">
        <f t="shared" si="41"/>
        <v>67.62979971935196</v>
      </c>
    </row>
    <row r="450" spans="1:10" ht="27.75" customHeight="1">
      <c r="A450" s="114" t="s">
        <v>304</v>
      </c>
      <c r="B450" s="116"/>
      <c r="C450" s="74" t="s">
        <v>166</v>
      </c>
      <c r="D450" s="74" t="s">
        <v>13</v>
      </c>
      <c r="E450" s="74" t="s">
        <v>305</v>
      </c>
      <c r="F450" s="75"/>
      <c r="G450" s="76">
        <f>G451</f>
        <v>1109.3</v>
      </c>
      <c r="H450" s="76">
        <f>H451</f>
        <v>737.3</v>
      </c>
      <c r="I450" s="77">
        <f t="shared" si="40"/>
        <v>372</v>
      </c>
      <c r="J450" s="77">
        <f t="shared" si="41"/>
        <v>66.46533850175787</v>
      </c>
    </row>
    <row r="451" spans="1:10" ht="27" customHeight="1">
      <c r="A451" s="114" t="s">
        <v>191</v>
      </c>
      <c r="B451" s="116"/>
      <c r="C451" s="74" t="s">
        <v>166</v>
      </c>
      <c r="D451" s="74" t="s">
        <v>13</v>
      </c>
      <c r="E451" s="74" t="s">
        <v>305</v>
      </c>
      <c r="F451" s="75" t="s">
        <v>192</v>
      </c>
      <c r="G451" s="76">
        <f>G452</f>
        <v>1109.3</v>
      </c>
      <c r="H451" s="76">
        <f>H452</f>
        <v>737.3</v>
      </c>
      <c r="I451" s="77">
        <f t="shared" si="40"/>
        <v>372</v>
      </c>
      <c r="J451" s="77">
        <f t="shared" si="41"/>
        <v>66.46533850175787</v>
      </c>
    </row>
    <row r="452" spans="1:10" ht="12.75">
      <c r="A452" s="114" t="s">
        <v>264</v>
      </c>
      <c r="B452" s="116"/>
      <c r="C452" s="74" t="s">
        <v>166</v>
      </c>
      <c r="D452" s="74" t="s">
        <v>13</v>
      </c>
      <c r="E452" s="74" t="s">
        <v>305</v>
      </c>
      <c r="F452" s="75" t="s">
        <v>265</v>
      </c>
      <c r="G452" s="76">
        <f>Прил_4!H383</f>
        <v>1109.3</v>
      </c>
      <c r="H452" s="76">
        <f>Прил_4!I383</f>
        <v>737.3</v>
      </c>
      <c r="I452" s="77">
        <f t="shared" si="40"/>
        <v>372</v>
      </c>
      <c r="J452" s="77">
        <f t="shared" si="41"/>
        <v>66.46533850175787</v>
      </c>
    </row>
    <row r="453" spans="1:10" ht="43.5" customHeight="1">
      <c r="A453" s="114" t="s">
        <v>171</v>
      </c>
      <c r="B453" s="116"/>
      <c r="C453" s="74" t="s">
        <v>166</v>
      </c>
      <c r="D453" s="74" t="s">
        <v>13</v>
      </c>
      <c r="E453" s="74" t="s">
        <v>172</v>
      </c>
      <c r="F453" s="75"/>
      <c r="G453" s="76">
        <f aca="true" t="shared" si="42" ref="G453:H455">G454</f>
        <v>147572.5</v>
      </c>
      <c r="H453" s="76">
        <f t="shared" si="42"/>
        <v>113058.5</v>
      </c>
      <c r="I453" s="77">
        <f t="shared" si="40"/>
        <v>34514</v>
      </c>
      <c r="J453" s="77">
        <f t="shared" si="41"/>
        <v>76.61217367734503</v>
      </c>
    </row>
    <row r="454" spans="1:10" ht="12.75">
      <c r="A454" s="114" t="s">
        <v>173</v>
      </c>
      <c r="B454" s="116"/>
      <c r="C454" s="74" t="s">
        <v>166</v>
      </c>
      <c r="D454" s="74" t="s">
        <v>13</v>
      </c>
      <c r="E454" s="74" t="s">
        <v>174</v>
      </c>
      <c r="F454" s="75"/>
      <c r="G454" s="76">
        <f t="shared" si="42"/>
        <v>147572.5</v>
      </c>
      <c r="H454" s="76">
        <f t="shared" si="42"/>
        <v>113058.5</v>
      </c>
      <c r="I454" s="77">
        <f t="shared" si="40"/>
        <v>34514</v>
      </c>
      <c r="J454" s="77">
        <f t="shared" si="41"/>
        <v>76.61217367734503</v>
      </c>
    </row>
    <row r="455" spans="1:10" ht="27" customHeight="1">
      <c r="A455" s="114" t="s">
        <v>191</v>
      </c>
      <c r="B455" s="116"/>
      <c r="C455" s="74" t="s">
        <v>166</v>
      </c>
      <c r="D455" s="74" t="s">
        <v>13</v>
      </c>
      <c r="E455" s="74" t="s">
        <v>174</v>
      </c>
      <c r="F455" s="75" t="s">
        <v>192</v>
      </c>
      <c r="G455" s="76">
        <f t="shared" si="42"/>
        <v>147572.5</v>
      </c>
      <c r="H455" s="76">
        <f t="shared" si="42"/>
        <v>113058.5</v>
      </c>
      <c r="I455" s="77">
        <f t="shared" si="40"/>
        <v>34514</v>
      </c>
      <c r="J455" s="77">
        <f t="shared" si="41"/>
        <v>76.61217367734503</v>
      </c>
    </row>
    <row r="456" spans="1:10" ht="12.75">
      <c r="A456" s="114" t="s">
        <v>264</v>
      </c>
      <c r="B456" s="116"/>
      <c r="C456" s="74" t="s">
        <v>166</v>
      </c>
      <c r="D456" s="74" t="s">
        <v>13</v>
      </c>
      <c r="E456" s="74" t="s">
        <v>174</v>
      </c>
      <c r="F456" s="75" t="s">
        <v>265</v>
      </c>
      <c r="G456" s="76">
        <f>Прил_4!H387</f>
        <v>147572.5</v>
      </c>
      <c r="H456" s="76">
        <f>Прил_4!I387</f>
        <v>113058.5</v>
      </c>
      <c r="I456" s="77">
        <f t="shared" si="40"/>
        <v>34514</v>
      </c>
      <c r="J456" s="77">
        <f t="shared" si="41"/>
        <v>76.61217367734503</v>
      </c>
    </row>
    <row r="457" spans="1:10" ht="54.75" customHeight="1">
      <c r="A457" s="114" t="s">
        <v>306</v>
      </c>
      <c r="B457" s="116"/>
      <c r="C457" s="74" t="s">
        <v>166</v>
      </c>
      <c r="D457" s="74" t="s">
        <v>13</v>
      </c>
      <c r="E457" s="74" t="s">
        <v>307</v>
      </c>
      <c r="F457" s="75"/>
      <c r="G457" s="76">
        <f aca="true" t="shared" si="43" ref="G457:H459">G458</f>
        <v>1804</v>
      </c>
      <c r="H457" s="76">
        <f t="shared" si="43"/>
        <v>1802.9</v>
      </c>
      <c r="I457" s="77">
        <f t="shared" si="40"/>
        <v>1.099999999999909</v>
      </c>
      <c r="J457" s="77">
        <f t="shared" si="41"/>
        <v>99.9390243902439</v>
      </c>
    </row>
    <row r="458" spans="1:10" ht="44.25" customHeight="1">
      <c r="A458" s="114" t="s">
        <v>308</v>
      </c>
      <c r="B458" s="116"/>
      <c r="C458" s="74" t="s">
        <v>166</v>
      </c>
      <c r="D458" s="74" t="s">
        <v>13</v>
      </c>
      <c r="E458" s="74" t="s">
        <v>309</v>
      </c>
      <c r="F458" s="75"/>
      <c r="G458" s="76">
        <f t="shared" si="43"/>
        <v>1804</v>
      </c>
      <c r="H458" s="76">
        <f t="shared" si="43"/>
        <v>1802.9</v>
      </c>
      <c r="I458" s="77">
        <f t="shared" si="40"/>
        <v>1.099999999999909</v>
      </c>
      <c r="J458" s="77">
        <f t="shared" si="41"/>
        <v>99.9390243902439</v>
      </c>
    </row>
    <row r="459" spans="1:10" ht="27" customHeight="1">
      <c r="A459" s="114" t="s">
        <v>191</v>
      </c>
      <c r="B459" s="116"/>
      <c r="C459" s="74" t="s">
        <v>166</v>
      </c>
      <c r="D459" s="74" t="s">
        <v>13</v>
      </c>
      <c r="E459" s="74" t="s">
        <v>309</v>
      </c>
      <c r="F459" s="75" t="s">
        <v>192</v>
      </c>
      <c r="G459" s="76">
        <f t="shared" si="43"/>
        <v>1804</v>
      </c>
      <c r="H459" s="76">
        <f t="shared" si="43"/>
        <v>1802.9</v>
      </c>
      <c r="I459" s="77">
        <f t="shared" si="40"/>
        <v>1.099999999999909</v>
      </c>
      <c r="J459" s="77">
        <f t="shared" si="41"/>
        <v>99.9390243902439</v>
      </c>
    </row>
    <row r="460" spans="1:10" ht="12.75">
      <c r="A460" s="114" t="s">
        <v>264</v>
      </c>
      <c r="B460" s="116"/>
      <c r="C460" s="74" t="s">
        <v>166</v>
      </c>
      <c r="D460" s="74" t="s">
        <v>13</v>
      </c>
      <c r="E460" s="74" t="s">
        <v>309</v>
      </c>
      <c r="F460" s="75" t="s">
        <v>265</v>
      </c>
      <c r="G460" s="76">
        <f>Прил_4!H391</f>
        <v>1804</v>
      </c>
      <c r="H460" s="76">
        <f>Прил_4!I391</f>
        <v>1802.9</v>
      </c>
      <c r="I460" s="77">
        <f t="shared" si="40"/>
        <v>1.099999999999909</v>
      </c>
      <c r="J460" s="77">
        <f t="shared" si="41"/>
        <v>99.9390243902439</v>
      </c>
    </row>
    <row r="461" spans="1:10" ht="51.75" customHeight="1">
      <c r="A461" s="114" t="s">
        <v>266</v>
      </c>
      <c r="B461" s="116"/>
      <c r="C461" s="74" t="s">
        <v>166</v>
      </c>
      <c r="D461" s="74" t="s">
        <v>13</v>
      </c>
      <c r="E461" s="74" t="s">
        <v>267</v>
      </c>
      <c r="F461" s="75"/>
      <c r="G461" s="76">
        <f>G462</f>
        <v>2697.8999999999996</v>
      </c>
      <c r="H461" s="76">
        <f>H462</f>
        <v>1891.4</v>
      </c>
      <c r="I461" s="77">
        <f t="shared" si="40"/>
        <v>806.4999999999995</v>
      </c>
      <c r="J461" s="77">
        <f t="shared" si="41"/>
        <v>70.10637903554617</v>
      </c>
    </row>
    <row r="462" spans="1:10" ht="45" customHeight="1">
      <c r="A462" s="114" t="s">
        <v>268</v>
      </c>
      <c r="B462" s="116"/>
      <c r="C462" s="74" t="s">
        <v>166</v>
      </c>
      <c r="D462" s="74" t="s">
        <v>13</v>
      </c>
      <c r="E462" s="74" t="s">
        <v>269</v>
      </c>
      <c r="F462" s="75"/>
      <c r="G462" s="76">
        <f>G463+G466</f>
        <v>2697.8999999999996</v>
      </c>
      <c r="H462" s="76">
        <f>H463+H466</f>
        <v>1891.4</v>
      </c>
      <c r="I462" s="77">
        <f t="shared" si="40"/>
        <v>806.4999999999995</v>
      </c>
      <c r="J462" s="77">
        <f t="shared" si="41"/>
        <v>70.10637903554617</v>
      </c>
    </row>
    <row r="463" spans="1:10" ht="12.75">
      <c r="A463" s="114" t="s">
        <v>270</v>
      </c>
      <c r="B463" s="116"/>
      <c r="C463" s="74" t="s">
        <v>166</v>
      </c>
      <c r="D463" s="74" t="s">
        <v>13</v>
      </c>
      <c r="E463" s="74" t="s">
        <v>271</v>
      </c>
      <c r="F463" s="75"/>
      <c r="G463" s="76">
        <f>G464</f>
        <v>381.2</v>
      </c>
      <c r="H463" s="76">
        <f>H464</f>
        <v>218.4</v>
      </c>
      <c r="I463" s="77">
        <f t="shared" si="40"/>
        <v>162.79999999999998</v>
      </c>
      <c r="J463" s="77">
        <f t="shared" si="41"/>
        <v>57.29275970619098</v>
      </c>
    </row>
    <row r="464" spans="1:10" ht="27" customHeight="1">
      <c r="A464" s="114" t="s">
        <v>191</v>
      </c>
      <c r="B464" s="116"/>
      <c r="C464" s="74" t="s">
        <v>166</v>
      </c>
      <c r="D464" s="74" t="s">
        <v>13</v>
      </c>
      <c r="E464" s="74" t="s">
        <v>271</v>
      </c>
      <c r="F464" s="75" t="s">
        <v>192</v>
      </c>
      <c r="G464" s="76">
        <f>G465</f>
        <v>381.2</v>
      </c>
      <c r="H464" s="76">
        <f>H465</f>
        <v>218.4</v>
      </c>
      <c r="I464" s="77">
        <f t="shared" si="40"/>
        <v>162.79999999999998</v>
      </c>
      <c r="J464" s="77">
        <f t="shared" si="41"/>
        <v>57.29275970619098</v>
      </c>
    </row>
    <row r="465" spans="1:10" ht="12.75">
      <c r="A465" s="114" t="s">
        <v>264</v>
      </c>
      <c r="B465" s="116"/>
      <c r="C465" s="74" t="s">
        <v>166</v>
      </c>
      <c r="D465" s="74" t="s">
        <v>13</v>
      </c>
      <c r="E465" s="74" t="s">
        <v>271</v>
      </c>
      <c r="F465" s="75" t="s">
        <v>265</v>
      </c>
      <c r="G465" s="76">
        <f>Прил_4!H396</f>
        <v>381.2</v>
      </c>
      <c r="H465" s="76">
        <f>Прил_4!I396</f>
        <v>218.4</v>
      </c>
      <c r="I465" s="77">
        <f t="shared" si="40"/>
        <v>162.79999999999998</v>
      </c>
      <c r="J465" s="77">
        <f t="shared" si="41"/>
        <v>57.29275970619098</v>
      </c>
    </row>
    <row r="466" spans="1:10" ht="12.75">
      <c r="A466" s="114" t="s">
        <v>272</v>
      </c>
      <c r="B466" s="116"/>
      <c r="C466" s="74" t="s">
        <v>166</v>
      </c>
      <c r="D466" s="74" t="s">
        <v>13</v>
      </c>
      <c r="E466" s="74" t="s">
        <v>273</v>
      </c>
      <c r="F466" s="75"/>
      <c r="G466" s="76">
        <f>G467</f>
        <v>2316.7</v>
      </c>
      <c r="H466" s="76">
        <f>H467</f>
        <v>1673</v>
      </c>
      <c r="I466" s="77">
        <f t="shared" si="40"/>
        <v>643.6999999999998</v>
      </c>
      <c r="J466" s="77">
        <f t="shared" si="41"/>
        <v>72.21478827642768</v>
      </c>
    </row>
    <row r="467" spans="1:10" ht="27" customHeight="1">
      <c r="A467" s="114" t="s">
        <v>191</v>
      </c>
      <c r="B467" s="116"/>
      <c r="C467" s="74" t="s">
        <v>166</v>
      </c>
      <c r="D467" s="74" t="s">
        <v>13</v>
      </c>
      <c r="E467" s="74" t="s">
        <v>273</v>
      </c>
      <c r="F467" s="75" t="s">
        <v>192</v>
      </c>
      <c r="G467" s="76">
        <f>G468</f>
        <v>2316.7</v>
      </c>
      <c r="H467" s="76">
        <f>H468</f>
        <v>1673</v>
      </c>
      <c r="I467" s="77">
        <f t="shared" si="40"/>
        <v>643.6999999999998</v>
      </c>
      <c r="J467" s="77">
        <f t="shared" si="41"/>
        <v>72.21478827642768</v>
      </c>
    </row>
    <row r="468" spans="1:10" ht="12.75">
      <c r="A468" s="114" t="s">
        <v>264</v>
      </c>
      <c r="B468" s="116"/>
      <c r="C468" s="74" t="s">
        <v>166</v>
      </c>
      <c r="D468" s="74" t="s">
        <v>13</v>
      </c>
      <c r="E468" s="74" t="s">
        <v>273</v>
      </c>
      <c r="F468" s="75" t="s">
        <v>265</v>
      </c>
      <c r="G468" s="76">
        <f>Прил_4!H399</f>
        <v>2316.7</v>
      </c>
      <c r="H468" s="76">
        <f>Прил_4!I399</f>
        <v>1673</v>
      </c>
      <c r="I468" s="77">
        <f t="shared" si="40"/>
        <v>643.6999999999998</v>
      </c>
      <c r="J468" s="77">
        <f t="shared" si="41"/>
        <v>72.21478827642768</v>
      </c>
    </row>
    <row r="469" spans="1:10" ht="29.25" customHeight="1">
      <c r="A469" s="114" t="s">
        <v>276</v>
      </c>
      <c r="B469" s="116"/>
      <c r="C469" s="74" t="s">
        <v>166</v>
      </c>
      <c r="D469" s="74" t="s">
        <v>13</v>
      </c>
      <c r="E469" s="74" t="s">
        <v>277</v>
      </c>
      <c r="F469" s="75"/>
      <c r="G469" s="76">
        <f>G470</f>
        <v>1205.9</v>
      </c>
      <c r="H469" s="76">
        <f>H470</f>
        <v>751</v>
      </c>
      <c r="I469" s="77">
        <f t="shared" si="40"/>
        <v>454.9000000000001</v>
      </c>
      <c r="J469" s="77">
        <f t="shared" si="41"/>
        <v>62.27713740774525</v>
      </c>
    </row>
    <row r="470" spans="1:10" ht="39" customHeight="1">
      <c r="A470" s="114" t="s">
        <v>278</v>
      </c>
      <c r="B470" s="116"/>
      <c r="C470" s="74" t="s">
        <v>166</v>
      </c>
      <c r="D470" s="74" t="s">
        <v>13</v>
      </c>
      <c r="E470" s="74" t="s">
        <v>279</v>
      </c>
      <c r="F470" s="75"/>
      <c r="G470" s="76">
        <f>G471+G474+G477+G480+G483</f>
        <v>1205.9</v>
      </c>
      <c r="H470" s="76">
        <f>H471+H474+H477+H480+H483</f>
        <v>751</v>
      </c>
      <c r="I470" s="77">
        <f aca="true" t="shared" si="44" ref="I470:I533">G470-H470</f>
        <v>454.9000000000001</v>
      </c>
      <c r="J470" s="77">
        <f aca="true" t="shared" si="45" ref="J470:J533">H470/G470*100</f>
        <v>62.27713740774525</v>
      </c>
    </row>
    <row r="471" spans="1:10" ht="58.5" customHeight="1">
      <c r="A471" s="114" t="s">
        <v>280</v>
      </c>
      <c r="B471" s="116"/>
      <c r="C471" s="74" t="s">
        <v>166</v>
      </c>
      <c r="D471" s="74" t="s">
        <v>13</v>
      </c>
      <c r="E471" s="74" t="s">
        <v>281</v>
      </c>
      <c r="F471" s="75"/>
      <c r="G471" s="76">
        <f>G472</f>
        <v>713.6</v>
      </c>
      <c r="H471" s="76">
        <f>H472</f>
        <v>396.8</v>
      </c>
      <c r="I471" s="77">
        <f t="shared" si="44"/>
        <v>316.8</v>
      </c>
      <c r="J471" s="77">
        <f t="shared" si="45"/>
        <v>55.60538116591929</v>
      </c>
    </row>
    <row r="472" spans="1:10" ht="27" customHeight="1">
      <c r="A472" s="114" t="s">
        <v>191</v>
      </c>
      <c r="B472" s="116"/>
      <c r="C472" s="74" t="s">
        <v>166</v>
      </c>
      <c r="D472" s="74" t="s">
        <v>13</v>
      </c>
      <c r="E472" s="74" t="s">
        <v>281</v>
      </c>
      <c r="F472" s="75" t="s">
        <v>192</v>
      </c>
      <c r="G472" s="76">
        <f>G473</f>
        <v>713.6</v>
      </c>
      <c r="H472" s="76">
        <f>H473</f>
        <v>396.8</v>
      </c>
      <c r="I472" s="77">
        <f t="shared" si="44"/>
        <v>316.8</v>
      </c>
      <c r="J472" s="77">
        <f t="shared" si="45"/>
        <v>55.60538116591929</v>
      </c>
    </row>
    <row r="473" spans="1:10" ht="12.75">
      <c r="A473" s="114" t="s">
        <v>264</v>
      </c>
      <c r="B473" s="116"/>
      <c r="C473" s="74" t="s">
        <v>166</v>
      </c>
      <c r="D473" s="74" t="s">
        <v>13</v>
      </c>
      <c r="E473" s="74" t="s">
        <v>281</v>
      </c>
      <c r="F473" s="75" t="s">
        <v>265</v>
      </c>
      <c r="G473" s="76">
        <f>Прил_4!H404</f>
        <v>713.6</v>
      </c>
      <c r="H473" s="76">
        <f>Прил_4!I404</f>
        <v>396.8</v>
      </c>
      <c r="I473" s="77">
        <f t="shared" si="44"/>
        <v>316.8</v>
      </c>
      <c r="J473" s="77">
        <f t="shared" si="45"/>
        <v>55.60538116591929</v>
      </c>
    </row>
    <row r="474" spans="1:10" ht="27" customHeight="1">
      <c r="A474" s="114" t="s">
        <v>310</v>
      </c>
      <c r="B474" s="116"/>
      <c r="C474" s="74" t="s">
        <v>166</v>
      </c>
      <c r="D474" s="74" t="s">
        <v>13</v>
      </c>
      <c r="E474" s="74" t="s">
        <v>311</v>
      </c>
      <c r="F474" s="75"/>
      <c r="G474" s="76">
        <f>G475</f>
        <v>158.9</v>
      </c>
      <c r="H474" s="76">
        <f>H475</f>
        <v>134.4</v>
      </c>
      <c r="I474" s="77">
        <f t="shared" si="44"/>
        <v>24.5</v>
      </c>
      <c r="J474" s="77">
        <f t="shared" si="45"/>
        <v>84.58149779735683</v>
      </c>
    </row>
    <row r="475" spans="1:10" ht="27.75" customHeight="1">
      <c r="A475" s="114" t="s">
        <v>191</v>
      </c>
      <c r="B475" s="116"/>
      <c r="C475" s="74" t="s">
        <v>166</v>
      </c>
      <c r="D475" s="74" t="s">
        <v>13</v>
      </c>
      <c r="E475" s="74" t="s">
        <v>311</v>
      </c>
      <c r="F475" s="75" t="s">
        <v>192</v>
      </c>
      <c r="G475" s="76">
        <f>G476</f>
        <v>158.9</v>
      </c>
      <c r="H475" s="76">
        <f>H476</f>
        <v>134.4</v>
      </c>
      <c r="I475" s="77">
        <f t="shared" si="44"/>
        <v>24.5</v>
      </c>
      <c r="J475" s="77">
        <f t="shared" si="45"/>
        <v>84.58149779735683</v>
      </c>
    </row>
    <row r="476" spans="1:10" ht="12.75">
      <c r="A476" s="114" t="s">
        <v>264</v>
      </c>
      <c r="B476" s="116"/>
      <c r="C476" s="74" t="s">
        <v>166</v>
      </c>
      <c r="D476" s="74" t="s">
        <v>13</v>
      </c>
      <c r="E476" s="74" t="s">
        <v>311</v>
      </c>
      <c r="F476" s="75" t="s">
        <v>265</v>
      </c>
      <c r="G476" s="76">
        <f>Прил_4!H407</f>
        <v>158.9</v>
      </c>
      <c r="H476" s="76">
        <f>Прил_4!I407</f>
        <v>134.4</v>
      </c>
      <c r="I476" s="77">
        <f t="shared" si="44"/>
        <v>24.5</v>
      </c>
      <c r="J476" s="77">
        <f t="shared" si="45"/>
        <v>84.58149779735683</v>
      </c>
    </row>
    <row r="477" spans="1:10" ht="26.25" customHeight="1">
      <c r="A477" s="114" t="s">
        <v>282</v>
      </c>
      <c r="B477" s="116"/>
      <c r="C477" s="74" t="s">
        <v>166</v>
      </c>
      <c r="D477" s="74" t="s">
        <v>13</v>
      </c>
      <c r="E477" s="74" t="s">
        <v>283</v>
      </c>
      <c r="F477" s="75"/>
      <c r="G477" s="76">
        <f>G478</f>
        <v>273.4</v>
      </c>
      <c r="H477" s="76">
        <f>H478</f>
        <v>198.8</v>
      </c>
      <c r="I477" s="77">
        <f t="shared" si="44"/>
        <v>74.59999999999997</v>
      </c>
      <c r="J477" s="77">
        <f t="shared" si="45"/>
        <v>72.71397220190198</v>
      </c>
    </row>
    <row r="478" spans="1:10" ht="27" customHeight="1">
      <c r="A478" s="114" t="s">
        <v>191</v>
      </c>
      <c r="B478" s="116"/>
      <c r="C478" s="74" t="s">
        <v>166</v>
      </c>
      <c r="D478" s="74" t="s">
        <v>13</v>
      </c>
      <c r="E478" s="74" t="s">
        <v>283</v>
      </c>
      <c r="F478" s="75" t="s">
        <v>192</v>
      </c>
      <c r="G478" s="76">
        <f>G479</f>
        <v>273.4</v>
      </c>
      <c r="H478" s="76">
        <f>H479</f>
        <v>198.8</v>
      </c>
      <c r="I478" s="77">
        <f t="shared" si="44"/>
        <v>74.59999999999997</v>
      </c>
      <c r="J478" s="77">
        <f t="shared" si="45"/>
        <v>72.71397220190198</v>
      </c>
    </row>
    <row r="479" spans="1:10" ht="12.75">
      <c r="A479" s="114" t="s">
        <v>264</v>
      </c>
      <c r="B479" s="116"/>
      <c r="C479" s="74" t="s">
        <v>166</v>
      </c>
      <c r="D479" s="74" t="s">
        <v>13</v>
      </c>
      <c r="E479" s="74" t="s">
        <v>283</v>
      </c>
      <c r="F479" s="75" t="s">
        <v>265</v>
      </c>
      <c r="G479" s="76">
        <f>Прил_4!H410</f>
        <v>273.4</v>
      </c>
      <c r="H479" s="76">
        <f>Прил_4!I410</f>
        <v>198.8</v>
      </c>
      <c r="I479" s="77">
        <f t="shared" si="44"/>
        <v>74.59999999999997</v>
      </c>
      <c r="J479" s="77">
        <f t="shared" si="45"/>
        <v>72.71397220190198</v>
      </c>
    </row>
    <row r="480" spans="1:10" ht="12.75">
      <c r="A480" s="114" t="s">
        <v>284</v>
      </c>
      <c r="B480" s="116"/>
      <c r="C480" s="74" t="s">
        <v>166</v>
      </c>
      <c r="D480" s="74" t="s">
        <v>13</v>
      </c>
      <c r="E480" s="74" t="s">
        <v>285</v>
      </c>
      <c r="F480" s="75"/>
      <c r="G480" s="76">
        <f>G481</f>
        <v>42</v>
      </c>
      <c r="H480" s="76">
        <f>H481</f>
        <v>21</v>
      </c>
      <c r="I480" s="77">
        <f t="shared" si="44"/>
        <v>21</v>
      </c>
      <c r="J480" s="77">
        <f t="shared" si="45"/>
        <v>50</v>
      </c>
    </row>
    <row r="481" spans="1:10" ht="27" customHeight="1">
      <c r="A481" s="114" t="s">
        <v>191</v>
      </c>
      <c r="B481" s="116"/>
      <c r="C481" s="74" t="s">
        <v>166</v>
      </c>
      <c r="D481" s="74" t="s">
        <v>13</v>
      </c>
      <c r="E481" s="74" t="s">
        <v>285</v>
      </c>
      <c r="F481" s="75" t="s">
        <v>192</v>
      </c>
      <c r="G481" s="76">
        <f>G482</f>
        <v>42</v>
      </c>
      <c r="H481" s="76">
        <f>H482</f>
        <v>21</v>
      </c>
      <c r="I481" s="77">
        <f t="shared" si="44"/>
        <v>21</v>
      </c>
      <c r="J481" s="77">
        <f t="shared" si="45"/>
        <v>50</v>
      </c>
    </row>
    <row r="482" spans="1:10" ht="12.75">
      <c r="A482" s="114" t="s">
        <v>264</v>
      </c>
      <c r="B482" s="116"/>
      <c r="C482" s="74" t="s">
        <v>166</v>
      </c>
      <c r="D482" s="74" t="s">
        <v>13</v>
      </c>
      <c r="E482" s="74" t="s">
        <v>285</v>
      </c>
      <c r="F482" s="75" t="s">
        <v>265</v>
      </c>
      <c r="G482" s="76">
        <f>Прил_4!H413</f>
        <v>42</v>
      </c>
      <c r="H482" s="76">
        <f>Прил_4!I413</f>
        <v>21</v>
      </c>
      <c r="I482" s="77">
        <f t="shared" si="44"/>
        <v>21</v>
      </c>
      <c r="J482" s="77">
        <f t="shared" si="45"/>
        <v>50</v>
      </c>
    </row>
    <row r="483" spans="1:10" ht="12.75">
      <c r="A483" s="114" t="s">
        <v>286</v>
      </c>
      <c r="B483" s="116"/>
      <c r="C483" s="74" t="s">
        <v>166</v>
      </c>
      <c r="D483" s="74" t="s">
        <v>13</v>
      </c>
      <c r="E483" s="74" t="s">
        <v>287</v>
      </c>
      <c r="F483" s="75"/>
      <c r="G483" s="76">
        <f>G484</f>
        <v>18</v>
      </c>
      <c r="H483" s="76">
        <f>H484</f>
        <v>0</v>
      </c>
      <c r="I483" s="77">
        <f t="shared" si="44"/>
        <v>18</v>
      </c>
      <c r="J483" s="77">
        <f t="shared" si="45"/>
        <v>0</v>
      </c>
    </row>
    <row r="484" spans="1:10" ht="27" customHeight="1">
      <c r="A484" s="114" t="s">
        <v>191</v>
      </c>
      <c r="B484" s="116"/>
      <c r="C484" s="74" t="s">
        <v>166</v>
      </c>
      <c r="D484" s="74" t="s">
        <v>13</v>
      </c>
      <c r="E484" s="74" t="s">
        <v>287</v>
      </c>
      <c r="F484" s="75" t="s">
        <v>192</v>
      </c>
      <c r="G484" s="76">
        <f>G485</f>
        <v>18</v>
      </c>
      <c r="H484" s="76">
        <f>H485</f>
        <v>0</v>
      </c>
      <c r="I484" s="77">
        <f t="shared" si="44"/>
        <v>18</v>
      </c>
      <c r="J484" s="77">
        <f t="shared" si="45"/>
        <v>0</v>
      </c>
    </row>
    <row r="485" spans="1:10" ht="12.75">
      <c r="A485" s="114" t="s">
        <v>264</v>
      </c>
      <c r="B485" s="116"/>
      <c r="C485" s="74" t="s">
        <v>166</v>
      </c>
      <c r="D485" s="74" t="s">
        <v>13</v>
      </c>
      <c r="E485" s="74" t="s">
        <v>287</v>
      </c>
      <c r="F485" s="75" t="s">
        <v>265</v>
      </c>
      <c r="G485" s="76">
        <f>Прил_4!H416</f>
        <v>18</v>
      </c>
      <c r="H485" s="76">
        <f>Прил_4!I416</f>
        <v>0</v>
      </c>
      <c r="I485" s="77">
        <f t="shared" si="44"/>
        <v>18</v>
      </c>
      <c r="J485" s="77">
        <f t="shared" si="45"/>
        <v>0</v>
      </c>
    </row>
    <row r="486" spans="1:10" ht="38.25" customHeight="1">
      <c r="A486" s="114" t="s">
        <v>288</v>
      </c>
      <c r="B486" s="116"/>
      <c r="C486" s="74" t="s">
        <v>166</v>
      </c>
      <c r="D486" s="74" t="s">
        <v>13</v>
      </c>
      <c r="E486" s="74" t="s">
        <v>289</v>
      </c>
      <c r="F486" s="75"/>
      <c r="G486" s="76">
        <f>G487</f>
        <v>10079.599999999999</v>
      </c>
      <c r="H486" s="76">
        <f>H487</f>
        <v>5048.9</v>
      </c>
      <c r="I486" s="77">
        <f t="shared" si="44"/>
        <v>5030.699999999999</v>
      </c>
      <c r="J486" s="77">
        <f t="shared" si="45"/>
        <v>50.09028136037145</v>
      </c>
    </row>
    <row r="487" spans="1:10" ht="45.75" customHeight="1">
      <c r="A487" s="114" t="s">
        <v>290</v>
      </c>
      <c r="B487" s="116"/>
      <c r="C487" s="74" t="s">
        <v>166</v>
      </c>
      <c r="D487" s="74" t="s">
        <v>13</v>
      </c>
      <c r="E487" s="74" t="s">
        <v>291</v>
      </c>
      <c r="F487" s="75"/>
      <c r="G487" s="76">
        <f>G488+G491+G494+G497</f>
        <v>10079.599999999999</v>
      </c>
      <c r="H487" s="76">
        <f>H488+H491+H494+H497</f>
        <v>5048.9</v>
      </c>
      <c r="I487" s="77">
        <f t="shared" si="44"/>
        <v>5030.699999999999</v>
      </c>
      <c r="J487" s="77">
        <f t="shared" si="45"/>
        <v>50.09028136037145</v>
      </c>
    </row>
    <row r="488" spans="1:10" ht="31.5" customHeight="1">
      <c r="A488" s="114" t="s">
        <v>292</v>
      </c>
      <c r="B488" s="116"/>
      <c r="C488" s="74" t="s">
        <v>166</v>
      </c>
      <c r="D488" s="74" t="s">
        <v>13</v>
      </c>
      <c r="E488" s="74" t="s">
        <v>293</v>
      </c>
      <c r="F488" s="75"/>
      <c r="G488" s="76">
        <f>G489</f>
        <v>187</v>
      </c>
      <c r="H488" s="76">
        <f>H489</f>
        <v>0</v>
      </c>
      <c r="I488" s="77">
        <f t="shared" si="44"/>
        <v>187</v>
      </c>
      <c r="J488" s="77">
        <f t="shared" si="45"/>
        <v>0</v>
      </c>
    </row>
    <row r="489" spans="1:10" ht="26.25" customHeight="1">
      <c r="A489" s="114" t="s">
        <v>191</v>
      </c>
      <c r="B489" s="116"/>
      <c r="C489" s="74" t="s">
        <v>166</v>
      </c>
      <c r="D489" s="74" t="s">
        <v>13</v>
      </c>
      <c r="E489" s="74" t="s">
        <v>293</v>
      </c>
      <c r="F489" s="75" t="s">
        <v>192</v>
      </c>
      <c r="G489" s="76">
        <f>G490</f>
        <v>187</v>
      </c>
      <c r="H489" s="76">
        <f>H490</f>
        <v>0</v>
      </c>
      <c r="I489" s="77">
        <f t="shared" si="44"/>
        <v>187</v>
      </c>
      <c r="J489" s="77">
        <f t="shared" si="45"/>
        <v>0</v>
      </c>
    </row>
    <row r="490" spans="1:10" ht="12.75">
      <c r="A490" s="114" t="s">
        <v>264</v>
      </c>
      <c r="B490" s="116"/>
      <c r="C490" s="74" t="s">
        <v>166</v>
      </c>
      <c r="D490" s="74" t="s">
        <v>13</v>
      </c>
      <c r="E490" s="74" t="s">
        <v>293</v>
      </c>
      <c r="F490" s="75" t="s">
        <v>265</v>
      </c>
      <c r="G490" s="76">
        <f>Прил_4!H421</f>
        <v>187</v>
      </c>
      <c r="H490" s="76">
        <f>Прил_4!I421</f>
        <v>0</v>
      </c>
      <c r="I490" s="77">
        <f t="shared" si="44"/>
        <v>187</v>
      </c>
      <c r="J490" s="77">
        <f t="shared" si="45"/>
        <v>0</v>
      </c>
    </row>
    <row r="491" spans="1:10" ht="29.25" customHeight="1">
      <c r="A491" s="114" t="s">
        <v>312</v>
      </c>
      <c r="B491" s="116"/>
      <c r="C491" s="74" t="s">
        <v>166</v>
      </c>
      <c r="D491" s="74" t="s">
        <v>13</v>
      </c>
      <c r="E491" s="74" t="s">
        <v>313</v>
      </c>
      <c r="F491" s="75"/>
      <c r="G491" s="76">
        <f>G492</f>
        <v>107.4</v>
      </c>
      <c r="H491" s="76">
        <f>H492</f>
        <v>0</v>
      </c>
      <c r="I491" s="77">
        <f t="shared" si="44"/>
        <v>107.4</v>
      </c>
      <c r="J491" s="77">
        <f t="shared" si="45"/>
        <v>0</v>
      </c>
    </row>
    <row r="492" spans="1:10" ht="27" customHeight="1">
      <c r="A492" s="114" t="s">
        <v>191</v>
      </c>
      <c r="B492" s="116"/>
      <c r="C492" s="74" t="s">
        <v>166</v>
      </c>
      <c r="D492" s="74" t="s">
        <v>13</v>
      </c>
      <c r="E492" s="74" t="s">
        <v>313</v>
      </c>
      <c r="F492" s="75" t="s">
        <v>192</v>
      </c>
      <c r="G492" s="76">
        <f>G493</f>
        <v>107.4</v>
      </c>
      <c r="H492" s="76">
        <f>H493</f>
        <v>0</v>
      </c>
      <c r="I492" s="77">
        <f t="shared" si="44"/>
        <v>107.4</v>
      </c>
      <c r="J492" s="77">
        <f t="shared" si="45"/>
        <v>0</v>
      </c>
    </row>
    <row r="493" spans="1:10" ht="12.75">
      <c r="A493" s="114" t="s">
        <v>264</v>
      </c>
      <c r="B493" s="116"/>
      <c r="C493" s="74" t="s">
        <v>166</v>
      </c>
      <c r="D493" s="74" t="s">
        <v>13</v>
      </c>
      <c r="E493" s="74" t="s">
        <v>313</v>
      </c>
      <c r="F493" s="75" t="s">
        <v>265</v>
      </c>
      <c r="G493" s="76">
        <f>Прил_4!H424</f>
        <v>107.4</v>
      </c>
      <c r="H493" s="76">
        <f>Прил_4!I424</f>
        <v>0</v>
      </c>
      <c r="I493" s="77">
        <f t="shared" si="44"/>
        <v>107.4</v>
      </c>
      <c r="J493" s="77">
        <f t="shared" si="45"/>
        <v>0</v>
      </c>
    </row>
    <row r="494" spans="1:10" ht="56.25" customHeight="1">
      <c r="A494" s="114" t="s">
        <v>314</v>
      </c>
      <c r="B494" s="116"/>
      <c r="C494" s="74" t="s">
        <v>166</v>
      </c>
      <c r="D494" s="74" t="s">
        <v>13</v>
      </c>
      <c r="E494" s="74" t="s">
        <v>315</v>
      </c>
      <c r="F494" s="75"/>
      <c r="G494" s="76">
        <f>G495</f>
        <v>5889.9</v>
      </c>
      <c r="H494" s="76">
        <f>H495</f>
        <v>3264.9</v>
      </c>
      <c r="I494" s="77">
        <f t="shared" si="44"/>
        <v>2624.9999999999995</v>
      </c>
      <c r="J494" s="77">
        <f t="shared" si="45"/>
        <v>55.432180512402596</v>
      </c>
    </row>
    <row r="495" spans="1:10" ht="28.5" customHeight="1">
      <c r="A495" s="114" t="s">
        <v>191</v>
      </c>
      <c r="B495" s="116"/>
      <c r="C495" s="74" t="s">
        <v>166</v>
      </c>
      <c r="D495" s="74" t="s">
        <v>13</v>
      </c>
      <c r="E495" s="74" t="s">
        <v>315</v>
      </c>
      <c r="F495" s="75" t="s">
        <v>192</v>
      </c>
      <c r="G495" s="76">
        <f>G496</f>
        <v>5889.9</v>
      </c>
      <c r="H495" s="76">
        <f>H496</f>
        <v>3264.9</v>
      </c>
      <c r="I495" s="77">
        <f t="shared" si="44"/>
        <v>2624.9999999999995</v>
      </c>
      <c r="J495" s="77">
        <f t="shared" si="45"/>
        <v>55.432180512402596</v>
      </c>
    </row>
    <row r="496" spans="1:10" ht="12.75">
      <c r="A496" s="114" t="s">
        <v>264</v>
      </c>
      <c r="B496" s="116"/>
      <c r="C496" s="74" t="s">
        <v>166</v>
      </c>
      <c r="D496" s="74" t="s">
        <v>13</v>
      </c>
      <c r="E496" s="74" t="s">
        <v>315</v>
      </c>
      <c r="F496" s="75" t="s">
        <v>265</v>
      </c>
      <c r="G496" s="76">
        <f>Прил_4!H427</f>
        <v>5889.9</v>
      </c>
      <c r="H496" s="76">
        <f>Прил_4!I427</f>
        <v>3264.9</v>
      </c>
      <c r="I496" s="77">
        <f t="shared" si="44"/>
        <v>2624.9999999999995</v>
      </c>
      <c r="J496" s="77">
        <f t="shared" si="45"/>
        <v>55.432180512402596</v>
      </c>
    </row>
    <row r="497" spans="1:10" ht="30" customHeight="1">
      <c r="A497" s="114" t="s">
        <v>294</v>
      </c>
      <c r="B497" s="116"/>
      <c r="C497" s="74" t="s">
        <v>166</v>
      </c>
      <c r="D497" s="74" t="s">
        <v>13</v>
      </c>
      <c r="E497" s="74" t="s">
        <v>295</v>
      </c>
      <c r="F497" s="75"/>
      <c r="G497" s="76">
        <f>G498</f>
        <v>3895.3</v>
      </c>
      <c r="H497" s="76">
        <f>H498</f>
        <v>1784</v>
      </c>
      <c r="I497" s="77">
        <f t="shared" si="44"/>
        <v>2111.3</v>
      </c>
      <c r="J497" s="77">
        <f t="shared" si="45"/>
        <v>45.798783148923064</v>
      </c>
    </row>
    <row r="498" spans="1:10" ht="27" customHeight="1">
      <c r="A498" s="114" t="s">
        <v>191</v>
      </c>
      <c r="B498" s="116"/>
      <c r="C498" s="74" t="s">
        <v>166</v>
      </c>
      <c r="D498" s="74" t="s">
        <v>13</v>
      </c>
      <c r="E498" s="74" t="s">
        <v>295</v>
      </c>
      <c r="F498" s="75" t="s">
        <v>192</v>
      </c>
      <c r="G498" s="76">
        <f>G499</f>
        <v>3895.3</v>
      </c>
      <c r="H498" s="76">
        <f>H499</f>
        <v>1784</v>
      </c>
      <c r="I498" s="77">
        <f t="shared" si="44"/>
        <v>2111.3</v>
      </c>
      <c r="J498" s="77">
        <f t="shared" si="45"/>
        <v>45.798783148923064</v>
      </c>
    </row>
    <row r="499" spans="1:10" ht="12.75">
      <c r="A499" s="114" t="s">
        <v>264</v>
      </c>
      <c r="B499" s="116"/>
      <c r="C499" s="74" t="s">
        <v>166</v>
      </c>
      <c r="D499" s="74" t="s">
        <v>13</v>
      </c>
      <c r="E499" s="74" t="s">
        <v>295</v>
      </c>
      <c r="F499" s="75" t="s">
        <v>265</v>
      </c>
      <c r="G499" s="76">
        <f>Прил_4!H430</f>
        <v>3895.3</v>
      </c>
      <c r="H499" s="76">
        <f>Прил_4!I430</f>
        <v>1784</v>
      </c>
      <c r="I499" s="77">
        <f t="shared" si="44"/>
        <v>2111.3</v>
      </c>
      <c r="J499" s="77">
        <f t="shared" si="45"/>
        <v>45.798783148923064</v>
      </c>
    </row>
    <row r="500" spans="1:10" ht="12.75">
      <c r="A500" s="114" t="s">
        <v>316</v>
      </c>
      <c r="B500" s="116"/>
      <c r="C500" s="74" t="s">
        <v>166</v>
      </c>
      <c r="D500" s="74" t="s">
        <v>13</v>
      </c>
      <c r="E500" s="74" t="s">
        <v>317</v>
      </c>
      <c r="F500" s="75"/>
      <c r="G500" s="76">
        <f>G501+G504+G507</f>
        <v>36758.8</v>
      </c>
      <c r="H500" s="76">
        <f>H501+H504+H507</f>
        <v>21098.2</v>
      </c>
      <c r="I500" s="77">
        <f t="shared" si="44"/>
        <v>15660.600000000002</v>
      </c>
      <c r="J500" s="77">
        <f t="shared" si="45"/>
        <v>57.39632414551073</v>
      </c>
    </row>
    <row r="501" spans="1:10" ht="12.75">
      <c r="A501" s="114" t="s">
        <v>37</v>
      </c>
      <c r="B501" s="116"/>
      <c r="C501" s="74" t="s">
        <v>166</v>
      </c>
      <c r="D501" s="74" t="s">
        <v>13</v>
      </c>
      <c r="E501" s="74" t="s">
        <v>318</v>
      </c>
      <c r="F501" s="75"/>
      <c r="G501" s="76">
        <f>G502</f>
        <v>3900</v>
      </c>
      <c r="H501" s="76">
        <f>H502</f>
        <v>1635.8</v>
      </c>
      <c r="I501" s="77">
        <f t="shared" si="44"/>
        <v>2264.2</v>
      </c>
      <c r="J501" s="77">
        <f t="shared" si="45"/>
        <v>41.94358974358974</v>
      </c>
    </row>
    <row r="502" spans="1:10" ht="27" customHeight="1">
      <c r="A502" s="114" t="s">
        <v>191</v>
      </c>
      <c r="B502" s="116"/>
      <c r="C502" s="74" t="s">
        <v>166</v>
      </c>
      <c r="D502" s="74" t="s">
        <v>13</v>
      </c>
      <c r="E502" s="74" t="s">
        <v>318</v>
      </c>
      <c r="F502" s="75" t="s">
        <v>192</v>
      </c>
      <c r="G502" s="76">
        <f>G503</f>
        <v>3900</v>
      </c>
      <c r="H502" s="76">
        <f>H503</f>
        <v>1635.8</v>
      </c>
      <c r="I502" s="77">
        <f t="shared" si="44"/>
        <v>2264.2</v>
      </c>
      <c r="J502" s="77">
        <f t="shared" si="45"/>
        <v>41.94358974358974</v>
      </c>
    </row>
    <row r="503" spans="1:10" ht="12.75">
      <c r="A503" s="114" t="s">
        <v>264</v>
      </c>
      <c r="B503" s="116"/>
      <c r="C503" s="74" t="s">
        <v>166</v>
      </c>
      <c r="D503" s="74" t="s">
        <v>13</v>
      </c>
      <c r="E503" s="74" t="s">
        <v>318</v>
      </c>
      <c r="F503" s="75" t="s">
        <v>265</v>
      </c>
      <c r="G503" s="76">
        <f>Прил_4!H434</f>
        <v>3900</v>
      </c>
      <c r="H503" s="76">
        <f>Прил_4!I434</f>
        <v>1635.8</v>
      </c>
      <c r="I503" s="77">
        <f t="shared" si="44"/>
        <v>2264.2</v>
      </c>
      <c r="J503" s="77">
        <f t="shared" si="45"/>
        <v>41.94358974358974</v>
      </c>
    </row>
    <row r="504" spans="1:10" ht="12.75">
      <c r="A504" s="114" t="s">
        <v>52</v>
      </c>
      <c r="B504" s="116"/>
      <c r="C504" s="74" t="s">
        <v>166</v>
      </c>
      <c r="D504" s="74" t="s">
        <v>13</v>
      </c>
      <c r="E504" s="74" t="s">
        <v>319</v>
      </c>
      <c r="F504" s="75"/>
      <c r="G504" s="76">
        <f>G505</f>
        <v>533</v>
      </c>
      <c r="H504" s="76">
        <f>H505</f>
        <v>519.1</v>
      </c>
      <c r="I504" s="77">
        <f t="shared" si="44"/>
        <v>13.899999999999977</v>
      </c>
      <c r="J504" s="77">
        <f t="shared" si="45"/>
        <v>97.3921200750469</v>
      </c>
    </row>
    <row r="505" spans="1:10" ht="26.25" customHeight="1">
      <c r="A505" s="114" t="s">
        <v>191</v>
      </c>
      <c r="B505" s="116"/>
      <c r="C505" s="74" t="s">
        <v>166</v>
      </c>
      <c r="D505" s="74" t="s">
        <v>13</v>
      </c>
      <c r="E505" s="74" t="s">
        <v>319</v>
      </c>
      <c r="F505" s="75" t="s">
        <v>192</v>
      </c>
      <c r="G505" s="76">
        <f>G506</f>
        <v>533</v>
      </c>
      <c r="H505" s="76">
        <f>H506</f>
        <v>519.1</v>
      </c>
      <c r="I505" s="77">
        <f t="shared" si="44"/>
        <v>13.899999999999977</v>
      </c>
      <c r="J505" s="77">
        <f t="shared" si="45"/>
        <v>97.3921200750469</v>
      </c>
    </row>
    <row r="506" spans="1:10" ht="12.75">
      <c r="A506" s="114" t="s">
        <v>264</v>
      </c>
      <c r="B506" s="116"/>
      <c r="C506" s="74" t="s">
        <v>166</v>
      </c>
      <c r="D506" s="74" t="s">
        <v>13</v>
      </c>
      <c r="E506" s="74" t="s">
        <v>319</v>
      </c>
      <c r="F506" s="75" t="s">
        <v>265</v>
      </c>
      <c r="G506" s="76">
        <f>Прил_4!H437</f>
        <v>533</v>
      </c>
      <c r="H506" s="76">
        <f>Прил_4!I437</f>
        <v>519.1</v>
      </c>
      <c r="I506" s="77">
        <f t="shared" si="44"/>
        <v>13.899999999999977</v>
      </c>
      <c r="J506" s="77">
        <f t="shared" si="45"/>
        <v>97.3921200750469</v>
      </c>
    </row>
    <row r="507" spans="1:10" ht="27" customHeight="1">
      <c r="A507" s="114" t="s">
        <v>241</v>
      </c>
      <c r="B507" s="116"/>
      <c r="C507" s="74" t="s">
        <v>166</v>
      </c>
      <c r="D507" s="74" t="s">
        <v>13</v>
      </c>
      <c r="E507" s="74" t="s">
        <v>320</v>
      </c>
      <c r="F507" s="75"/>
      <c r="G507" s="76">
        <f>G508</f>
        <v>32325.8</v>
      </c>
      <c r="H507" s="76">
        <f>H508</f>
        <v>18943.3</v>
      </c>
      <c r="I507" s="77">
        <f t="shared" si="44"/>
        <v>13382.5</v>
      </c>
      <c r="J507" s="77">
        <f t="shared" si="45"/>
        <v>58.60117924382382</v>
      </c>
    </row>
    <row r="508" spans="1:10" ht="27" customHeight="1">
      <c r="A508" s="114" t="s">
        <v>191</v>
      </c>
      <c r="B508" s="116"/>
      <c r="C508" s="74" t="s">
        <v>166</v>
      </c>
      <c r="D508" s="74" t="s">
        <v>13</v>
      </c>
      <c r="E508" s="74" t="s">
        <v>320</v>
      </c>
      <c r="F508" s="75" t="s">
        <v>192</v>
      </c>
      <c r="G508" s="76">
        <f>G509</f>
        <v>32325.8</v>
      </c>
      <c r="H508" s="76">
        <f>H509</f>
        <v>18943.3</v>
      </c>
      <c r="I508" s="77">
        <f t="shared" si="44"/>
        <v>13382.5</v>
      </c>
      <c r="J508" s="77">
        <f t="shared" si="45"/>
        <v>58.60117924382382</v>
      </c>
    </row>
    <row r="509" spans="1:10" ht="12.75">
      <c r="A509" s="114" t="s">
        <v>264</v>
      </c>
      <c r="B509" s="116"/>
      <c r="C509" s="74" t="s">
        <v>166</v>
      </c>
      <c r="D509" s="74" t="s">
        <v>13</v>
      </c>
      <c r="E509" s="74" t="s">
        <v>320</v>
      </c>
      <c r="F509" s="75" t="s">
        <v>265</v>
      </c>
      <c r="G509" s="76">
        <f>Прил_4!H440</f>
        <v>32325.8</v>
      </c>
      <c r="H509" s="76">
        <f>Прил_4!I440</f>
        <v>18943.3</v>
      </c>
      <c r="I509" s="77">
        <f t="shared" si="44"/>
        <v>13382.5</v>
      </c>
      <c r="J509" s="77">
        <f t="shared" si="45"/>
        <v>58.60117924382382</v>
      </c>
    </row>
    <row r="510" spans="1:10" ht="12.75">
      <c r="A510" s="117" t="s">
        <v>321</v>
      </c>
      <c r="B510" s="119"/>
      <c r="C510" s="68" t="s">
        <v>166</v>
      </c>
      <c r="D510" s="68" t="s">
        <v>101</v>
      </c>
      <c r="E510" s="68"/>
      <c r="F510" s="69"/>
      <c r="G510" s="70">
        <f>G511+G520+G525+G539</f>
        <v>51145.4</v>
      </c>
      <c r="H510" s="70">
        <f>H511+H520+H525+H539</f>
        <v>36790</v>
      </c>
      <c r="I510" s="71">
        <f t="shared" si="44"/>
        <v>14355.400000000001</v>
      </c>
      <c r="J510" s="71">
        <f t="shared" si="45"/>
        <v>71.93217767384749</v>
      </c>
    </row>
    <row r="511" spans="1:10" ht="26.25" customHeight="1">
      <c r="A511" s="114" t="s">
        <v>169</v>
      </c>
      <c r="B511" s="116"/>
      <c r="C511" s="74" t="s">
        <v>166</v>
      </c>
      <c r="D511" s="74" t="s">
        <v>101</v>
      </c>
      <c r="E511" s="74" t="s">
        <v>170</v>
      </c>
      <c r="F511" s="75"/>
      <c r="G511" s="76">
        <f>G512+G516</f>
        <v>2162.6</v>
      </c>
      <c r="H511" s="76">
        <f>H512+H516</f>
        <v>1326.6</v>
      </c>
      <c r="I511" s="77">
        <f t="shared" si="44"/>
        <v>836</v>
      </c>
      <c r="J511" s="77">
        <f t="shared" si="45"/>
        <v>61.34282807731434</v>
      </c>
    </row>
    <row r="512" spans="1:10" ht="27" customHeight="1">
      <c r="A512" s="114" t="s">
        <v>260</v>
      </c>
      <c r="B512" s="116"/>
      <c r="C512" s="74" t="s">
        <v>166</v>
      </c>
      <c r="D512" s="74" t="s">
        <v>101</v>
      </c>
      <c r="E512" s="74" t="s">
        <v>261</v>
      </c>
      <c r="F512" s="75"/>
      <c r="G512" s="76">
        <f aca="true" t="shared" si="46" ref="G512:H514">G513</f>
        <v>1338.7</v>
      </c>
      <c r="H512" s="76">
        <f t="shared" si="46"/>
        <v>819.9</v>
      </c>
      <c r="I512" s="77">
        <f t="shared" si="44"/>
        <v>518.8000000000001</v>
      </c>
      <c r="J512" s="77">
        <f t="shared" si="45"/>
        <v>61.245984910734286</v>
      </c>
    </row>
    <row r="513" spans="1:10" ht="57.75" customHeight="1">
      <c r="A513" s="114" t="s">
        <v>262</v>
      </c>
      <c r="B513" s="116"/>
      <c r="C513" s="74" t="s">
        <v>166</v>
      </c>
      <c r="D513" s="74" t="s">
        <v>101</v>
      </c>
      <c r="E513" s="74" t="s">
        <v>263</v>
      </c>
      <c r="F513" s="75"/>
      <c r="G513" s="76">
        <f t="shared" si="46"/>
        <v>1338.7</v>
      </c>
      <c r="H513" s="76">
        <f t="shared" si="46"/>
        <v>819.9</v>
      </c>
      <c r="I513" s="77">
        <f t="shared" si="44"/>
        <v>518.8000000000001</v>
      </c>
      <c r="J513" s="77">
        <f t="shared" si="45"/>
        <v>61.245984910734286</v>
      </c>
    </row>
    <row r="514" spans="1:10" ht="25.5" customHeight="1">
      <c r="A514" s="114" t="s">
        <v>191</v>
      </c>
      <c r="B514" s="116"/>
      <c r="C514" s="74" t="s">
        <v>166</v>
      </c>
      <c r="D514" s="74" t="s">
        <v>101</v>
      </c>
      <c r="E514" s="74" t="s">
        <v>263</v>
      </c>
      <c r="F514" s="75" t="s">
        <v>192</v>
      </c>
      <c r="G514" s="76">
        <f t="shared" si="46"/>
        <v>1338.7</v>
      </c>
      <c r="H514" s="76">
        <f t="shared" si="46"/>
        <v>819.9</v>
      </c>
      <c r="I514" s="77">
        <f t="shared" si="44"/>
        <v>518.8000000000001</v>
      </c>
      <c r="J514" s="77">
        <f t="shared" si="45"/>
        <v>61.245984910734286</v>
      </c>
    </row>
    <row r="515" spans="1:10" ht="12.75">
      <c r="A515" s="114" t="s">
        <v>264</v>
      </c>
      <c r="B515" s="116"/>
      <c r="C515" s="74" t="s">
        <v>166</v>
      </c>
      <c r="D515" s="74" t="s">
        <v>101</v>
      </c>
      <c r="E515" s="74" t="s">
        <v>263</v>
      </c>
      <c r="F515" s="75" t="s">
        <v>265</v>
      </c>
      <c r="G515" s="76">
        <f>Прил_4!H446</f>
        <v>1338.7</v>
      </c>
      <c r="H515" s="76">
        <f>Прил_4!I446</f>
        <v>819.9</v>
      </c>
      <c r="I515" s="77">
        <f t="shared" si="44"/>
        <v>518.8000000000001</v>
      </c>
      <c r="J515" s="77">
        <f t="shared" si="45"/>
        <v>61.245984910734286</v>
      </c>
    </row>
    <row r="516" spans="1:10" ht="42" customHeight="1">
      <c r="A516" s="114" t="s">
        <v>171</v>
      </c>
      <c r="B516" s="116"/>
      <c r="C516" s="74" t="s">
        <v>166</v>
      </c>
      <c r="D516" s="74" t="s">
        <v>101</v>
      </c>
      <c r="E516" s="74" t="s">
        <v>172</v>
      </c>
      <c r="F516" s="75"/>
      <c r="G516" s="76">
        <f aca="true" t="shared" si="47" ref="G516:H518">G517</f>
        <v>823.9</v>
      </c>
      <c r="H516" s="76">
        <f t="shared" si="47"/>
        <v>506.7</v>
      </c>
      <c r="I516" s="77">
        <f t="shared" si="44"/>
        <v>317.2</v>
      </c>
      <c r="J516" s="77">
        <f t="shared" si="45"/>
        <v>61.50018206092972</v>
      </c>
    </row>
    <row r="517" spans="1:10" ht="12.75">
      <c r="A517" s="114" t="s">
        <v>173</v>
      </c>
      <c r="B517" s="116"/>
      <c r="C517" s="74" t="s">
        <v>166</v>
      </c>
      <c r="D517" s="74" t="s">
        <v>101</v>
      </c>
      <c r="E517" s="74" t="s">
        <v>174</v>
      </c>
      <c r="F517" s="75"/>
      <c r="G517" s="76">
        <f t="shared" si="47"/>
        <v>823.9</v>
      </c>
      <c r="H517" s="76">
        <f t="shared" si="47"/>
        <v>506.7</v>
      </c>
      <c r="I517" s="77">
        <f t="shared" si="44"/>
        <v>317.2</v>
      </c>
      <c r="J517" s="77">
        <f t="shared" si="45"/>
        <v>61.50018206092972</v>
      </c>
    </row>
    <row r="518" spans="1:10" ht="27" customHeight="1">
      <c r="A518" s="114" t="s">
        <v>191</v>
      </c>
      <c r="B518" s="116"/>
      <c r="C518" s="74" t="s">
        <v>166</v>
      </c>
      <c r="D518" s="74" t="s">
        <v>101</v>
      </c>
      <c r="E518" s="74" t="s">
        <v>174</v>
      </c>
      <c r="F518" s="75" t="s">
        <v>192</v>
      </c>
      <c r="G518" s="76">
        <f t="shared" si="47"/>
        <v>823.9</v>
      </c>
      <c r="H518" s="76">
        <f t="shared" si="47"/>
        <v>506.7</v>
      </c>
      <c r="I518" s="77">
        <f t="shared" si="44"/>
        <v>317.2</v>
      </c>
      <c r="J518" s="77">
        <f t="shared" si="45"/>
        <v>61.50018206092972</v>
      </c>
    </row>
    <row r="519" spans="1:10" ht="12.75">
      <c r="A519" s="114" t="s">
        <v>264</v>
      </c>
      <c r="B519" s="116"/>
      <c r="C519" s="74" t="s">
        <v>166</v>
      </c>
      <c r="D519" s="74" t="s">
        <v>101</v>
      </c>
      <c r="E519" s="74" t="s">
        <v>174</v>
      </c>
      <c r="F519" s="75" t="s">
        <v>265</v>
      </c>
      <c r="G519" s="76">
        <f>Прил_4!H450</f>
        <v>823.9</v>
      </c>
      <c r="H519" s="76">
        <f>Прил_4!I450</f>
        <v>506.7</v>
      </c>
      <c r="I519" s="77">
        <f t="shared" si="44"/>
        <v>317.2</v>
      </c>
      <c r="J519" s="77">
        <f t="shared" si="45"/>
        <v>61.50018206092972</v>
      </c>
    </row>
    <row r="520" spans="1:10" ht="51" customHeight="1">
      <c r="A520" s="114" t="s">
        <v>266</v>
      </c>
      <c r="B520" s="116"/>
      <c r="C520" s="74" t="s">
        <v>166</v>
      </c>
      <c r="D520" s="74" t="s">
        <v>101</v>
      </c>
      <c r="E520" s="74" t="s">
        <v>267</v>
      </c>
      <c r="F520" s="75"/>
      <c r="G520" s="76">
        <f aca="true" t="shared" si="48" ref="G520:H523">G521</f>
        <v>204.8</v>
      </c>
      <c r="H520" s="76">
        <f t="shared" si="48"/>
        <v>124.8</v>
      </c>
      <c r="I520" s="77">
        <f t="shared" si="44"/>
        <v>80.00000000000001</v>
      </c>
      <c r="J520" s="77">
        <f t="shared" si="45"/>
        <v>60.9375</v>
      </c>
    </row>
    <row r="521" spans="1:10" ht="40.5" customHeight="1">
      <c r="A521" s="114" t="s">
        <v>268</v>
      </c>
      <c r="B521" s="116"/>
      <c r="C521" s="74" t="s">
        <v>166</v>
      </c>
      <c r="D521" s="74" t="s">
        <v>101</v>
      </c>
      <c r="E521" s="74" t="s">
        <v>269</v>
      </c>
      <c r="F521" s="75"/>
      <c r="G521" s="76">
        <f t="shared" si="48"/>
        <v>204.8</v>
      </c>
      <c r="H521" s="76">
        <f t="shared" si="48"/>
        <v>124.8</v>
      </c>
      <c r="I521" s="77">
        <f t="shared" si="44"/>
        <v>80.00000000000001</v>
      </c>
      <c r="J521" s="77">
        <f t="shared" si="45"/>
        <v>60.9375</v>
      </c>
    </row>
    <row r="522" spans="1:10" ht="27" customHeight="1">
      <c r="A522" s="114" t="s">
        <v>270</v>
      </c>
      <c r="B522" s="116"/>
      <c r="C522" s="74" t="s">
        <v>166</v>
      </c>
      <c r="D522" s="74" t="s">
        <v>101</v>
      </c>
      <c r="E522" s="74" t="s">
        <v>271</v>
      </c>
      <c r="F522" s="75"/>
      <c r="G522" s="76">
        <f t="shared" si="48"/>
        <v>204.8</v>
      </c>
      <c r="H522" s="76">
        <f t="shared" si="48"/>
        <v>124.8</v>
      </c>
      <c r="I522" s="77">
        <f t="shared" si="44"/>
        <v>80.00000000000001</v>
      </c>
      <c r="J522" s="77">
        <f t="shared" si="45"/>
        <v>60.9375</v>
      </c>
    </row>
    <row r="523" spans="1:10" ht="27" customHeight="1">
      <c r="A523" s="114" t="s">
        <v>191</v>
      </c>
      <c r="B523" s="116"/>
      <c r="C523" s="74" t="s">
        <v>166</v>
      </c>
      <c r="D523" s="74" t="s">
        <v>101</v>
      </c>
      <c r="E523" s="74" t="s">
        <v>271</v>
      </c>
      <c r="F523" s="75" t="s">
        <v>192</v>
      </c>
      <c r="G523" s="76">
        <f t="shared" si="48"/>
        <v>204.8</v>
      </c>
      <c r="H523" s="76">
        <f t="shared" si="48"/>
        <v>124.8</v>
      </c>
      <c r="I523" s="77">
        <f t="shared" si="44"/>
        <v>80.00000000000001</v>
      </c>
      <c r="J523" s="77">
        <f t="shared" si="45"/>
        <v>60.9375</v>
      </c>
    </row>
    <row r="524" spans="1:10" ht="12.75">
      <c r="A524" s="114" t="s">
        <v>264</v>
      </c>
      <c r="B524" s="116"/>
      <c r="C524" s="74" t="s">
        <v>166</v>
      </c>
      <c r="D524" s="74" t="s">
        <v>101</v>
      </c>
      <c r="E524" s="74" t="s">
        <v>271</v>
      </c>
      <c r="F524" s="75" t="s">
        <v>265</v>
      </c>
      <c r="G524" s="76">
        <f>Прил_4!H455</f>
        <v>204.8</v>
      </c>
      <c r="H524" s="76">
        <f>Прил_4!I455</f>
        <v>124.8</v>
      </c>
      <c r="I524" s="77">
        <f t="shared" si="44"/>
        <v>80.00000000000001</v>
      </c>
      <c r="J524" s="77">
        <f t="shared" si="45"/>
        <v>60.9375</v>
      </c>
    </row>
    <row r="525" spans="1:10" ht="27.75" customHeight="1">
      <c r="A525" s="114" t="s">
        <v>276</v>
      </c>
      <c r="B525" s="116"/>
      <c r="C525" s="74" t="s">
        <v>166</v>
      </c>
      <c r="D525" s="74" t="s">
        <v>101</v>
      </c>
      <c r="E525" s="74" t="s">
        <v>277</v>
      </c>
      <c r="F525" s="75"/>
      <c r="G525" s="76">
        <f>G526</f>
        <v>310.90000000000003</v>
      </c>
      <c r="H525" s="76">
        <f>H526</f>
        <v>192.60000000000002</v>
      </c>
      <c r="I525" s="77">
        <f t="shared" si="44"/>
        <v>118.30000000000001</v>
      </c>
      <c r="J525" s="77">
        <f t="shared" si="45"/>
        <v>61.94917980057897</v>
      </c>
    </row>
    <row r="526" spans="1:10" ht="42.75" customHeight="1">
      <c r="A526" s="114" t="s">
        <v>278</v>
      </c>
      <c r="B526" s="116"/>
      <c r="C526" s="74" t="s">
        <v>166</v>
      </c>
      <c r="D526" s="74" t="s">
        <v>101</v>
      </c>
      <c r="E526" s="74" t="s">
        <v>279</v>
      </c>
      <c r="F526" s="75"/>
      <c r="G526" s="76">
        <f>G527+G530+G533+G536</f>
        <v>310.90000000000003</v>
      </c>
      <c r="H526" s="76">
        <f>H527+H530+H533+H536</f>
        <v>192.60000000000002</v>
      </c>
      <c r="I526" s="77">
        <f t="shared" si="44"/>
        <v>118.30000000000001</v>
      </c>
      <c r="J526" s="77">
        <f t="shared" si="45"/>
        <v>61.94917980057897</v>
      </c>
    </row>
    <row r="527" spans="1:10" ht="12.75">
      <c r="A527" s="114" t="s">
        <v>280</v>
      </c>
      <c r="B527" s="116"/>
      <c r="C527" s="74" t="s">
        <v>166</v>
      </c>
      <c r="D527" s="74" t="s">
        <v>101</v>
      </c>
      <c r="E527" s="74" t="s">
        <v>281</v>
      </c>
      <c r="F527" s="75"/>
      <c r="G527" s="76">
        <f>G528</f>
        <v>238.3</v>
      </c>
      <c r="H527" s="76">
        <f>H528</f>
        <v>136</v>
      </c>
      <c r="I527" s="77">
        <f t="shared" si="44"/>
        <v>102.30000000000001</v>
      </c>
      <c r="J527" s="77">
        <f t="shared" si="45"/>
        <v>57.070919009651696</v>
      </c>
    </row>
    <row r="528" spans="1:10" ht="27" customHeight="1">
      <c r="A528" s="114" t="s">
        <v>191</v>
      </c>
      <c r="B528" s="116"/>
      <c r="C528" s="74" t="s">
        <v>166</v>
      </c>
      <c r="D528" s="74" t="s">
        <v>101</v>
      </c>
      <c r="E528" s="74" t="s">
        <v>281</v>
      </c>
      <c r="F528" s="75" t="s">
        <v>192</v>
      </c>
      <c r="G528" s="76">
        <f>G529</f>
        <v>238.3</v>
      </c>
      <c r="H528" s="76">
        <f>H529</f>
        <v>136</v>
      </c>
      <c r="I528" s="77">
        <f t="shared" si="44"/>
        <v>102.30000000000001</v>
      </c>
      <c r="J528" s="77">
        <f t="shared" si="45"/>
        <v>57.070919009651696</v>
      </c>
    </row>
    <row r="529" spans="1:10" ht="12.75">
      <c r="A529" s="114" t="s">
        <v>264</v>
      </c>
      <c r="B529" s="116"/>
      <c r="C529" s="74" t="s">
        <v>166</v>
      </c>
      <c r="D529" s="74" t="s">
        <v>101</v>
      </c>
      <c r="E529" s="74" t="s">
        <v>281</v>
      </c>
      <c r="F529" s="75" t="s">
        <v>265</v>
      </c>
      <c r="G529" s="76">
        <f>Прил_4!H460</f>
        <v>238.3</v>
      </c>
      <c r="H529" s="76">
        <f>Прил_4!I460</f>
        <v>136</v>
      </c>
      <c r="I529" s="77">
        <f t="shared" si="44"/>
        <v>102.30000000000001</v>
      </c>
      <c r="J529" s="77">
        <f t="shared" si="45"/>
        <v>57.070919009651696</v>
      </c>
    </row>
    <row r="530" spans="1:10" ht="27" customHeight="1">
      <c r="A530" s="114" t="s">
        <v>282</v>
      </c>
      <c r="B530" s="116"/>
      <c r="C530" s="74" t="s">
        <v>166</v>
      </c>
      <c r="D530" s="74" t="s">
        <v>101</v>
      </c>
      <c r="E530" s="74" t="s">
        <v>283</v>
      </c>
      <c r="F530" s="75"/>
      <c r="G530" s="76">
        <f>G531</f>
        <v>45</v>
      </c>
      <c r="H530" s="76">
        <f>H531</f>
        <v>45</v>
      </c>
      <c r="I530" s="77">
        <f t="shared" si="44"/>
        <v>0</v>
      </c>
      <c r="J530" s="77">
        <f t="shared" si="45"/>
        <v>100</v>
      </c>
    </row>
    <row r="531" spans="1:10" ht="27" customHeight="1">
      <c r="A531" s="114" t="s">
        <v>191</v>
      </c>
      <c r="B531" s="116"/>
      <c r="C531" s="74" t="s">
        <v>166</v>
      </c>
      <c r="D531" s="74" t="s">
        <v>101</v>
      </c>
      <c r="E531" s="74" t="s">
        <v>283</v>
      </c>
      <c r="F531" s="75" t="s">
        <v>192</v>
      </c>
      <c r="G531" s="76">
        <f>G532</f>
        <v>45</v>
      </c>
      <c r="H531" s="76">
        <f>H532</f>
        <v>45</v>
      </c>
      <c r="I531" s="77">
        <f t="shared" si="44"/>
        <v>0</v>
      </c>
      <c r="J531" s="77">
        <f t="shared" si="45"/>
        <v>100</v>
      </c>
    </row>
    <row r="532" spans="1:10" ht="12.75">
      <c r="A532" s="114" t="s">
        <v>264</v>
      </c>
      <c r="B532" s="116"/>
      <c r="C532" s="74" t="s">
        <v>166</v>
      </c>
      <c r="D532" s="74" t="s">
        <v>101</v>
      </c>
      <c r="E532" s="74" t="s">
        <v>283</v>
      </c>
      <c r="F532" s="75" t="s">
        <v>265</v>
      </c>
      <c r="G532" s="76">
        <f>Прил_4!H463</f>
        <v>45</v>
      </c>
      <c r="H532" s="76">
        <f>Прил_4!I463</f>
        <v>45</v>
      </c>
      <c r="I532" s="77">
        <f t="shared" si="44"/>
        <v>0</v>
      </c>
      <c r="J532" s="77">
        <f t="shared" si="45"/>
        <v>100</v>
      </c>
    </row>
    <row r="533" spans="1:10" ht="42" customHeight="1">
      <c r="A533" s="114" t="s">
        <v>284</v>
      </c>
      <c r="B533" s="116"/>
      <c r="C533" s="74" t="s">
        <v>166</v>
      </c>
      <c r="D533" s="74" t="s">
        <v>101</v>
      </c>
      <c r="E533" s="74" t="s">
        <v>285</v>
      </c>
      <c r="F533" s="75"/>
      <c r="G533" s="76">
        <f>G534</f>
        <v>17</v>
      </c>
      <c r="H533" s="76">
        <f>H534</f>
        <v>8.3</v>
      </c>
      <c r="I533" s="77">
        <f t="shared" si="44"/>
        <v>8.7</v>
      </c>
      <c r="J533" s="77">
        <f t="shared" si="45"/>
        <v>48.82352941176471</v>
      </c>
    </row>
    <row r="534" spans="1:10" ht="27" customHeight="1">
      <c r="A534" s="114" t="s">
        <v>191</v>
      </c>
      <c r="B534" s="116"/>
      <c r="C534" s="74" t="s">
        <v>166</v>
      </c>
      <c r="D534" s="74" t="s">
        <v>101</v>
      </c>
      <c r="E534" s="74" t="s">
        <v>285</v>
      </c>
      <c r="F534" s="75" t="s">
        <v>192</v>
      </c>
      <c r="G534" s="76">
        <f>G535</f>
        <v>17</v>
      </c>
      <c r="H534" s="76">
        <f>H535</f>
        <v>8.3</v>
      </c>
      <c r="I534" s="77">
        <f aca="true" t="shared" si="49" ref="I534:I597">G534-H534</f>
        <v>8.7</v>
      </c>
      <c r="J534" s="77">
        <f aca="true" t="shared" si="50" ref="J534:J597">H534/G534*100</f>
        <v>48.82352941176471</v>
      </c>
    </row>
    <row r="535" spans="1:10" ht="12.75">
      <c r="A535" s="114" t="s">
        <v>264</v>
      </c>
      <c r="B535" s="116"/>
      <c r="C535" s="74" t="s">
        <v>166</v>
      </c>
      <c r="D535" s="74" t="s">
        <v>101</v>
      </c>
      <c r="E535" s="74" t="s">
        <v>285</v>
      </c>
      <c r="F535" s="75" t="s">
        <v>265</v>
      </c>
      <c r="G535" s="76">
        <f>Прил_4!H466</f>
        <v>17</v>
      </c>
      <c r="H535" s="76">
        <f>Прил_4!I466</f>
        <v>8.3</v>
      </c>
      <c r="I535" s="77">
        <f t="shared" si="49"/>
        <v>8.7</v>
      </c>
      <c r="J535" s="77">
        <f t="shared" si="50"/>
        <v>48.82352941176471</v>
      </c>
    </row>
    <row r="536" spans="1:10" ht="12.75">
      <c r="A536" s="114" t="s">
        <v>286</v>
      </c>
      <c r="B536" s="116"/>
      <c r="C536" s="74" t="s">
        <v>166</v>
      </c>
      <c r="D536" s="74" t="s">
        <v>101</v>
      </c>
      <c r="E536" s="74" t="s">
        <v>287</v>
      </c>
      <c r="F536" s="75"/>
      <c r="G536" s="76">
        <f>G537</f>
        <v>10.6</v>
      </c>
      <c r="H536" s="76">
        <f>H537</f>
        <v>3.3</v>
      </c>
      <c r="I536" s="77">
        <f t="shared" si="49"/>
        <v>7.3</v>
      </c>
      <c r="J536" s="77">
        <f t="shared" si="50"/>
        <v>31.132075471698112</v>
      </c>
    </row>
    <row r="537" spans="1:10" ht="27" customHeight="1">
      <c r="A537" s="114" t="s">
        <v>191</v>
      </c>
      <c r="B537" s="116"/>
      <c r="C537" s="74" t="s">
        <v>166</v>
      </c>
      <c r="D537" s="74" t="s">
        <v>101</v>
      </c>
      <c r="E537" s="74" t="s">
        <v>287</v>
      </c>
      <c r="F537" s="75" t="s">
        <v>192</v>
      </c>
      <c r="G537" s="76">
        <f>G538</f>
        <v>10.6</v>
      </c>
      <c r="H537" s="76">
        <f>H538</f>
        <v>3.3</v>
      </c>
      <c r="I537" s="77">
        <f t="shared" si="49"/>
        <v>7.3</v>
      </c>
      <c r="J537" s="77">
        <f t="shared" si="50"/>
        <v>31.132075471698112</v>
      </c>
    </row>
    <row r="538" spans="1:10" ht="12.75">
      <c r="A538" s="114" t="s">
        <v>264</v>
      </c>
      <c r="B538" s="116"/>
      <c r="C538" s="74" t="s">
        <v>166</v>
      </c>
      <c r="D538" s="74" t="s">
        <v>101</v>
      </c>
      <c r="E538" s="74" t="s">
        <v>287</v>
      </c>
      <c r="F538" s="75" t="s">
        <v>265</v>
      </c>
      <c r="G538" s="76">
        <f>Прил_4!H469</f>
        <v>10.6</v>
      </c>
      <c r="H538" s="76">
        <f>Прил_4!I469</f>
        <v>3.3</v>
      </c>
      <c r="I538" s="77">
        <f t="shared" si="49"/>
        <v>7.3</v>
      </c>
      <c r="J538" s="77">
        <f t="shared" si="50"/>
        <v>31.132075471698112</v>
      </c>
    </row>
    <row r="539" spans="1:10" ht="12.75">
      <c r="A539" s="114" t="s">
        <v>322</v>
      </c>
      <c r="B539" s="116"/>
      <c r="C539" s="74" t="s">
        <v>166</v>
      </c>
      <c r="D539" s="74" t="s">
        <v>101</v>
      </c>
      <c r="E539" s="74" t="s">
        <v>323</v>
      </c>
      <c r="F539" s="75"/>
      <c r="G539" s="76">
        <f>G540+G543+G546</f>
        <v>48467.1</v>
      </c>
      <c r="H539" s="76">
        <f>H540+H543+H546</f>
        <v>35146</v>
      </c>
      <c r="I539" s="77">
        <f t="shared" si="49"/>
        <v>13321.099999999999</v>
      </c>
      <c r="J539" s="77">
        <f t="shared" si="50"/>
        <v>72.51517008444904</v>
      </c>
    </row>
    <row r="540" spans="1:10" ht="67.5" customHeight="1">
      <c r="A540" s="114" t="s">
        <v>37</v>
      </c>
      <c r="B540" s="116"/>
      <c r="C540" s="74" t="s">
        <v>166</v>
      </c>
      <c r="D540" s="74" t="s">
        <v>101</v>
      </c>
      <c r="E540" s="74" t="s">
        <v>324</v>
      </c>
      <c r="F540" s="75"/>
      <c r="G540" s="76">
        <f>G541</f>
        <v>1050</v>
      </c>
      <c r="H540" s="76">
        <f>H541</f>
        <v>653.8</v>
      </c>
      <c r="I540" s="77">
        <f t="shared" si="49"/>
        <v>396.20000000000005</v>
      </c>
      <c r="J540" s="77">
        <f t="shared" si="50"/>
        <v>62.26666666666666</v>
      </c>
    </row>
    <row r="541" spans="1:10" ht="27" customHeight="1">
      <c r="A541" s="114" t="s">
        <v>191</v>
      </c>
      <c r="B541" s="116"/>
      <c r="C541" s="74" t="s">
        <v>166</v>
      </c>
      <c r="D541" s="74" t="s">
        <v>101</v>
      </c>
      <c r="E541" s="74" t="s">
        <v>324</v>
      </c>
      <c r="F541" s="75" t="s">
        <v>192</v>
      </c>
      <c r="G541" s="76">
        <f>G542</f>
        <v>1050</v>
      </c>
      <c r="H541" s="76">
        <f>H542</f>
        <v>653.8</v>
      </c>
      <c r="I541" s="77">
        <f t="shared" si="49"/>
        <v>396.20000000000005</v>
      </c>
      <c r="J541" s="77">
        <f t="shared" si="50"/>
        <v>62.26666666666666</v>
      </c>
    </row>
    <row r="542" spans="1:10" ht="12.75">
      <c r="A542" s="114" t="s">
        <v>264</v>
      </c>
      <c r="B542" s="116"/>
      <c r="C542" s="74" t="s">
        <v>166</v>
      </c>
      <c r="D542" s="74" t="s">
        <v>101</v>
      </c>
      <c r="E542" s="74" t="s">
        <v>324</v>
      </c>
      <c r="F542" s="75" t="s">
        <v>265</v>
      </c>
      <c r="G542" s="76">
        <f>Прил_4!H473</f>
        <v>1050</v>
      </c>
      <c r="H542" s="76">
        <f>Прил_4!I473</f>
        <v>653.8</v>
      </c>
      <c r="I542" s="77">
        <f t="shared" si="49"/>
        <v>396.20000000000005</v>
      </c>
      <c r="J542" s="77">
        <f t="shared" si="50"/>
        <v>62.26666666666666</v>
      </c>
    </row>
    <row r="543" spans="1:10" ht="12.75">
      <c r="A543" s="114" t="s">
        <v>52</v>
      </c>
      <c r="B543" s="116"/>
      <c r="C543" s="74" t="s">
        <v>166</v>
      </c>
      <c r="D543" s="74" t="s">
        <v>101</v>
      </c>
      <c r="E543" s="74" t="s">
        <v>325</v>
      </c>
      <c r="F543" s="75"/>
      <c r="G543" s="76">
        <f>G544</f>
        <v>448</v>
      </c>
      <c r="H543" s="76">
        <f>H544</f>
        <v>12</v>
      </c>
      <c r="I543" s="77">
        <f t="shared" si="49"/>
        <v>436</v>
      </c>
      <c r="J543" s="77">
        <f t="shared" si="50"/>
        <v>2.6785714285714284</v>
      </c>
    </row>
    <row r="544" spans="1:10" ht="28.5" customHeight="1">
      <c r="A544" s="114" t="s">
        <v>191</v>
      </c>
      <c r="B544" s="116"/>
      <c r="C544" s="74" t="s">
        <v>166</v>
      </c>
      <c r="D544" s="74" t="s">
        <v>101</v>
      </c>
      <c r="E544" s="74" t="s">
        <v>325</v>
      </c>
      <c r="F544" s="75" t="s">
        <v>192</v>
      </c>
      <c r="G544" s="76">
        <f>G545</f>
        <v>448</v>
      </c>
      <c r="H544" s="76">
        <f>H545</f>
        <v>12</v>
      </c>
      <c r="I544" s="77">
        <f t="shared" si="49"/>
        <v>436</v>
      </c>
      <c r="J544" s="77">
        <f t="shared" si="50"/>
        <v>2.6785714285714284</v>
      </c>
    </row>
    <row r="545" spans="1:10" ht="12.75">
      <c r="A545" s="114" t="s">
        <v>264</v>
      </c>
      <c r="B545" s="116"/>
      <c r="C545" s="74" t="s">
        <v>166</v>
      </c>
      <c r="D545" s="74" t="s">
        <v>101</v>
      </c>
      <c r="E545" s="74" t="s">
        <v>325</v>
      </c>
      <c r="F545" s="75" t="s">
        <v>265</v>
      </c>
      <c r="G545" s="76">
        <f>Прил_4!H476</f>
        <v>448</v>
      </c>
      <c r="H545" s="76">
        <f>Прил_4!I476</f>
        <v>12</v>
      </c>
      <c r="I545" s="77">
        <f t="shared" si="49"/>
        <v>436</v>
      </c>
      <c r="J545" s="77">
        <f t="shared" si="50"/>
        <v>2.6785714285714284</v>
      </c>
    </row>
    <row r="546" spans="1:10" ht="29.25" customHeight="1">
      <c r="A546" s="114" t="s">
        <v>241</v>
      </c>
      <c r="B546" s="116"/>
      <c r="C546" s="74" t="s">
        <v>166</v>
      </c>
      <c r="D546" s="74" t="s">
        <v>101</v>
      </c>
      <c r="E546" s="74" t="s">
        <v>326</v>
      </c>
      <c r="F546" s="75"/>
      <c r="G546" s="76">
        <f>G547</f>
        <v>46969.1</v>
      </c>
      <c r="H546" s="76">
        <f>H547</f>
        <v>34480.2</v>
      </c>
      <c r="I546" s="77">
        <f t="shared" si="49"/>
        <v>12488.900000000001</v>
      </c>
      <c r="J546" s="77">
        <f t="shared" si="50"/>
        <v>73.41039108690607</v>
      </c>
    </row>
    <row r="547" spans="1:10" ht="27" customHeight="1">
      <c r="A547" s="114" t="s">
        <v>191</v>
      </c>
      <c r="B547" s="116"/>
      <c r="C547" s="74" t="s">
        <v>166</v>
      </c>
      <c r="D547" s="74" t="s">
        <v>101</v>
      </c>
      <c r="E547" s="74" t="s">
        <v>326</v>
      </c>
      <c r="F547" s="75" t="s">
        <v>192</v>
      </c>
      <c r="G547" s="76">
        <f>G548</f>
        <v>46969.1</v>
      </c>
      <c r="H547" s="76">
        <f>H548</f>
        <v>34480.2</v>
      </c>
      <c r="I547" s="77">
        <f t="shared" si="49"/>
        <v>12488.900000000001</v>
      </c>
      <c r="J547" s="77">
        <f t="shared" si="50"/>
        <v>73.41039108690607</v>
      </c>
    </row>
    <row r="548" spans="1:10" ht="12.75">
      <c r="A548" s="114" t="s">
        <v>264</v>
      </c>
      <c r="B548" s="116"/>
      <c r="C548" s="74" t="s">
        <v>166</v>
      </c>
      <c r="D548" s="74" t="s">
        <v>101</v>
      </c>
      <c r="E548" s="74" t="s">
        <v>326</v>
      </c>
      <c r="F548" s="75" t="s">
        <v>265</v>
      </c>
      <c r="G548" s="76">
        <f>Прил_4!H479</f>
        <v>46969.1</v>
      </c>
      <c r="H548" s="76">
        <f>Прил_4!I479</f>
        <v>34480.2</v>
      </c>
      <c r="I548" s="77">
        <f t="shared" si="49"/>
        <v>12488.900000000001</v>
      </c>
      <c r="J548" s="77">
        <f t="shared" si="50"/>
        <v>73.41039108690607</v>
      </c>
    </row>
    <row r="549" spans="1:10" ht="12.75">
      <c r="A549" s="117" t="s">
        <v>327</v>
      </c>
      <c r="B549" s="119"/>
      <c r="C549" s="68" t="s">
        <v>166</v>
      </c>
      <c r="D549" s="68" t="s">
        <v>166</v>
      </c>
      <c r="E549" s="68"/>
      <c r="F549" s="69"/>
      <c r="G549" s="70">
        <f>G550+G560+G570+G579+G597+G602</f>
        <v>13396</v>
      </c>
      <c r="H549" s="70">
        <f>H550+H560+H570+H579+H597+H602</f>
        <v>8815</v>
      </c>
      <c r="I549" s="71">
        <f t="shared" si="49"/>
        <v>4581</v>
      </c>
      <c r="J549" s="71">
        <f t="shared" si="50"/>
        <v>65.80322484323679</v>
      </c>
    </row>
    <row r="550" spans="1:10" ht="45" customHeight="1">
      <c r="A550" s="114" t="s">
        <v>328</v>
      </c>
      <c r="B550" s="116"/>
      <c r="C550" s="74" t="s">
        <v>166</v>
      </c>
      <c r="D550" s="74" t="s">
        <v>166</v>
      </c>
      <c r="E550" s="74" t="s">
        <v>329</v>
      </c>
      <c r="F550" s="75"/>
      <c r="G550" s="76">
        <f>G551</f>
        <v>508.3</v>
      </c>
      <c r="H550" s="76">
        <f>H551</f>
        <v>376.7</v>
      </c>
      <c r="I550" s="77">
        <f t="shared" si="49"/>
        <v>131.60000000000002</v>
      </c>
      <c r="J550" s="77">
        <f t="shared" si="50"/>
        <v>74.10977769034035</v>
      </c>
    </row>
    <row r="551" spans="1:10" ht="42" customHeight="1">
      <c r="A551" s="114" t="s">
        <v>330</v>
      </c>
      <c r="B551" s="116"/>
      <c r="C551" s="74" t="s">
        <v>166</v>
      </c>
      <c r="D551" s="74" t="s">
        <v>166</v>
      </c>
      <c r="E551" s="74" t="s">
        <v>331</v>
      </c>
      <c r="F551" s="75"/>
      <c r="G551" s="76">
        <f>G552+G557</f>
        <v>508.3</v>
      </c>
      <c r="H551" s="76">
        <f>H552+H557</f>
        <v>376.7</v>
      </c>
      <c r="I551" s="77">
        <f t="shared" si="49"/>
        <v>131.60000000000002</v>
      </c>
      <c r="J551" s="77">
        <f t="shared" si="50"/>
        <v>74.10977769034035</v>
      </c>
    </row>
    <row r="552" spans="1:10" ht="12.75">
      <c r="A552" s="114" t="s">
        <v>332</v>
      </c>
      <c r="B552" s="116"/>
      <c r="C552" s="74" t="s">
        <v>166</v>
      </c>
      <c r="D552" s="74" t="s">
        <v>166</v>
      </c>
      <c r="E552" s="74" t="s">
        <v>333</v>
      </c>
      <c r="F552" s="75"/>
      <c r="G552" s="76">
        <f>G553+G555</f>
        <v>493.3</v>
      </c>
      <c r="H552" s="76">
        <f>H553+H555</f>
        <v>361.7</v>
      </c>
      <c r="I552" s="77">
        <f t="shared" si="49"/>
        <v>131.60000000000002</v>
      </c>
      <c r="J552" s="77">
        <f t="shared" si="50"/>
        <v>73.32252179201298</v>
      </c>
    </row>
    <row r="553" spans="1:10" ht="27" customHeight="1">
      <c r="A553" s="114" t="s">
        <v>33</v>
      </c>
      <c r="B553" s="116"/>
      <c r="C553" s="74" t="s">
        <v>166</v>
      </c>
      <c r="D553" s="74" t="s">
        <v>166</v>
      </c>
      <c r="E553" s="74" t="s">
        <v>333</v>
      </c>
      <c r="F553" s="75" t="s">
        <v>34</v>
      </c>
      <c r="G553" s="76">
        <f>G554</f>
        <v>384.8</v>
      </c>
      <c r="H553" s="76">
        <f>H554</f>
        <v>261.5</v>
      </c>
      <c r="I553" s="77">
        <f t="shared" si="49"/>
        <v>123.30000000000001</v>
      </c>
      <c r="J553" s="77">
        <f t="shared" si="50"/>
        <v>67.95738045738045</v>
      </c>
    </row>
    <row r="554" spans="1:10" ht="27" customHeight="1">
      <c r="A554" s="114" t="s">
        <v>35</v>
      </c>
      <c r="B554" s="116"/>
      <c r="C554" s="74" t="s">
        <v>166</v>
      </c>
      <c r="D554" s="74" t="s">
        <v>166</v>
      </c>
      <c r="E554" s="74" t="s">
        <v>333</v>
      </c>
      <c r="F554" s="75" t="s">
        <v>36</v>
      </c>
      <c r="G554" s="76">
        <f>Прил_4!H541</f>
        <v>384.8</v>
      </c>
      <c r="H554" s="76">
        <f>Прил_4!I541</f>
        <v>261.5</v>
      </c>
      <c r="I554" s="77">
        <f t="shared" si="49"/>
        <v>123.30000000000001</v>
      </c>
      <c r="J554" s="77">
        <f t="shared" si="50"/>
        <v>67.95738045738045</v>
      </c>
    </row>
    <row r="555" spans="1:10" ht="27.75" customHeight="1">
      <c r="A555" s="114" t="s">
        <v>191</v>
      </c>
      <c r="B555" s="116"/>
      <c r="C555" s="74" t="s">
        <v>166</v>
      </c>
      <c r="D555" s="74" t="s">
        <v>166</v>
      </c>
      <c r="E555" s="74" t="s">
        <v>333</v>
      </c>
      <c r="F555" s="75" t="s">
        <v>192</v>
      </c>
      <c r="G555" s="76">
        <f>G556</f>
        <v>108.5</v>
      </c>
      <c r="H555" s="76">
        <f>H556</f>
        <v>100.2</v>
      </c>
      <c r="I555" s="77">
        <f t="shared" si="49"/>
        <v>8.299999999999997</v>
      </c>
      <c r="J555" s="77">
        <f t="shared" si="50"/>
        <v>92.35023041474655</v>
      </c>
    </row>
    <row r="556" spans="1:10" ht="12.75">
      <c r="A556" s="114" t="s">
        <v>264</v>
      </c>
      <c r="B556" s="116"/>
      <c r="C556" s="74" t="s">
        <v>166</v>
      </c>
      <c r="D556" s="74" t="s">
        <v>166</v>
      </c>
      <c r="E556" s="74" t="s">
        <v>333</v>
      </c>
      <c r="F556" s="75" t="s">
        <v>265</v>
      </c>
      <c r="G556" s="76">
        <f>Прил_4!H485</f>
        <v>108.5</v>
      </c>
      <c r="H556" s="76">
        <f>Прил_4!I485</f>
        <v>100.2</v>
      </c>
      <c r="I556" s="77">
        <f t="shared" si="49"/>
        <v>8.299999999999997</v>
      </c>
      <c r="J556" s="77">
        <f t="shared" si="50"/>
        <v>92.35023041474655</v>
      </c>
    </row>
    <row r="557" spans="1:10" ht="12.75">
      <c r="A557" s="114" t="s">
        <v>366</v>
      </c>
      <c r="B557" s="116"/>
      <c r="C557" s="74" t="s">
        <v>166</v>
      </c>
      <c r="D557" s="74" t="s">
        <v>166</v>
      </c>
      <c r="E557" s="74" t="s">
        <v>367</v>
      </c>
      <c r="F557" s="75"/>
      <c r="G557" s="76">
        <f>G558</f>
        <v>15</v>
      </c>
      <c r="H557" s="76">
        <f>H558</f>
        <v>15</v>
      </c>
      <c r="I557" s="77">
        <f t="shared" si="49"/>
        <v>0</v>
      </c>
      <c r="J557" s="77">
        <f t="shared" si="50"/>
        <v>100</v>
      </c>
    </row>
    <row r="558" spans="1:10" ht="27.75" customHeight="1">
      <c r="A558" s="114" t="s">
        <v>33</v>
      </c>
      <c r="B558" s="116"/>
      <c r="C558" s="74" t="s">
        <v>166</v>
      </c>
      <c r="D558" s="74" t="s">
        <v>166</v>
      </c>
      <c r="E558" s="74" t="s">
        <v>367</v>
      </c>
      <c r="F558" s="75" t="s">
        <v>34</v>
      </c>
      <c r="G558" s="76">
        <f>G559</f>
        <v>15</v>
      </c>
      <c r="H558" s="76">
        <f>H559</f>
        <v>15</v>
      </c>
      <c r="I558" s="77">
        <f t="shared" si="49"/>
        <v>0</v>
      </c>
      <c r="J558" s="77">
        <f t="shared" si="50"/>
        <v>100</v>
      </c>
    </row>
    <row r="559" spans="1:10" ht="27.75" customHeight="1">
      <c r="A559" s="114" t="s">
        <v>35</v>
      </c>
      <c r="B559" s="116"/>
      <c r="C559" s="74" t="s">
        <v>166</v>
      </c>
      <c r="D559" s="74" t="s">
        <v>166</v>
      </c>
      <c r="E559" s="74" t="s">
        <v>367</v>
      </c>
      <c r="F559" s="75" t="s">
        <v>36</v>
      </c>
      <c r="G559" s="76">
        <f>Прил_4!H544</f>
        <v>15</v>
      </c>
      <c r="H559" s="76">
        <f>Прил_4!I544</f>
        <v>15</v>
      </c>
      <c r="I559" s="77">
        <f t="shared" si="49"/>
        <v>0</v>
      </c>
      <c r="J559" s="77">
        <f t="shared" si="50"/>
        <v>100</v>
      </c>
    </row>
    <row r="560" spans="1:10" ht="26.25" customHeight="1">
      <c r="A560" s="114" t="s">
        <v>334</v>
      </c>
      <c r="B560" s="116"/>
      <c r="C560" s="74" t="s">
        <v>166</v>
      </c>
      <c r="D560" s="74" t="s">
        <v>166</v>
      </c>
      <c r="E560" s="74" t="s">
        <v>335</v>
      </c>
      <c r="F560" s="75"/>
      <c r="G560" s="76">
        <f>G561</f>
        <v>423.8</v>
      </c>
      <c r="H560" s="76">
        <f>H561</f>
        <v>195</v>
      </c>
      <c r="I560" s="77">
        <f t="shared" si="49"/>
        <v>228.8</v>
      </c>
      <c r="J560" s="77">
        <f t="shared" si="50"/>
        <v>46.012269938650306</v>
      </c>
    </row>
    <row r="561" spans="1:10" ht="27" customHeight="1">
      <c r="A561" s="114" t="s">
        <v>336</v>
      </c>
      <c r="B561" s="116"/>
      <c r="C561" s="74" t="s">
        <v>166</v>
      </c>
      <c r="D561" s="74" t="s">
        <v>166</v>
      </c>
      <c r="E561" s="74" t="s">
        <v>337</v>
      </c>
      <c r="F561" s="75"/>
      <c r="G561" s="76">
        <f>G562+G567</f>
        <v>423.8</v>
      </c>
      <c r="H561" s="76">
        <f>H562+H567</f>
        <v>195</v>
      </c>
      <c r="I561" s="77">
        <f t="shared" si="49"/>
        <v>228.8</v>
      </c>
      <c r="J561" s="77">
        <f t="shared" si="50"/>
        <v>46.012269938650306</v>
      </c>
    </row>
    <row r="562" spans="1:10" ht="12.75">
      <c r="A562" s="114" t="s">
        <v>338</v>
      </c>
      <c r="B562" s="116"/>
      <c r="C562" s="74" t="s">
        <v>166</v>
      </c>
      <c r="D562" s="74" t="s">
        <v>166</v>
      </c>
      <c r="E562" s="74" t="s">
        <v>339</v>
      </c>
      <c r="F562" s="75"/>
      <c r="G562" s="76">
        <f>G563+G565</f>
        <v>341.8</v>
      </c>
      <c r="H562" s="76">
        <f>H563+H565</f>
        <v>145</v>
      </c>
      <c r="I562" s="77">
        <f t="shared" si="49"/>
        <v>196.8</v>
      </c>
      <c r="J562" s="77">
        <f t="shared" si="50"/>
        <v>42.422469280280865</v>
      </c>
    </row>
    <row r="563" spans="1:10" ht="25.5" customHeight="1">
      <c r="A563" s="114" t="s">
        <v>33</v>
      </c>
      <c r="B563" s="116"/>
      <c r="C563" s="74" t="s">
        <v>166</v>
      </c>
      <c r="D563" s="74" t="s">
        <v>166</v>
      </c>
      <c r="E563" s="74" t="s">
        <v>339</v>
      </c>
      <c r="F563" s="75" t="s">
        <v>34</v>
      </c>
      <c r="G563" s="76">
        <f>G564</f>
        <v>29.3</v>
      </c>
      <c r="H563" s="76">
        <f>H564</f>
        <v>0</v>
      </c>
      <c r="I563" s="77">
        <f t="shared" si="49"/>
        <v>29.3</v>
      </c>
      <c r="J563" s="77">
        <f t="shared" si="50"/>
        <v>0</v>
      </c>
    </row>
    <row r="564" spans="1:10" ht="27" customHeight="1">
      <c r="A564" s="114" t="s">
        <v>35</v>
      </c>
      <c r="B564" s="116"/>
      <c r="C564" s="74" t="s">
        <v>166</v>
      </c>
      <c r="D564" s="74" t="s">
        <v>166</v>
      </c>
      <c r="E564" s="74" t="s">
        <v>339</v>
      </c>
      <c r="F564" s="75" t="s">
        <v>36</v>
      </c>
      <c r="G564" s="76">
        <f>Прил_4!H490</f>
        <v>29.3</v>
      </c>
      <c r="H564" s="76">
        <f>Прил_4!I490</f>
        <v>0</v>
      </c>
      <c r="I564" s="77">
        <f t="shared" si="49"/>
        <v>29.3</v>
      </c>
      <c r="J564" s="77">
        <f t="shared" si="50"/>
        <v>0</v>
      </c>
    </row>
    <row r="565" spans="1:10" ht="12.75">
      <c r="A565" s="114" t="s">
        <v>181</v>
      </c>
      <c r="B565" s="116"/>
      <c r="C565" s="74" t="s">
        <v>166</v>
      </c>
      <c r="D565" s="74" t="s">
        <v>166</v>
      </c>
      <c r="E565" s="74" t="s">
        <v>339</v>
      </c>
      <c r="F565" s="75" t="s">
        <v>182</v>
      </c>
      <c r="G565" s="76">
        <f>G566</f>
        <v>312.5</v>
      </c>
      <c r="H565" s="76">
        <f>H566</f>
        <v>145</v>
      </c>
      <c r="I565" s="77">
        <f t="shared" si="49"/>
        <v>167.5</v>
      </c>
      <c r="J565" s="77">
        <f t="shared" si="50"/>
        <v>46.400000000000006</v>
      </c>
    </row>
    <row r="566" spans="1:10" ht="12.75">
      <c r="A566" s="114" t="s">
        <v>340</v>
      </c>
      <c r="B566" s="116"/>
      <c r="C566" s="74" t="s">
        <v>166</v>
      </c>
      <c r="D566" s="74" t="s">
        <v>166</v>
      </c>
      <c r="E566" s="74" t="s">
        <v>339</v>
      </c>
      <c r="F566" s="75" t="s">
        <v>341</v>
      </c>
      <c r="G566" s="76">
        <f>Прил_4!H492</f>
        <v>312.5</v>
      </c>
      <c r="H566" s="76">
        <f>Прил_4!I492</f>
        <v>145</v>
      </c>
      <c r="I566" s="77">
        <f t="shared" si="49"/>
        <v>167.5</v>
      </c>
      <c r="J566" s="77">
        <f t="shared" si="50"/>
        <v>46.400000000000006</v>
      </c>
    </row>
    <row r="567" spans="1:10" ht="12.75">
      <c r="A567" s="114" t="s">
        <v>342</v>
      </c>
      <c r="B567" s="116"/>
      <c r="C567" s="74" t="s">
        <v>166</v>
      </c>
      <c r="D567" s="74" t="s">
        <v>166</v>
      </c>
      <c r="E567" s="74" t="s">
        <v>343</v>
      </c>
      <c r="F567" s="75"/>
      <c r="G567" s="76">
        <f>G568</f>
        <v>82</v>
      </c>
      <c r="H567" s="76">
        <f>H568</f>
        <v>50</v>
      </c>
      <c r="I567" s="77">
        <f t="shared" si="49"/>
        <v>32</v>
      </c>
      <c r="J567" s="77">
        <f t="shared" si="50"/>
        <v>60.97560975609756</v>
      </c>
    </row>
    <row r="568" spans="1:10" ht="27" customHeight="1">
      <c r="A568" s="114" t="s">
        <v>33</v>
      </c>
      <c r="B568" s="116"/>
      <c r="C568" s="74" t="s">
        <v>166</v>
      </c>
      <c r="D568" s="74" t="s">
        <v>166</v>
      </c>
      <c r="E568" s="74" t="s">
        <v>343</v>
      </c>
      <c r="F568" s="75" t="s">
        <v>34</v>
      </c>
      <c r="G568" s="76">
        <f>G569</f>
        <v>82</v>
      </c>
      <c r="H568" s="76">
        <f>H569</f>
        <v>50</v>
      </c>
      <c r="I568" s="77">
        <f t="shared" si="49"/>
        <v>32</v>
      </c>
      <c r="J568" s="77">
        <f t="shared" si="50"/>
        <v>60.97560975609756</v>
      </c>
    </row>
    <row r="569" spans="1:10" ht="27.75" customHeight="1">
      <c r="A569" s="114" t="s">
        <v>35</v>
      </c>
      <c r="B569" s="116"/>
      <c r="C569" s="74" t="s">
        <v>166</v>
      </c>
      <c r="D569" s="74" t="s">
        <v>166</v>
      </c>
      <c r="E569" s="74" t="s">
        <v>343</v>
      </c>
      <c r="F569" s="75" t="s">
        <v>36</v>
      </c>
      <c r="G569" s="76">
        <f>Прил_4!H495</f>
        <v>82</v>
      </c>
      <c r="H569" s="76">
        <f>Прил_4!I495</f>
        <v>50</v>
      </c>
      <c r="I569" s="77">
        <f t="shared" si="49"/>
        <v>32</v>
      </c>
      <c r="J569" s="77">
        <f t="shared" si="50"/>
        <v>60.97560975609756</v>
      </c>
    </row>
    <row r="570" spans="1:10" ht="28.5" customHeight="1">
      <c r="A570" s="114" t="s">
        <v>344</v>
      </c>
      <c r="B570" s="116"/>
      <c r="C570" s="74" t="s">
        <v>166</v>
      </c>
      <c r="D570" s="74" t="s">
        <v>166</v>
      </c>
      <c r="E570" s="74" t="s">
        <v>345</v>
      </c>
      <c r="F570" s="75"/>
      <c r="G570" s="76">
        <f>G571+G575</f>
        <v>11293.6</v>
      </c>
      <c r="H570" s="76">
        <f>H571+H575</f>
        <v>7478.700000000001</v>
      </c>
      <c r="I570" s="77">
        <f t="shared" si="49"/>
        <v>3814.8999999999996</v>
      </c>
      <c r="J570" s="77">
        <f t="shared" si="50"/>
        <v>66.2206913650209</v>
      </c>
    </row>
    <row r="571" spans="1:10" ht="25.5" customHeight="1">
      <c r="A571" s="114" t="s">
        <v>346</v>
      </c>
      <c r="B571" s="116"/>
      <c r="C571" s="74" t="s">
        <v>166</v>
      </c>
      <c r="D571" s="74" t="s">
        <v>166</v>
      </c>
      <c r="E571" s="74" t="s">
        <v>347</v>
      </c>
      <c r="F571" s="75"/>
      <c r="G571" s="76">
        <f aca="true" t="shared" si="51" ref="G571:H573">G572</f>
        <v>10270</v>
      </c>
      <c r="H571" s="76">
        <f t="shared" si="51"/>
        <v>6630.6</v>
      </c>
      <c r="I571" s="77">
        <f t="shared" si="49"/>
        <v>3639.3999999999996</v>
      </c>
      <c r="J571" s="77">
        <f t="shared" si="50"/>
        <v>64.56280428432328</v>
      </c>
    </row>
    <row r="572" spans="1:10" ht="28.5" customHeight="1">
      <c r="A572" s="114" t="s">
        <v>348</v>
      </c>
      <c r="B572" s="116"/>
      <c r="C572" s="74" t="s">
        <v>166</v>
      </c>
      <c r="D572" s="74" t="s">
        <v>166</v>
      </c>
      <c r="E572" s="74" t="s">
        <v>349</v>
      </c>
      <c r="F572" s="75"/>
      <c r="G572" s="76">
        <f t="shared" si="51"/>
        <v>10270</v>
      </c>
      <c r="H572" s="76">
        <f t="shared" si="51"/>
        <v>6630.6</v>
      </c>
      <c r="I572" s="77">
        <f t="shared" si="49"/>
        <v>3639.3999999999996</v>
      </c>
      <c r="J572" s="77">
        <f t="shared" si="50"/>
        <v>64.56280428432328</v>
      </c>
    </row>
    <row r="573" spans="1:10" ht="28.5" customHeight="1">
      <c r="A573" s="114" t="s">
        <v>191</v>
      </c>
      <c r="B573" s="116"/>
      <c r="C573" s="74" t="s">
        <v>166</v>
      </c>
      <c r="D573" s="74" t="s">
        <v>166</v>
      </c>
      <c r="E573" s="74" t="s">
        <v>349</v>
      </c>
      <c r="F573" s="75" t="s">
        <v>192</v>
      </c>
      <c r="G573" s="76">
        <f t="shared" si="51"/>
        <v>10270</v>
      </c>
      <c r="H573" s="76">
        <f t="shared" si="51"/>
        <v>6630.6</v>
      </c>
      <c r="I573" s="77">
        <f t="shared" si="49"/>
        <v>3639.3999999999996</v>
      </c>
      <c r="J573" s="77">
        <f t="shared" si="50"/>
        <v>64.56280428432328</v>
      </c>
    </row>
    <row r="574" spans="1:10" ht="12.75">
      <c r="A574" s="114" t="s">
        <v>264</v>
      </c>
      <c r="B574" s="116"/>
      <c r="C574" s="74" t="s">
        <v>166</v>
      </c>
      <c r="D574" s="74" t="s">
        <v>166</v>
      </c>
      <c r="E574" s="74" t="s">
        <v>349</v>
      </c>
      <c r="F574" s="75" t="s">
        <v>265</v>
      </c>
      <c r="G574" s="76">
        <f>Прил_4!H500</f>
        <v>10270</v>
      </c>
      <c r="H574" s="76">
        <f>Прил_4!I500</f>
        <v>6630.6</v>
      </c>
      <c r="I574" s="77">
        <f t="shared" si="49"/>
        <v>3639.3999999999996</v>
      </c>
      <c r="J574" s="77">
        <f t="shared" si="50"/>
        <v>64.56280428432328</v>
      </c>
    </row>
    <row r="575" spans="1:10" ht="43.5" customHeight="1">
      <c r="A575" s="114" t="s">
        <v>350</v>
      </c>
      <c r="B575" s="116"/>
      <c r="C575" s="74" t="s">
        <v>166</v>
      </c>
      <c r="D575" s="74" t="s">
        <v>166</v>
      </c>
      <c r="E575" s="74" t="s">
        <v>351</v>
      </c>
      <c r="F575" s="75"/>
      <c r="G575" s="76">
        <f aca="true" t="shared" si="52" ref="G575:H577">G576</f>
        <v>1023.6</v>
      </c>
      <c r="H575" s="76">
        <f t="shared" si="52"/>
        <v>848.1</v>
      </c>
      <c r="I575" s="77">
        <f t="shared" si="49"/>
        <v>175.5</v>
      </c>
      <c r="J575" s="77">
        <f t="shared" si="50"/>
        <v>82.8546307151231</v>
      </c>
    </row>
    <row r="576" spans="1:10" ht="27" customHeight="1">
      <c r="A576" s="114" t="s">
        <v>352</v>
      </c>
      <c r="B576" s="116"/>
      <c r="C576" s="74" t="s">
        <v>166</v>
      </c>
      <c r="D576" s="74" t="s">
        <v>166</v>
      </c>
      <c r="E576" s="74" t="s">
        <v>353</v>
      </c>
      <c r="F576" s="75"/>
      <c r="G576" s="76">
        <f t="shared" si="52"/>
        <v>1023.6</v>
      </c>
      <c r="H576" s="76">
        <f t="shared" si="52"/>
        <v>848.1</v>
      </c>
      <c r="I576" s="77">
        <f t="shared" si="49"/>
        <v>175.5</v>
      </c>
      <c r="J576" s="77">
        <f t="shared" si="50"/>
        <v>82.8546307151231</v>
      </c>
    </row>
    <row r="577" spans="1:10" ht="27" customHeight="1">
      <c r="A577" s="114" t="s">
        <v>191</v>
      </c>
      <c r="B577" s="116"/>
      <c r="C577" s="74" t="s">
        <v>166</v>
      </c>
      <c r="D577" s="74" t="s">
        <v>166</v>
      </c>
      <c r="E577" s="74" t="s">
        <v>353</v>
      </c>
      <c r="F577" s="75" t="s">
        <v>192</v>
      </c>
      <c r="G577" s="76">
        <f t="shared" si="52"/>
        <v>1023.6</v>
      </c>
      <c r="H577" s="76">
        <f t="shared" si="52"/>
        <v>848.1</v>
      </c>
      <c r="I577" s="77">
        <f t="shared" si="49"/>
        <v>175.5</v>
      </c>
      <c r="J577" s="77">
        <f t="shared" si="50"/>
        <v>82.8546307151231</v>
      </c>
    </row>
    <row r="578" spans="1:10" ht="12.75">
      <c r="A578" s="114" t="s">
        <v>264</v>
      </c>
      <c r="B578" s="116"/>
      <c r="C578" s="74" t="s">
        <v>166</v>
      </c>
      <c r="D578" s="74" t="s">
        <v>166</v>
      </c>
      <c r="E578" s="74" t="s">
        <v>353</v>
      </c>
      <c r="F578" s="75" t="s">
        <v>265</v>
      </c>
      <c r="G578" s="76">
        <f>Прил_4!H504</f>
        <v>1023.6</v>
      </c>
      <c r="H578" s="76">
        <f>Прил_4!I504</f>
        <v>848.1</v>
      </c>
      <c r="I578" s="77">
        <f t="shared" si="49"/>
        <v>175.5</v>
      </c>
      <c r="J578" s="77">
        <f t="shared" si="50"/>
        <v>82.8546307151231</v>
      </c>
    </row>
    <row r="579" spans="1:10" ht="40.5" customHeight="1">
      <c r="A579" s="114" t="s">
        <v>368</v>
      </c>
      <c r="B579" s="116"/>
      <c r="C579" s="74" t="s">
        <v>166</v>
      </c>
      <c r="D579" s="74" t="s">
        <v>166</v>
      </c>
      <c r="E579" s="74" t="s">
        <v>369</v>
      </c>
      <c r="F579" s="75"/>
      <c r="G579" s="76">
        <f>G580+G584</f>
        <v>300</v>
      </c>
      <c r="H579" s="76">
        <f>H580+H584</f>
        <v>90</v>
      </c>
      <c r="I579" s="77">
        <f t="shared" si="49"/>
        <v>210</v>
      </c>
      <c r="J579" s="77">
        <f t="shared" si="50"/>
        <v>30</v>
      </c>
    </row>
    <row r="580" spans="1:10" ht="13.5" customHeight="1">
      <c r="A580" s="114" t="s">
        <v>370</v>
      </c>
      <c r="B580" s="116"/>
      <c r="C580" s="74" t="s">
        <v>166</v>
      </c>
      <c r="D580" s="74" t="s">
        <v>166</v>
      </c>
      <c r="E580" s="74" t="s">
        <v>371</v>
      </c>
      <c r="F580" s="75"/>
      <c r="G580" s="76">
        <f aca="true" t="shared" si="53" ref="G580:H582">G581</f>
        <v>50</v>
      </c>
      <c r="H580" s="76">
        <f t="shared" si="53"/>
        <v>50</v>
      </c>
      <c r="I580" s="77">
        <f t="shared" si="49"/>
        <v>0</v>
      </c>
      <c r="J580" s="77">
        <f t="shared" si="50"/>
        <v>100</v>
      </c>
    </row>
    <row r="581" spans="1:10" ht="29.25" customHeight="1">
      <c r="A581" s="114" t="s">
        <v>372</v>
      </c>
      <c r="B581" s="116"/>
      <c r="C581" s="74" t="s">
        <v>166</v>
      </c>
      <c r="D581" s="74" t="s">
        <v>166</v>
      </c>
      <c r="E581" s="74" t="s">
        <v>373</v>
      </c>
      <c r="F581" s="75"/>
      <c r="G581" s="76">
        <f t="shared" si="53"/>
        <v>50</v>
      </c>
      <c r="H581" s="76">
        <f t="shared" si="53"/>
        <v>50</v>
      </c>
      <c r="I581" s="77">
        <f t="shared" si="49"/>
        <v>0</v>
      </c>
      <c r="J581" s="77">
        <f t="shared" si="50"/>
        <v>100</v>
      </c>
    </row>
    <row r="582" spans="1:10" ht="27" customHeight="1">
      <c r="A582" s="114" t="s">
        <v>33</v>
      </c>
      <c r="B582" s="116"/>
      <c r="C582" s="74" t="s">
        <v>166</v>
      </c>
      <c r="D582" s="74" t="s">
        <v>166</v>
      </c>
      <c r="E582" s="74" t="s">
        <v>373</v>
      </c>
      <c r="F582" s="75" t="s">
        <v>34</v>
      </c>
      <c r="G582" s="76">
        <f t="shared" si="53"/>
        <v>50</v>
      </c>
      <c r="H582" s="76">
        <f t="shared" si="53"/>
        <v>50</v>
      </c>
      <c r="I582" s="77">
        <f t="shared" si="49"/>
        <v>0</v>
      </c>
      <c r="J582" s="77">
        <f t="shared" si="50"/>
        <v>100</v>
      </c>
    </row>
    <row r="583" spans="1:10" ht="27" customHeight="1">
      <c r="A583" s="114" t="s">
        <v>35</v>
      </c>
      <c r="B583" s="116"/>
      <c r="C583" s="74" t="s">
        <v>166</v>
      </c>
      <c r="D583" s="74" t="s">
        <v>166</v>
      </c>
      <c r="E583" s="74" t="s">
        <v>373</v>
      </c>
      <c r="F583" s="75" t="s">
        <v>36</v>
      </c>
      <c r="G583" s="76">
        <f>Прил_4!H549</f>
        <v>50</v>
      </c>
      <c r="H583" s="76">
        <f>Прил_4!I549</f>
        <v>50</v>
      </c>
      <c r="I583" s="77">
        <f t="shared" si="49"/>
        <v>0</v>
      </c>
      <c r="J583" s="77">
        <f t="shared" si="50"/>
        <v>100</v>
      </c>
    </row>
    <row r="584" spans="1:10" ht="12.75">
      <c r="A584" s="114" t="s">
        <v>374</v>
      </c>
      <c r="B584" s="116"/>
      <c r="C584" s="74" t="s">
        <v>166</v>
      </c>
      <c r="D584" s="74" t="s">
        <v>166</v>
      </c>
      <c r="E584" s="74" t="s">
        <v>375</v>
      </c>
      <c r="F584" s="75"/>
      <c r="G584" s="76">
        <f>G585+G588+G591+G594</f>
        <v>250</v>
      </c>
      <c r="H584" s="76">
        <f>H585+H588+H591+H594</f>
        <v>40</v>
      </c>
      <c r="I584" s="77">
        <f t="shared" si="49"/>
        <v>210</v>
      </c>
      <c r="J584" s="77">
        <f t="shared" si="50"/>
        <v>16</v>
      </c>
    </row>
    <row r="585" spans="1:10" ht="12.75">
      <c r="A585" s="114" t="s">
        <v>376</v>
      </c>
      <c r="B585" s="116"/>
      <c r="C585" s="74" t="s">
        <v>166</v>
      </c>
      <c r="D585" s="74" t="s">
        <v>166</v>
      </c>
      <c r="E585" s="74" t="s">
        <v>377</v>
      </c>
      <c r="F585" s="75"/>
      <c r="G585" s="76">
        <f>G586</f>
        <v>95</v>
      </c>
      <c r="H585" s="76">
        <f>H586</f>
        <v>40</v>
      </c>
      <c r="I585" s="77">
        <f t="shared" si="49"/>
        <v>55</v>
      </c>
      <c r="J585" s="77">
        <f t="shared" si="50"/>
        <v>42.10526315789473</v>
      </c>
    </row>
    <row r="586" spans="1:10" ht="27" customHeight="1">
      <c r="A586" s="114" t="s">
        <v>33</v>
      </c>
      <c r="B586" s="116"/>
      <c r="C586" s="74" t="s">
        <v>166</v>
      </c>
      <c r="D586" s="74" t="s">
        <v>166</v>
      </c>
      <c r="E586" s="74" t="s">
        <v>377</v>
      </c>
      <c r="F586" s="75" t="s">
        <v>34</v>
      </c>
      <c r="G586" s="76">
        <f>G587</f>
        <v>95</v>
      </c>
      <c r="H586" s="76">
        <f>H587</f>
        <v>40</v>
      </c>
      <c r="I586" s="77">
        <f t="shared" si="49"/>
        <v>55</v>
      </c>
      <c r="J586" s="77">
        <f t="shared" si="50"/>
        <v>42.10526315789473</v>
      </c>
    </row>
    <row r="587" spans="1:10" ht="27.75" customHeight="1">
      <c r="A587" s="114" t="s">
        <v>35</v>
      </c>
      <c r="B587" s="116"/>
      <c r="C587" s="74" t="s">
        <v>166</v>
      </c>
      <c r="D587" s="74" t="s">
        <v>166</v>
      </c>
      <c r="E587" s="74" t="s">
        <v>377</v>
      </c>
      <c r="F587" s="75" t="s">
        <v>36</v>
      </c>
      <c r="G587" s="76">
        <f>Прил_4!H553</f>
        <v>95</v>
      </c>
      <c r="H587" s="76">
        <f>Прил_4!I553</f>
        <v>40</v>
      </c>
      <c r="I587" s="77">
        <f t="shared" si="49"/>
        <v>55</v>
      </c>
      <c r="J587" s="77">
        <f t="shared" si="50"/>
        <v>42.10526315789473</v>
      </c>
    </row>
    <row r="588" spans="1:10" ht="27" customHeight="1">
      <c r="A588" s="114" t="s">
        <v>378</v>
      </c>
      <c r="B588" s="116"/>
      <c r="C588" s="74" t="s">
        <v>166</v>
      </c>
      <c r="D588" s="74" t="s">
        <v>166</v>
      </c>
      <c r="E588" s="74" t="s">
        <v>379</v>
      </c>
      <c r="F588" s="75"/>
      <c r="G588" s="76">
        <f>G589</f>
        <v>100</v>
      </c>
      <c r="H588" s="76">
        <f>H589</f>
        <v>0</v>
      </c>
      <c r="I588" s="77">
        <f t="shared" si="49"/>
        <v>100</v>
      </c>
      <c r="J588" s="77">
        <f t="shared" si="50"/>
        <v>0</v>
      </c>
    </row>
    <row r="589" spans="1:10" ht="69" customHeight="1">
      <c r="A589" s="114" t="s">
        <v>20</v>
      </c>
      <c r="B589" s="116"/>
      <c r="C589" s="74" t="s">
        <v>166</v>
      </c>
      <c r="D589" s="74" t="s">
        <v>166</v>
      </c>
      <c r="E589" s="74" t="s">
        <v>379</v>
      </c>
      <c r="F589" s="75" t="s">
        <v>21</v>
      </c>
      <c r="G589" s="76">
        <f>G590</f>
        <v>100</v>
      </c>
      <c r="H589" s="76">
        <f>H590</f>
        <v>0</v>
      </c>
      <c r="I589" s="77">
        <f t="shared" si="49"/>
        <v>100</v>
      </c>
      <c r="J589" s="77">
        <f t="shared" si="50"/>
        <v>0</v>
      </c>
    </row>
    <row r="590" spans="1:10" ht="12.75">
      <c r="A590" s="114" t="s">
        <v>221</v>
      </c>
      <c r="B590" s="116"/>
      <c r="C590" s="74" t="s">
        <v>166</v>
      </c>
      <c r="D590" s="74" t="s">
        <v>166</v>
      </c>
      <c r="E590" s="74" t="s">
        <v>379</v>
      </c>
      <c r="F590" s="75" t="s">
        <v>222</v>
      </c>
      <c r="G590" s="76">
        <f>Прил_4!H556</f>
        <v>100</v>
      </c>
      <c r="H590" s="76">
        <f>Прил_4!I556</f>
        <v>0</v>
      </c>
      <c r="I590" s="77">
        <f t="shared" si="49"/>
        <v>100</v>
      </c>
      <c r="J590" s="77">
        <f t="shared" si="50"/>
        <v>0</v>
      </c>
    </row>
    <row r="591" spans="1:10" ht="12.75">
      <c r="A591" s="114" t="s">
        <v>380</v>
      </c>
      <c r="B591" s="116"/>
      <c r="C591" s="74" t="s">
        <v>166</v>
      </c>
      <c r="D591" s="74" t="s">
        <v>166</v>
      </c>
      <c r="E591" s="74" t="s">
        <v>381</v>
      </c>
      <c r="F591" s="75"/>
      <c r="G591" s="76">
        <f>G592</f>
        <v>35</v>
      </c>
      <c r="H591" s="76">
        <f>H592</f>
        <v>0</v>
      </c>
      <c r="I591" s="77">
        <f t="shared" si="49"/>
        <v>35</v>
      </c>
      <c r="J591" s="77">
        <f t="shared" si="50"/>
        <v>0</v>
      </c>
    </row>
    <row r="592" spans="1:10" ht="27" customHeight="1">
      <c r="A592" s="114" t="s">
        <v>33</v>
      </c>
      <c r="B592" s="116"/>
      <c r="C592" s="74" t="s">
        <v>166</v>
      </c>
      <c r="D592" s="74" t="s">
        <v>166</v>
      </c>
      <c r="E592" s="74" t="s">
        <v>381</v>
      </c>
      <c r="F592" s="75" t="s">
        <v>34</v>
      </c>
      <c r="G592" s="76">
        <f>G593</f>
        <v>35</v>
      </c>
      <c r="H592" s="76">
        <f>H593</f>
        <v>0</v>
      </c>
      <c r="I592" s="77">
        <f t="shared" si="49"/>
        <v>35</v>
      </c>
      <c r="J592" s="77">
        <f t="shared" si="50"/>
        <v>0</v>
      </c>
    </row>
    <row r="593" spans="1:10" ht="27" customHeight="1">
      <c r="A593" s="114" t="s">
        <v>35</v>
      </c>
      <c r="B593" s="116"/>
      <c r="C593" s="74" t="s">
        <v>166</v>
      </c>
      <c r="D593" s="74" t="s">
        <v>166</v>
      </c>
      <c r="E593" s="74" t="s">
        <v>381</v>
      </c>
      <c r="F593" s="75" t="s">
        <v>36</v>
      </c>
      <c r="G593" s="76">
        <f>Прил_4!H559</f>
        <v>35</v>
      </c>
      <c r="H593" s="76">
        <f>Прил_4!I559</f>
        <v>0</v>
      </c>
      <c r="I593" s="77">
        <f t="shared" si="49"/>
        <v>35</v>
      </c>
      <c r="J593" s="77">
        <f t="shared" si="50"/>
        <v>0</v>
      </c>
    </row>
    <row r="594" spans="1:10" ht="26.25" customHeight="1">
      <c r="A594" s="114" t="s">
        <v>382</v>
      </c>
      <c r="B594" s="116"/>
      <c r="C594" s="74" t="s">
        <v>166</v>
      </c>
      <c r="D594" s="74" t="s">
        <v>166</v>
      </c>
      <c r="E594" s="74" t="s">
        <v>383</v>
      </c>
      <c r="F594" s="75"/>
      <c r="G594" s="76">
        <f>G595</f>
        <v>20</v>
      </c>
      <c r="H594" s="76">
        <f>H595</f>
        <v>0</v>
      </c>
      <c r="I594" s="77">
        <f t="shared" si="49"/>
        <v>20</v>
      </c>
      <c r="J594" s="77">
        <f t="shared" si="50"/>
        <v>0</v>
      </c>
    </row>
    <row r="595" spans="1:10" ht="27" customHeight="1">
      <c r="A595" s="114" t="s">
        <v>33</v>
      </c>
      <c r="B595" s="116"/>
      <c r="C595" s="74" t="s">
        <v>166</v>
      </c>
      <c r="D595" s="74" t="s">
        <v>166</v>
      </c>
      <c r="E595" s="74" t="s">
        <v>383</v>
      </c>
      <c r="F595" s="75" t="s">
        <v>34</v>
      </c>
      <c r="G595" s="76">
        <f>G596</f>
        <v>20</v>
      </c>
      <c r="H595" s="76">
        <f>H596</f>
        <v>0</v>
      </c>
      <c r="I595" s="77">
        <f t="shared" si="49"/>
        <v>20</v>
      </c>
      <c r="J595" s="77">
        <f t="shared" si="50"/>
        <v>0</v>
      </c>
    </row>
    <row r="596" spans="1:10" ht="27" customHeight="1">
      <c r="A596" s="114" t="s">
        <v>35</v>
      </c>
      <c r="B596" s="116"/>
      <c r="C596" s="74" t="s">
        <v>166</v>
      </c>
      <c r="D596" s="74" t="s">
        <v>166</v>
      </c>
      <c r="E596" s="74" t="s">
        <v>383</v>
      </c>
      <c r="F596" s="75" t="s">
        <v>36</v>
      </c>
      <c r="G596" s="76">
        <f>Прил_4!H562</f>
        <v>20</v>
      </c>
      <c r="H596" s="76">
        <f>Прил_4!I562</f>
        <v>0</v>
      </c>
      <c r="I596" s="77">
        <f t="shared" si="49"/>
        <v>20</v>
      </c>
      <c r="J596" s="77">
        <f t="shared" si="50"/>
        <v>0</v>
      </c>
    </row>
    <row r="597" spans="1:10" ht="58.5" customHeight="1">
      <c r="A597" s="114" t="s">
        <v>74</v>
      </c>
      <c r="B597" s="116"/>
      <c r="C597" s="74" t="s">
        <v>166</v>
      </c>
      <c r="D597" s="74" t="s">
        <v>166</v>
      </c>
      <c r="E597" s="74" t="s">
        <v>75</v>
      </c>
      <c r="F597" s="75"/>
      <c r="G597" s="76">
        <f aca="true" t="shared" si="54" ref="G597:H600">G598</f>
        <v>170.3</v>
      </c>
      <c r="H597" s="76">
        <f t="shared" si="54"/>
        <v>38.4</v>
      </c>
      <c r="I597" s="77">
        <f t="shared" si="49"/>
        <v>131.9</v>
      </c>
      <c r="J597" s="77">
        <f t="shared" si="50"/>
        <v>22.54844392248972</v>
      </c>
    </row>
    <row r="598" spans="1:10" ht="43.5" customHeight="1">
      <c r="A598" s="114" t="s">
        <v>354</v>
      </c>
      <c r="B598" s="116"/>
      <c r="C598" s="74" t="s">
        <v>166</v>
      </c>
      <c r="D598" s="74" t="s">
        <v>166</v>
      </c>
      <c r="E598" s="74" t="s">
        <v>355</v>
      </c>
      <c r="F598" s="75"/>
      <c r="G598" s="76">
        <f t="shared" si="54"/>
        <v>170.3</v>
      </c>
      <c r="H598" s="76">
        <f t="shared" si="54"/>
        <v>38.4</v>
      </c>
      <c r="I598" s="77">
        <f aca="true" t="shared" si="55" ref="I598:I661">G598-H598</f>
        <v>131.9</v>
      </c>
      <c r="J598" s="77">
        <f aca="true" t="shared" si="56" ref="J598:J661">H598/G598*100</f>
        <v>22.54844392248972</v>
      </c>
    </row>
    <row r="599" spans="1:10" ht="30" customHeight="1">
      <c r="A599" s="114" t="s">
        <v>356</v>
      </c>
      <c r="B599" s="116"/>
      <c r="C599" s="74" t="s">
        <v>166</v>
      </c>
      <c r="D599" s="74" t="s">
        <v>166</v>
      </c>
      <c r="E599" s="74" t="s">
        <v>357</v>
      </c>
      <c r="F599" s="75"/>
      <c r="G599" s="76">
        <f t="shared" si="54"/>
        <v>170.3</v>
      </c>
      <c r="H599" s="76">
        <f t="shared" si="54"/>
        <v>38.4</v>
      </c>
      <c r="I599" s="77">
        <f t="shared" si="55"/>
        <v>131.9</v>
      </c>
      <c r="J599" s="77">
        <f t="shared" si="56"/>
        <v>22.54844392248972</v>
      </c>
    </row>
    <row r="600" spans="1:10" ht="27.75" customHeight="1">
      <c r="A600" s="114" t="s">
        <v>191</v>
      </c>
      <c r="B600" s="116"/>
      <c r="C600" s="74" t="s">
        <v>166</v>
      </c>
      <c r="D600" s="74" t="s">
        <v>166</v>
      </c>
      <c r="E600" s="74" t="s">
        <v>357</v>
      </c>
      <c r="F600" s="75" t="s">
        <v>192</v>
      </c>
      <c r="G600" s="76">
        <f t="shared" si="54"/>
        <v>170.3</v>
      </c>
      <c r="H600" s="76">
        <f t="shared" si="54"/>
        <v>38.4</v>
      </c>
      <c r="I600" s="77">
        <f t="shared" si="55"/>
        <v>131.9</v>
      </c>
      <c r="J600" s="77">
        <f t="shared" si="56"/>
        <v>22.54844392248972</v>
      </c>
    </row>
    <row r="601" spans="1:10" ht="12.75">
      <c r="A601" s="114" t="s">
        <v>264</v>
      </c>
      <c r="B601" s="116"/>
      <c r="C601" s="74" t="s">
        <v>166</v>
      </c>
      <c r="D601" s="74" t="s">
        <v>166</v>
      </c>
      <c r="E601" s="74" t="s">
        <v>357</v>
      </c>
      <c r="F601" s="75" t="s">
        <v>265</v>
      </c>
      <c r="G601" s="76">
        <f>Прил_4!H509</f>
        <v>170.3</v>
      </c>
      <c r="H601" s="76">
        <f>Прил_4!I509</f>
        <v>38.4</v>
      </c>
      <c r="I601" s="77">
        <f t="shared" si="55"/>
        <v>131.9</v>
      </c>
      <c r="J601" s="77">
        <f t="shared" si="56"/>
        <v>22.54844392248972</v>
      </c>
    </row>
    <row r="602" spans="1:10" ht="12.75">
      <c r="A602" s="114" t="s">
        <v>384</v>
      </c>
      <c r="B602" s="116"/>
      <c r="C602" s="74" t="s">
        <v>166</v>
      </c>
      <c r="D602" s="74" t="s">
        <v>166</v>
      </c>
      <c r="E602" s="74" t="s">
        <v>385</v>
      </c>
      <c r="F602" s="75"/>
      <c r="G602" s="76">
        <f aca="true" t="shared" si="57" ref="G602:H604">G603</f>
        <v>700</v>
      </c>
      <c r="H602" s="76">
        <f t="shared" si="57"/>
        <v>636.2</v>
      </c>
      <c r="I602" s="77">
        <f t="shared" si="55"/>
        <v>63.799999999999955</v>
      </c>
      <c r="J602" s="77">
        <f t="shared" si="56"/>
        <v>90.88571428571429</v>
      </c>
    </row>
    <row r="603" spans="1:10" ht="12.75">
      <c r="A603" s="114" t="s">
        <v>386</v>
      </c>
      <c r="B603" s="116"/>
      <c r="C603" s="74" t="s">
        <v>166</v>
      </c>
      <c r="D603" s="74" t="s">
        <v>166</v>
      </c>
      <c r="E603" s="74" t="s">
        <v>387</v>
      </c>
      <c r="F603" s="75"/>
      <c r="G603" s="76">
        <f t="shared" si="57"/>
        <v>700</v>
      </c>
      <c r="H603" s="76">
        <f t="shared" si="57"/>
        <v>636.2</v>
      </c>
      <c r="I603" s="77">
        <f t="shared" si="55"/>
        <v>63.799999999999955</v>
      </c>
      <c r="J603" s="77">
        <f t="shared" si="56"/>
        <v>90.88571428571429</v>
      </c>
    </row>
    <row r="604" spans="1:10" ht="27.75" customHeight="1">
      <c r="A604" s="114" t="s">
        <v>33</v>
      </c>
      <c r="B604" s="116"/>
      <c r="C604" s="74" t="s">
        <v>166</v>
      </c>
      <c r="D604" s="74" t="s">
        <v>166</v>
      </c>
      <c r="E604" s="74" t="s">
        <v>387</v>
      </c>
      <c r="F604" s="75" t="s">
        <v>34</v>
      </c>
      <c r="G604" s="76">
        <f t="shared" si="57"/>
        <v>700</v>
      </c>
      <c r="H604" s="76">
        <f t="shared" si="57"/>
        <v>636.2</v>
      </c>
      <c r="I604" s="77">
        <f t="shared" si="55"/>
        <v>63.799999999999955</v>
      </c>
      <c r="J604" s="77">
        <f t="shared" si="56"/>
        <v>90.88571428571429</v>
      </c>
    </row>
    <row r="605" spans="1:10" ht="27" customHeight="1">
      <c r="A605" s="114" t="s">
        <v>35</v>
      </c>
      <c r="B605" s="116"/>
      <c r="C605" s="74" t="s">
        <v>166</v>
      </c>
      <c r="D605" s="74" t="s">
        <v>166</v>
      </c>
      <c r="E605" s="74" t="s">
        <v>387</v>
      </c>
      <c r="F605" s="75" t="s">
        <v>36</v>
      </c>
      <c r="G605" s="76">
        <f>Прил_4!H566</f>
        <v>700</v>
      </c>
      <c r="H605" s="76">
        <f>Прил_4!I566</f>
        <v>636.2</v>
      </c>
      <c r="I605" s="77">
        <f t="shared" si="55"/>
        <v>63.799999999999955</v>
      </c>
      <c r="J605" s="77">
        <f t="shared" si="56"/>
        <v>90.88571428571429</v>
      </c>
    </row>
    <row r="606" spans="1:10" ht="12.75">
      <c r="A606" s="117" t="s">
        <v>167</v>
      </c>
      <c r="B606" s="119"/>
      <c r="C606" s="68" t="s">
        <v>166</v>
      </c>
      <c r="D606" s="68" t="s">
        <v>168</v>
      </c>
      <c r="E606" s="68"/>
      <c r="F606" s="69"/>
      <c r="G606" s="70">
        <f>G607+G620</f>
        <v>12127</v>
      </c>
      <c r="H606" s="70">
        <f>H607+H620</f>
        <v>8928.7</v>
      </c>
      <c r="I606" s="71">
        <f t="shared" si="55"/>
        <v>3198.2999999999993</v>
      </c>
      <c r="J606" s="71">
        <f t="shared" si="56"/>
        <v>73.62661828976664</v>
      </c>
    </row>
    <row r="607" spans="1:10" ht="33" customHeight="1">
      <c r="A607" s="114" t="s">
        <v>169</v>
      </c>
      <c r="B607" s="116"/>
      <c r="C607" s="74" t="s">
        <v>166</v>
      </c>
      <c r="D607" s="74" t="s">
        <v>168</v>
      </c>
      <c r="E607" s="74" t="s">
        <v>170</v>
      </c>
      <c r="F607" s="75"/>
      <c r="G607" s="76">
        <f>G608+G614</f>
        <v>1710.4</v>
      </c>
      <c r="H607" s="76">
        <f>H608+H614</f>
        <v>1443.6999999999998</v>
      </c>
      <c r="I607" s="77">
        <f t="shared" si="55"/>
        <v>266.7000000000003</v>
      </c>
      <c r="J607" s="77">
        <f t="shared" si="56"/>
        <v>84.40715622076705</v>
      </c>
    </row>
    <row r="608" spans="1:10" ht="26.25" customHeight="1">
      <c r="A608" s="114" t="s">
        <v>358</v>
      </c>
      <c r="B608" s="116"/>
      <c r="C608" s="74" t="s">
        <v>166</v>
      </c>
      <c r="D608" s="74" t="s">
        <v>168</v>
      </c>
      <c r="E608" s="74" t="s">
        <v>359</v>
      </c>
      <c r="F608" s="75"/>
      <c r="G608" s="76">
        <f>G609</f>
        <v>132</v>
      </c>
      <c r="H608" s="76">
        <f>H609</f>
        <v>119</v>
      </c>
      <c r="I608" s="77">
        <f t="shared" si="55"/>
        <v>13</v>
      </c>
      <c r="J608" s="77">
        <f t="shared" si="56"/>
        <v>90.15151515151516</v>
      </c>
    </row>
    <row r="609" spans="1:10" ht="25.5" customHeight="1">
      <c r="A609" s="114" t="s">
        <v>360</v>
      </c>
      <c r="B609" s="116"/>
      <c r="C609" s="74" t="s">
        <v>166</v>
      </c>
      <c r="D609" s="74" t="s">
        <v>168</v>
      </c>
      <c r="E609" s="74" t="s">
        <v>361</v>
      </c>
      <c r="F609" s="75"/>
      <c r="G609" s="76">
        <f>G610+G612</f>
        <v>132</v>
      </c>
      <c r="H609" s="76">
        <f>H610+H612</f>
        <v>119</v>
      </c>
      <c r="I609" s="77">
        <f t="shared" si="55"/>
        <v>13</v>
      </c>
      <c r="J609" s="77">
        <f t="shared" si="56"/>
        <v>90.15151515151516</v>
      </c>
    </row>
    <row r="610" spans="1:10" ht="26.25" customHeight="1">
      <c r="A610" s="114" t="s">
        <v>33</v>
      </c>
      <c r="B610" s="116"/>
      <c r="C610" s="74" t="s">
        <v>166</v>
      </c>
      <c r="D610" s="74" t="s">
        <v>168</v>
      </c>
      <c r="E610" s="74" t="s">
        <v>361</v>
      </c>
      <c r="F610" s="75" t="s">
        <v>34</v>
      </c>
      <c r="G610" s="76">
        <f>G611</f>
        <v>40</v>
      </c>
      <c r="H610" s="76">
        <f>H611</f>
        <v>27</v>
      </c>
      <c r="I610" s="77">
        <f t="shared" si="55"/>
        <v>13</v>
      </c>
      <c r="J610" s="77">
        <f t="shared" si="56"/>
        <v>67.5</v>
      </c>
    </row>
    <row r="611" spans="1:10" ht="26.25" customHeight="1">
      <c r="A611" s="114" t="s">
        <v>35</v>
      </c>
      <c r="B611" s="116"/>
      <c r="C611" s="74" t="s">
        <v>166</v>
      </c>
      <c r="D611" s="74" t="s">
        <v>168</v>
      </c>
      <c r="E611" s="74" t="s">
        <v>361</v>
      </c>
      <c r="F611" s="75" t="s">
        <v>36</v>
      </c>
      <c r="G611" s="76">
        <f>Прил_4!H515</f>
        <v>40</v>
      </c>
      <c r="H611" s="76">
        <f>Прил_4!I515</f>
        <v>27</v>
      </c>
      <c r="I611" s="77">
        <f t="shared" si="55"/>
        <v>13</v>
      </c>
      <c r="J611" s="77">
        <f t="shared" si="56"/>
        <v>67.5</v>
      </c>
    </row>
    <row r="612" spans="1:10" ht="12.75">
      <c r="A612" s="114" t="s">
        <v>181</v>
      </c>
      <c r="B612" s="116"/>
      <c r="C612" s="74" t="s">
        <v>166</v>
      </c>
      <c r="D612" s="74" t="s">
        <v>168</v>
      </c>
      <c r="E612" s="74" t="s">
        <v>361</v>
      </c>
      <c r="F612" s="75" t="s">
        <v>182</v>
      </c>
      <c r="G612" s="76">
        <f>G613</f>
        <v>92</v>
      </c>
      <c r="H612" s="76">
        <f>H613</f>
        <v>92</v>
      </c>
      <c r="I612" s="77">
        <f t="shared" si="55"/>
        <v>0</v>
      </c>
      <c r="J612" s="77">
        <f t="shared" si="56"/>
        <v>100</v>
      </c>
    </row>
    <row r="613" spans="1:10" ht="12.75">
      <c r="A613" s="114" t="s">
        <v>362</v>
      </c>
      <c r="B613" s="116"/>
      <c r="C613" s="74" t="s">
        <v>166</v>
      </c>
      <c r="D613" s="74" t="s">
        <v>168</v>
      </c>
      <c r="E613" s="74" t="s">
        <v>361</v>
      </c>
      <c r="F613" s="75" t="s">
        <v>363</v>
      </c>
      <c r="G613" s="76">
        <f>Прил_4!H517</f>
        <v>92</v>
      </c>
      <c r="H613" s="76">
        <f>Прил_4!I517</f>
        <v>92</v>
      </c>
      <c r="I613" s="77">
        <f t="shared" si="55"/>
        <v>0</v>
      </c>
      <c r="J613" s="77">
        <f t="shared" si="56"/>
        <v>100</v>
      </c>
    </row>
    <row r="614" spans="1:10" ht="27" customHeight="1">
      <c r="A614" s="114" t="s">
        <v>171</v>
      </c>
      <c r="B614" s="116"/>
      <c r="C614" s="74" t="s">
        <v>166</v>
      </c>
      <c r="D614" s="74" t="s">
        <v>168</v>
      </c>
      <c r="E614" s="74" t="s">
        <v>172</v>
      </c>
      <c r="F614" s="75"/>
      <c r="G614" s="76">
        <f>G615</f>
        <v>1578.4</v>
      </c>
      <c r="H614" s="76">
        <f>H615</f>
        <v>1324.6999999999998</v>
      </c>
      <c r="I614" s="77">
        <f t="shared" si="55"/>
        <v>253.70000000000027</v>
      </c>
      <c r="J614" s="77">
        <f t="shared" si="56"/>
        <v>83.92676127724276</v>
      </c>
    </row>
    <row r="615" spans="1:10" ht="12.75">
      <c r="A615" s="114" t="s">
        <v>173</v>
      </c>
      <c r="B615" s="116"/>
      <c r="C615" s="74" t="s">
        <v>166</v>
      </c>
      <c r="D615" s="74" t="s">
        <v>168</v>
      </c>
      <c r="E615" s="74" t="s">
        <v>174</v>
      </c>
      <c r="F615" s="75"/>
      <c r="G615" s="76">
        <f>G616+G618</f>
        <v>1578.4</v>
      </c>
      <c r="H615" s="76">
        <f>H616+H618</f>
        <v>1324.6999999999998</v>
      </c>
      <c r="I615" s="77">
        <f t="shared" si="55"/>
        <v>253.70000000000027</v>
      </c>
      <c r="J615" s="77">
        <f t="shared" si="56"/>
        <v>83.92676127724276</v>
      </c>
    </row>
    <row r="616" spans="1:10" ht="69" customHeight="1">
      <c r="A616" s="114" t="s">
        <v>20</v>
      </c>
      <c r="B616" s="116"/>
      <c r="C616" s="74" t="s">
        <v>166</v>
      </c>
      <c r="D616" s="74" t="s">
        <v>168</v>
      </c>
      <c r="E616" s="74" t="s">
        <v>174</v>
      </c>
      <c r="F616" s="75" t="s">
        <v>21</v>
      </c>
      <c r="G616" s="76">
        <f>G617</f>
        <v>1434.9</v>
      </c>
      <c r="H616" s="76">
        <f>H617</f>
        <v>1269.6</v>
      </c>
      <c r="I616" s="77">
        <f t="shared" si="55"/>
        <v>165.30000000000018</v>
      </c>
      <c r="J616" s="77">
        <f t="shared" si="56"/>
        <v>88.48003345180848</v>
      </c>
    </row>
    <row r="617" spans="1:10" ht="27" customHeight="1">
      <c r="A617" s="114" t="s">
        <v>22</v>
      </c>
      <c r="B617" s="116"/>
      <c r="C617" s="74" t="s">
        <v>166</v>
      </c>
      <c r="D617" s="74" t="s">
        <v>168</v>
      </c>
      <c r="E617" s="74" t="s">
        <v>174</v>
      </c>
      <c r="F617" s="75" t="s">
        <v>23</v>
      </c>
      <c r="G617" s="76">
        <f>Прил_4!H170</f>
        <v>1434.9</v>
      </c>
      <c r="H617" s="76">
        <f>Прил_4!I170</f>
        <v>1269.6</v>
      </c>
      <c r="I617" s="77">
        <f t="shared" si="55"/>
        <v>165.30000000000018</v>
      </c>
      <c r="J617" s="77">
        <f t="shared" si="56"/>
        <v>88.48003345180848</v>
      </c>
    </row>
    <row r="618" spans="1:10" ht="27.75" customHeight="1">
      <c r="A618" s="114" t="s">
        <v>33</v>
      </c>
      <c r="B618" s="116"/>
      <c r="C618" s="74" t="s">
        <v>166</v>
      </c>
      <c r="D618" s="74" t="s">
        <v>168</v>
      </c>
      <c r="E618" s="74" t="s">
        <v>174</v>
      </c>
      <c r="F618" s="75" t="s">
        <v>34</v>
      </c>
      <c r="G618" s="76">
        <f>G619</f>
        <v>143.5</v>
      </c>
      <c r="H618" s="76">
        <f>H619</f>
        <v>55.1</v>
      </c>
      <c r="I618" s="77">
        <f t="shared" si="55"/>
        <v>88.4</v>
      </c>
      <c r="J618" s="77">
        <f t="shared" si="56"/>
        <v>38.39721254355401</v>
      </c>
    </row>
    <row r="619" spans="1:10" ht="27" customHeight="1">
      <c r="A619" s="114" t="s">
        <v>35</v>
      </c>
      <c r="B619" s="116"/>
      <c r="C619" s="74" t="s">
        <v>166</v>
      </c>
      <c r="D619" s="74" t="s">
        <v>168</v>
      </c>
      <c r="E619" s="74" t="s">
        <v>174</v>
      </c>
      <c r="F619" s="75" t="s">
        <v>36</v>
      </c>
      <c r="G619" s="76">
        <f>Прил_4!H172</f>
        <v>143.5</v>
      </c>
      <c r="H619" s="76">
        <f>Прил_4!I172</f>
        <v>55.1</v>
      </c>
      <c r="I619" s="77">
        <f t="shared" si="55"/>
        <v>88.4</v>
      </c>
      <c r="J619" s="77">
        <f t="shared" si="56"/>
        <v>38.39721254355401</v>
      </c>
    </row>
    <row r="620" spans="1:10" ht="45" customHeight="1">
      <c r="A620" s="114" t="s">
        <v>14</v>
      </c>
      <c r="B620" s="116"/>
      <c r="C620" s="74" t="s">
        <v>166</v>
      </c>
      <c r="D620" s="74" t="s">
        <v>168</v>
      </c>
      <c r="E620" s="74" t="s">
        <v>15</v>
      </c>
      <c r="F620" s="75"/>
      <c r="G620" s="76">
        <f>G621</f>
        <v>10416.6</v>
      </c>
      <c r="H620" s="76">
        <f>H621</f>
        <v>7485</v>
      </c>
      <c r="I620" s="77">
        <f t="shared" si="55"/>
        <v>2931.6000000000004</v>
      </c>
      <c r="J620" s="77">
        <f t="shared" si="56"/>
        <v>71.85645988134324</v>
      </c>
    </row>
    <row r="621" spans="1:10" ht="12.75">
      <c r="A621" s="114" t="s">
        <v>41</v>
      </c>
      <c r="B621" s="116"/>
      <c r="C621" s="74" t="s">
        <v>166</v>
      </c>
      <c r="D621" s="74" t="s">
        <v>168</v>
      </c>
      <c r="E621" s="74" t="s">
        <v>42</v>
      </c>
      <c r="F621" s="75"/>
      <c r="G621" s="76">
        <f>G622+G625+G630+G633</f>
        <v>10416.6</v>
      </c>
      <c r="H621" s="76">
        <f>H622+H625+H630+H633</f>
        <v>7485</v>
      </c>
      <c r="I621" s="77">
        <f t="shared" si="55"/>
        <v>2931.6000000000004</v>
      </c>
      <c r="J621" s="77">
        <f t="shared" si="56"/>
        <v>71.85645988134324</v>
      </c>
    </row>
    <row r="622" spans="1:10" ht="27.75" customHeight="1">
      <c r="A622" s="114" t="s">
        <v>18</v>
      </c>
      <c r="B622" s="116"/>
      <c r="C622" s="74" t="s">
        <v>166</v>
      </c>
      <c r="D622" s="74" t="s">
        <v>168</v>
      </c>
      <c r="E622" s="74" t="s">
        <v>43</v>
      </c>
      <c r="F622" s="75"/>
      <c r="G622" s="76">
        <f>G623</f>
        <v>9876.4</v>
      </c>
      <c r="H622" s="76">
        <f>H623</f>
        <v>7248.5</v>
      </c>
      <c r="I622" s="77">
        <f t="shared" si="55"/>
        <v>2627.8999999999996</v>
      </c>
      <c r="J622" s="77">
        <f t="shared" si="56"/>
        <v>73.39212668583694</v>
      </c>
    </row>
    <row r="623" spans="1:10" ht="68.25" customHeight="1">
      <c r="A623" s="114" t="s">
        <v>20</v>
      </c>
      <c r="B623" s="116"/>
      <c r="C623" s="74" t="s">
        <v>166</v>
      </c>
      <c r="D623" s="74" t="s">
        <v>168</v>
      </c>
      <c r="E623" s="74" t="s">
        <v>43</v>
      </c>
      <c r="F623" s="75" t="s">
        <v>21</v>
      </c>
      <c r="G623" s="76">
        <f>G624</f>
        <v>9876.4</v>
      </c>
      <c r="H623" s="76">
        <f>H624</f>
        <v>7248.5</v>
      </c>
      <c r="I623" s="77">
        <f t="shared" si="55"/>
        <v>2627.8999999999996</v>
      </c>
      <c r="J623" s="77">
        <f t="shared" si="56"/>
        <v>73.39212668583694</v>
      </c>
    </row>
    <row r="624" spans="1:10" ht="27" customHeight="1">
      <c r="A624" s="114" t="s">
        <v>22</v>
      </c>
      <c r="B624" s="116"/>
      <c r="C624" s="74" t="s">
        <v>166</v>
      </c>
      <c r="D624" s="74" t="s">
        <v>168</v>
      </c>
      <c r="E624" s="74" t="s">
        <v>43</v>
      </c>
      <c r="F624" s="75" t="s">
        <v>23</v>
      </c>
      <c r="G624" s="76">
        <f>Прил_4!H522</f>
        <v>9876.4</v>
      </c>
      <c r="H624" s="76">
        <f>Прил_4!I522</f>
        <v>7248.5</v>
      </c>
      <c r="I624" s="77">
        <f t="shared" si="55"/>
        <v>2627.8999999999996</v>
      </c>
      <c r="J624" s="77">
        <f t="shared" si="56"/>
        <v>73.39212668583694</v>
      </c>
    </row>
    <row r="625" spans="1:10" ht="27.75" customHeight="1">
      <c r="A625" s="114" t="s">
        <v>31</v>
      </c>
      <c r="B625" s="116"/>
      <c r="C625" s="74" t="s">
        <v>166</v>
      </c>
      <c r="D625" s="74" t="s">
        <v>168</v>
      </c>
      <c r="E625" s="74" t="s">
        <v>44</v>
      </c>
      <c r="F625" s="75"/>
      <c r="G625" s="76">
        <f>G626+G628</f>
        <v>412.2</v>
      </c>
      <c r="H625" s="76">
        <f>H626+H628</f>
        <v>196.5</v>
      </c>
      <c r="I625" s="77">
        <f t="shared" si="55"/>
        <v>215.7</v>
      </c>
      <c r="J625" s="77">
        <f t="shared" si="56"/>
        <v>47.67103347889374</v>
      </c>
    </row>
    <row r="626" spans="1:10" ht="27" customHeight="1">
      <c r="A626" s="114" t="s">
        <v>33</v>
      </c>
      <c r="B626" s="116"/>
      <c r="C626" s="74" t="s">
        <v>166</v>
      </c>
      <c r="D626" s="74" t="s">
        <v>168</v>
      </c>
      <c r="E626" s="74" t="s">
        <v>44</v>
      </c>
      <c r="F626" s="75" t="s">
        <v>34</v>
      </c>
      <c r="G626" s="76">
        <f>G627</f>
        <v>410.2</v>
      </c>
      <c r="H626" s="76">
        <f>H627</f>
        <v>196.5</v>
      </c>
      <c r="I626" s="77">
        <f t="shared" si="55"/>
        <v>213.7</v>
      </c>
      <c r="J626" s="77">
        <f t="shared" si="56"/>
        <v>47.90346172598732</v>
      </c>
    </row>
    <row r="627" spans="1:10" ht="27.75" customHeight="1">
      <c r="A627" s="114" t="s">
        <v>35</v>
      </c>
      <c r="B627" s="116"/>
      <c r="C627" s="74" t="s">
        <v>166</v>
      </c>
      <c r="D627" s="74" t="s">
        <v>168</v>
      </c>
      <c r="E627" s="74" t="s">
        <v>44</v>
      </c>
      <c r="F627" s="75" t="s">
        <v>36</v>
      </c>
      <c r="G627" s="76">
        <f>Прил_4!H525</f>
        <v>410.2</v>
      </c>
      <c r="H627" s="76">
        <f>Прил_4!I525</f>
        <v>196.5</v>
      </c>
      <c r="I627" s="77">
        <f t="shared" si="55"/>
        <v>213.7</v>
      </c>
      <c r="J627" s="77">
        <f t="shared" si="56"/>
        <v>47.90346172598732</v>
      </c>
    </row>
    <row r="628" spans="1:10" ht="12.75">
      <c r="A628" s="114" t="s">
        <v>45</v>
      </c>
      <c r="B628" s="116"/>
      <c r="C628" s="74" t="s">
        <v>166</v>
      </c>
      <c r="D628" s="74" t="s">
        <v>168</v>
      </c>
      <c r="E628" s="74" t="s">
        <v>44</v>
      </c>
      <c r="F628" s="75" t="s">
        <v>46</v>
      </c>
      <c r="G628" s="76">
        <f>G629</f>
        <v>2</v>
      </c>
      <c r="H628" s="76">
        <f>H629</f>
        <v>0</v>
      </c>
      <c r="I628" s="77">
        <f t="shared" si="55"/>
        <v>2</v>
      </c>
      <c r="J628" s="77">
        <f t="shared" si="56"/>
        <v>0</v>
      </c>
    </row>
    <row r="629" spans="1:10" ht="12.75">
      <c r="A629" s="114" t="s">
        <v>49</v>
      </c>
      <c r="B629" s="116"/>
      <c r="C629" s="74" t="s">
        <v>166</v>
      </c>
      <c r="D629" s="74" t="s">
        <v>168</v>
      </c>
      <c r="E629" s="74" t="s">
        <v>44</v>
      </c>
      <c r="F629" s="75" t="s">
        <v>50</v>
      </c>
      <c r="G629" s="76">
        <f>Прил_4!H527</f>
        <v>2</v>
      </c>
      <c r="H629" s="76">
        <f>Прил_4!I527</f>
        <v>0</v>
      </c>
      <c r="I629" s="77">
        <f t="shared" si="55"/>
        <v>2</v>
      </c>
      <c r="J629" s="77">
        <f t="shared" si="56"/>
        <v>0</v>
      </c>
    </row>
    <row r="630" spans="1:10" ht="66" customHeight="1">
      <c r="A630" s="114" t="s">
        <v>37</v>
      </c>
      <c r="B630" s="116"/>
      <c r="C630" s="74" t="s">
        <v>166</v>
      </c>
      <c r="D630" s="74" t="s">
        <v>168</v>
      </c>
      <c r="E630" s="74" t="s">
        <v>51</v>
      </c>
      <c r="F630" s="75"/>
      <c r="G630" s="76">
        <f>G631</f>
        <v>92</v>
      </c>
      <c r="H630" s="76">
        <f>H631</f>
        <v>40</v>
      </c>
      <c r="I630" s="77">
        <f t="shared" si="55"/>
        <v>52</v>
      </c>
      <c r="J630" s="77">
        <f t="shared" si="56"/>
        <v>43.47826086956522</v>
      </c>
    </row>
    <row r="631" spans="1:10" ht="67.5" customHeight="1">
      <c r="A631" s="114" t="s">
        <v>20</v>
      </c>
      <c r="B631" s="116"/>
      <c r="C631" s="74" t="s">
        <v>166</v>
      </c>
      <c r="D631" s="74" t="s">
        <v>168</v>
      </c>
      <c r="E631" s="74" t="s">
        <v>51</v>
      </c>
      <c r="F631" s="75" t="s">
        <v>21</v>
      </c>
      <c r="G631" s="76">
        <f>G632</f>
        <v>92</v>
      </c>
      <c r="H631" s="76">
        <f>H632</f>
        <v>40</v>
      </c>
      <c r="I631" s="77">
        <f t="shared" si="55"/>
        <v>52</v>
      </c>
      <c r="J631" s="77">
        <f t="shared" si="56"/>
        <v>43.47826086956522</v>
      </c>
    </row>
    <row r="632" spans="1:10" ht="27" customHeight="1">
      <c r="A632" s="114" t="s">
        <v>22</v>
      </c>
      <c r="B632" s="116"/>
      <c r="C632" s="74" t="s">
        <v>166</v>
      </c>
      <c r="D632" s="74" t="s">
        <v>168</v>
      </c>
      <c r="E632" s="74" t="s">
        <v>51</v>
      </c>
      <c r="F632" s="75" t="s">
        <v>23</v>
      </c>
      <c r="G632" s="76">
        <f>Прил_4!H530</f>
        <v>92</v>
      </c>
      <c r="H632" s="76">
        <f>Прил_4!I530</f>
        <v>40</v>
      </c>
      <c r="I632" s="77">
        <f t="shared" si="55"/>
        <v>52</v>
      </c>
      <c r="J632" s="77">
        <f t="shared" si="56"/>
        <v>43.47826086956522</v>
      </c>
    </row>
    <row r="633" spans="1:10" ht="12.75">
      <c r="A633" s="114" t="s">
        <v>52</v>
      </c>
      <c r="B633" s="116"/>
      <c r="C633" s="74" t="s">
        <v>166</v>
      </c>
      <c r="D633" s="74" t="s">
        <v>168</v>
      </c>
      <c r="E633" s="74" t="s">
        <v>53</v>
      </c>
      <c r="F633" s="75"/>
      <c r="G633" s="76">
        <f>G634</f>
        <v>36</v>
      </c>
      <c r="H633" s="76">
        <f>H634</f>
        <v>0</v>
      </c>
      <c r="I633" s="77">
        <f t="shared" si="55"/>
        <v>36</v>
      </c>
      <c r="J633" s="77">
        <f t="shared" si="56"/>
        <v>0</v>
      </c>
    </row>
    <row r="634" spans="1:10" ht="66" customHeight="1">
      <c r="A634" s="114" t="s">
        <v>20</v>
      </c>
      <c r="B634" s="116"/>
      <c r="C634" s="74" t="s">
        <v>166</v>
      </c>
      <c r="D634" s="74" t="s">
        <v>168</v>
      </c>
      <c r="E634" s="74" t="s">
        <v>53</v>
      </c>
      <c r="F634" s="75" t="s">
        <v>21</v>
      </c>
      <c r="G634" s="76">
        <f>G635</f>
        <v>36</v>
      </c>
      <c r="H634" s="76">
        <f>H635</f>
        <v>0</v>
      </c>
      <c r="I634" s="77">
        <f t="shared" si="55"/>
        <v>36</v>
      </c>
      <c r="J634" s="77">
        <f t="shared" si="56"/>
        <v>0</v>
      </c>
    </row>
    <row r="635" spans="1:10" ht="27.75" customHeight="1">
      <c r="A635" s="114" t="s">
        <v>22</v>
      </c>
      <c r="B635" s="116"/>
      <c r="C635" s="74" t="s">
        <v>166</v>
      </c>
      <c r="D635" s="74" t="s">
        <v>168</v>
      </c>
      <c r="E635" s="74" t="s">
        <v>53</v>
      </c>
      <c r="F635" s="75" t="s">
        <v>23</v>
      </c>
      <c r="G635" s="76">
        <f>Прил_4!H533</f>
        <v>36</v>
      </c>
      <c r="H635" s="76">
        <f>Прил_4!I533</f>
        <v>0</v>
      </c>
      <c r="I635" s="77">
        <f t="shared" si="55"/>
        <v>36</v>
      </c>
      <c r="J635" s="77">
        <f t="shared" si="56"/>
        <v>0</v>
      </c>
    </row>
    <row r="636" spans="1:10" ht="12.75">
      <c r="A636" s="117" t="s">
        <v>388</v>
      </c>
      <c r="B636" s="119"/>
      <c r="C636" s="68" t="s">
        <v>128</v>
      </c>
      <c r="D636" s="80" t="s">
        <v>576</v>
      </c>
      <c r="E636" s="68"/>
      <c r="F636" s="69"/>
      <c r="G636" s="70">
        <f>G637+G697</f>
        <v>47774.5</v>
      </c>
      <c r="H636" s="70">
        <f>H637+H697</f>
        <v>28015.300000000003</v>
      </c>
      <c r="I636" s="71">
        <f t="shared" si="55"/>
        <v>19759.199999999997</v>
      </c>
      <c r="J636" s="71">
        <f t="shared" si="56"/>
        <v>58.640697443196686</v>
      </c>
    </row>
    <row r="637" spans="1:10" ht="12.75">
      <c r="A637" s="117" t="s">
        <v>389</v>
      </c>
      <c r="B637" s="119"/>
      <c r="C637" s="68" t="s">
        <v>128</v>
      </c>
      <c r="D637" s="68" t="s">
        <v>11</v>
      </c>
      <c r="E637" s="68"/>
      <c r="F637" s="69"/>
      <c r="G637" s="70">
        <f>G638+G655+G672+G677+G687</f>
        <v>40757</v>
      </c>
      <c r="H637" s="70">
        <f>H638+H655+H672+H677+H687</f>
        <v>23341.7</v>
      </c>
      <c r="I637" s="71">
        <f t="shared" si="55"/>
        <v>17415.3</v>
      </c>
      <c r="J637" s="71">
        <f t="shared" si="56"/>
        <v>57.27040753735555</v>
      </c>
    </row>
    <row r="638" spans="1:10" ht="25.5" customHeight="1">
      <c r="A638" s="114" t="s">
        <v>390</v>
      </c>
      <c r="B638" s="116"/>
      <c r="C638" s="74" t="s">
        <v>128</v>
      </c>
      <c r="D638" s="74" t="s">
        <v>11</v>
      </c>
      <c r="E638" s="74" t="s">
        <v>391</v>
      </c>
      <c r="F638" s="75"/>
      <c r="G638" s="76">
        <f>G639+G643+G647+G651</f>
        <v>1521</v>
      </c>
      <c r="H638" s="76">
        <f>H639+H643+H647+H651</f>
        <v>653.4</v>
      </c>
      <c r="I638" s="77">
        <f t="shared" si="55"/>
        <v>867.6</v>
      </c>
      <c r="J638" s="77">
        <f t="shared" si="56"/>
        <v>42.9585798816568</v>
      </c>
    </row>
    <row r="639" spans="1:10" ht="30.75" customHeight="1">
      <c r="A639" s="114" t="s">
        <v>392</v>
      </c>
      <c r="B639" s="116"/>
      <c r="C639" s="74" t="s">
        <v>128</v>
      </c>
      <c r="D639" s="74" t="s">
        <v>11</v>
      </c>
      <c r="E639" s="74" t="s">
        <v>393</v>
      </c>
      <c r="F639" s="75"/>
      <c r="G639" s="76">
        <f aca="true" t="shared" si="58" ref="G639:H641">G640</f>
        <v>42.4</v>
      </c>
      <c r="H639" s="76">
        <f t="shared" si="58"/>
        <v>42.4</v>
      </c>
      <c r="I639" s="77">
        <f t="shared" si="55"/>
        <v>0</v>
      </c>
      <c r="J639" s="77">
        <f t="shared" si="56"/>
        <v>100</v>
      </c>
    </row>
    <row r="640" spans="1:10" ht="27" customHeight="1">
      <c r="A640" s="114" t="s">
        <v>394</v>
      </c>
      <c r="B640" s="116"/>
      <c r="C640" s="74" t="s">
        <v>128</v>
      </c>
      <c r="D640" s="74" t="s">
        <v>11</v>
      </c>
      <c r="E640" s="74" t="s">
        <v>395</v>
      </c>
      <c r="F640" s="75"/>
      <c r="G640" s="76">
        <f t="shared" si="58"/>
        <v>42.4</v>
      </c>
      <c r="H640" s="76">
        <f t="shared" si="58"/>
        <v>42.4</v>
      </c>
      <c r="I640" s="77">
        <f t="shared" si="55"/>
        <v>0</v>
      </c>
      <c r="J640" s="77">
        <f t="shared" si="56"/>
        <v>100</v>
      </c>
    </row>
    <row r="641" spans="1:10" ht="27" customHeight="1">
      <c r="A641" s="114" t="s">
        <v>191</v>
      </c>
      <c r="B641" s="116"/>
      <c r="C641" s="74" t="s">
        <v>128</v>
      </c>
      <c r="D641" s="74" t="s">
        <v>11</v>
      </c>
      <c r="E641" s="74" t="s">
        <v>395</v>
      </c>
      <c r="F641" s="75" t="s">
        <v>192</v>
      </c>
      <c r="G641" s="76">
        <f t="shared" si="58"/>
        <v>42.4</v>
      </c>
      <c r="H641" s="76">
        <f t="shared" si="58"/>
        <v>42.4</v>
      </c>
      <c r="I641" s="77">
        <f t="shared" si="55"/>
        <v>0</v>
      </c>
      <c r="J641" s="77">
        <f t="shared" si="56"/>
        <v>100</v>
      </c>
    </row>
    <row r="642" spans="1:10" ht="12.75">
      <c r="A642" s="114" t="s">
        <v>264</v>
      </c>
      <c r="B642" s="116"/>
      <c r="C642" s="74" t="s">
        <v>128</v>
      </c>
      <c r="D642" s="74" t="s">
        <v>11</v>
      </c>
      <c r="E642" s="74" t="s">
        <v>395</v>
      </c>
      <c r="F642" s="75" t="s">
        <v>265</v>
      </c>
      <c r="G642" s="76">
        <f>Прил_4!H573</f>
        <v>42.4</v>
      </c>
      <c r="H642" s="76">
        <f>Прил_4!I573</f>
        <v>42.4</v>
      </c>
      <c r="I642" s="77">
        <f t="shared" si="55"/>
        <v>0</v>
      </c>
      <c r="J642" s="77">
        <f t="shared" si="56"/>
        <v>100</v>
      </c>
    </row>
    <row r="643" spans="1:10" ht="25.5" customHeight="1">
      <c r="A643" s="114" t="s">
        <v>396</v>
      </c>
      <c r="B643" s="116"/>
      <c r="C643" s="74" t="s">
        <v>128</v>
      </c>
      <c r="D643" s="74" t="s">
        <v>11</v>
      </c>
      <c r="E643" s="74" t="s">
        <v>397</v>
      </c>
      <c r="F643" s="75"/>
      <c r="G643" s="76">
        <f aca="true" t="shared" si="59" ref="G643:H645">G644</f>
        <v>74.5</v>
      </c>
      <c r="H643" s="76">
        <f t="shared" si="59"/>
        <v>0</v>
      </c>
      <c r="I643" s="77">
        <f t="shared" si="55"/>
        <v>74.5</v>
      </c>
      <c r="J643" s="77">
        <f t="shared" si="56"/>
        <v>0</v>
      </c>
    </row>
    <row r="644" spans="1:10" ht="30" customHeight="1">
      <c r="A644" s="114" t="s">
        <v>398</v>
      </c>
      <c r="B644" s="116"/>
      <c r="C644" s="74" t="s">
        <v>128</v>
      </c>
      <c r="D644" s="74" t="s">
        <v>11</v>
      </c>
      <c r="E644" s="74" t="s">
        <v>399</v>
      </c>
      <c r="F644" s="75"/>
      <c r="G644" s="76">
        <f t="shared" si="59"/>
        <v>74.5</v>
      </c>
      <c r="H644" s="76">
        <f t="shared" si="59"/>
        <v>0</v>
      </c>
      <c r="I644" s="77">
        <f t="shared" si="55"/>
        <v>74.5</v>
      </c>
      <c r="J644" s="77">
        <f t="shared" si="56"/>
        <v>0</v>
      </c>
    </row>
    <row r="645" spans="1:10" ht="27" customHeight="1">
      <c r="A645" s="114" t="s">
        <v>191</v>
      </c>
      <c r="B645" s="116"/>
      <c r="C645" s="74" t="s">
        <v>128</v>
      </c>
      <c r="D645" s="74" t="s">
        <v>11</v>
      </c>
      <c r="E645" s="74" t="s">
        <v>399</v>
      </c>
      <c r="F645" s="75" t="s">
        <v>192</v>
      </c>
      <c r="G645" s="76">
        <f t="shared" si="59"/>
        <v>74.5</v>
      </c>
      <c r="H645" s="76">
        <f t="shared" si="59"/>
        <v>0</v>
      </c>
      <c r="I645" s="77">
        <f t="shared" si="55"/>
        <v>74.5</v>
      </c>
      <c r="J645" s="77">
        <f t="shared" si="56"/>
        <v>0</v>
      </c>
    </row>
    <row r="646" spans="1:10" ht="12.75">
      <c r="A646" s="114" t="s">
        <v>264</v>
      </c>
      <c r="B646" s="116"/>
      <c r="C646" s="74" t="s">
        <v>128</v>
      </c>
      <c r="D646" s="74" t="s">
        <v>11</v>
      </c>
      <c r="E646" s="74" t="s">
        <v>399</v>
      </c>
      <c r="F646" s="75" t="s">
        <v>265</v>
      </c>
      <c r="G646" s="76">
        <f>Прил_4!H577</f>
        <v>74.5</v>
      </c>
      <c r="H646" s="76">
        <f>Прил_4!I577</f>
        <v>0</v>
      </c>
      <c r="I646" s="77">
        <f t="shared" si="55"/>
        <v>74.5</v>
      </c>
      <c r="J646" s="77">
        <f t="shared" si="56"/>
        <v>0</v>
      </c>
    </row>
    <row r="647" spans="1:10" ht="44.25" customHeight="1">
      <c r="A647" s="114" t="s">
        <v>400</v>
      </c>
      <c r="B647" s="116"/>
      <c r="C647" s="74" t="s">
        <v>128</v>
      </c>
      <c r="D647" s="74" t="s">
        <v>11</v>
      </c>
      <c r="E647" s="74" t="s">
        <v>401</v>
      </c>
      <c r="F647" s="75"/>
      <c r="G647" s="76">
        <f aca="true" t="shared" si="60" ref="G647:H649">G648</f>
        <v>1144.1</v>
      </c>
      <c r="H647" s="76">
        <f t="shared" si="60"/>
        <v>611</v>
      </c>
      <c r="I647" s="77">
        <f t="shared" si="55"/>
        <v>533.0999999999999</v>
      </c>
      <c r="J647" s="77">
        <f t="shared" si="56"/>
        <v>53.404422690324274</v>
      </c>
    </row>
    <row r="648" spans="1:10" ht="57.75" customHeight="1">
      <c r="A648" s="114" t="s">
        <v>262</v>
      </c>
      <c r="B648" s="116"/>
      <c r="C648" s="74" t="s">
        <v>128</v>
      </c>
      <c r="D648" s="74" t="s">
        <v>11</v>
      </c>
      <c r="E648" s="74" t="s">
        <v>402</v>
      </c>
      <c r="F648" s="75"/>
      <c r="G648" s="76">
        <f t="shared" si="60"/>
        <v>1144.1</v>
      </c>
      <c r="H648" s="76">
        <f t="shared" si="60"/>
        <v>611</v>
      </c>
      <c r="I648" s="77">
        <f t="shared" si="55"/>
        <v>533.0999999999999</v>
      </c>
      <c r="J648" s="77">
        <f t="shared" si="56"/>
        <v>53.404422690324274</v>
      </c>
    </row>
    <row r="649" spans="1:10" ht="27" customHeight="1">
      <c r="A649" s="114" t="s">
        <v>191</v>
      </c>
      <c r="B649" s="116"/>
      <c r="C649" s="74" t="s">
        <v>128</v>
      </c>
      <c r="D649" s="74" t="s">
        <v>11</v>
      </c>
      <c r="E649" s="74" t="s">
        <v>402</v>
      </c>
      <c r="F649" s="75" t="s">
        <v>192</v>
      </c>
      <c r="G649" s="76">
        <f t="shared" si="60"/>
        <v>1144.1</v>
      </c>
      <c r="H649" s="76">
        <f t="shared" si="60"/>
        <v>611</v>
      </c>
      <c r="I649" s="77">
        <f t="shared" si="55"/>
        <v>533.0999999999999</v>
      </c>
      <c r="J649" s="77">
        <f t="shared" si="56"/>
        <v>53.404422690324274</v>
      </c>
    </row>
    <row r="650" spans="1:10" ht="12.75">
      <c r="A650" s="114" t="s">
        <v>264</v>
      </c>
      <c r="B650" s="116"/>
      <c r="C650" s="74" t="s">
        <v>128</v>
      </c>
      <c r="D650" s="74" t="s">
        <v>11</v>
      </c>
      <c r="E650" s="74" t="s">
        <v>402</v>
      </c>
      <c r="F650" s="75" t="s">
        <v>265</v>
      </c>
      <c r="G650" s="76">
        <f>Прил_4!H581</f>
        <v>1144.1</v>
      </c>
      <c r="H650" s="76">
        <f>Прил_4!I581</f>
        <v>611</v>
      </c>
      <c r="I650" s="77">
        <f t="shared" si="55"/>
        <v>533.0999999999999</v>
      </c>
      <c r="J650" s="77">
        <f t="shared" si="56"/>
        <v>53.404422690324274</v>
      </c>
    </row>
    <row r="651" spans="1:10" ht="33.75" customHeight="1">
      <c r="A651" s="114" t="s">
        <v>403</v>
      </c>
      <c r="B651" s="116"/>
      <c r="C651" s="74" t="s">
        <v>128</v>
      </c>
      <c r="D651" s="74" t="s">
        <v>11</v>
      </c>
      <c r="E651" s="74" t="s">
        <v>404</v>
      </c>
      <c r="F651" s="75"/>
      <c r="G651" s="76">
        <f aca="true" t="shared" si="61" ref="G651:H653">G652</f>
        <v>260</v>
      </c>
      <c r="H651" s="76">
        <f t="shared" si="61"/>
        <v>0</v>
      </c>
      <c r="I651" s="77">
        <f t="shared" si="55"/>
        <v>260</v>
      </c>
      <c r="J651" s="77">
        <f t="shared" si="56"/>
        <v>0</v>
      </c>
    </row>
    <row r="652" spans="1:10" ht="28.5" customHeight="1">
      <c r="A652" s="114" t="s">
        <v>405</v>
      </c>
      <c r="B652" s="116"/>
      <c r="C652" s="74" t="s">
        <v>128</v>
      </c>
      <c r="D652" s="74" t="s">
        <v>11</v>
      </c>
      <c r="E652" s="74" t="s">
        <v>406</v>
      </c>
      <c r="F652" s="75"/>
      <c r="G652" s="76">
        <f t="shared" si="61"/>
        <v>260</v>
      </c>
      <c r="H652" s="76">
        <f t="shared" si="61"/>
        <v>0</v>
      </c>
      <c r="I652" s="77">
        <f t="shared" si="55"/>
        <v>260</v>
      </c>
      <c r="J652" s="77">
        <f t="shared" si="56"/>
        <v>0</v>
      </c>
    </row>
    <row r="653" spans="1:10" ht="27" customHeight="1">
      <c r="A653" s="114" t="s">
        <v>191</v>
      </c>
      <c r="B653" s="116"/>
      <c r="C653" s="74" t="s">
        <v>128</v>
      </c>
      <c r="D653" s="74" t="s">
        <v>11</v>
      </c>
      <c r="E653" s="74" t="s">
        <v>406</v>
      </c>
      <c r="F653" s="75" t="s">
        <v>192</v>
      </c>
      <c r="G653" s="76">
        <f t="shared" si="61"/>
        <v>260</v>
      </c>
      <c r="H653" s="76">
        <f t="shared" si="61"/>
        <v>0</v>
      </c>
      <c r="I653" s="77">
        <f t="shared" si="55"/>
        <v>260</v>
      </c>
      <c r="J653" s="77">
        <f t="shared" si="56"/>
        <v>0</v>
      </c>
    </row>
    <row r="654" spans="1:10" ht="12.75">
      <c r="A654" s="114" t="s">
        <v>264</v>
      </c>
      <c r="B654" s="116"/>
      <c r="C654" s="74" t="s">
        <v>128</v>
      </c>
      <c r="D654" s="74" t="s">
        <v>11</v>
      </c>
      <c r="E654" s="74" t="s">
        <v>406</v>
      </c>
      <c r="F654" s="75" t="s">
        <v>265</v>
      </c>
      <c r="G654" s="76">
        <f>Прил_4!H585</f>
        <v>260</v>
      </c>
      <c r="H654" s="76">
        <f>Прил_4!I585</f>
        <v>0</v>
      </c>
      <c r="I654" s="77">
        <f t="shared" si="55"/>
        <v>260</v>
      </c>
      <c r="J654" s="77">
        <f t="shared" si="56"/>
        <v>0</v>
      </c>
    </row>
    <row r="655" spans="1:10" ht="28.5" customHeight="1">
      <c r="A655" s="114" t="s">
        <v>276</v>
      </c>
      <c r="B655" s="116"/>
      <c r="C655" s="74" t="s">
        <v>128</v>
      </c>
      <c r="D655" s="74" t="s">
        <v>11</v>
      </c>
      <c r="E655" s="74" t="s">
        <v>277</v>
      </c>
      <c r="F655" s="75"/>
      <c r="G655" s="76">
        <f>G656</f>
        <v>479.5</v>
      </c>
      <c r="H655" s="76">
        <f>H656</f>
        <v>229.9</v>
      </c>
      <c r="I655" s="77">
        <f t="shared" si="55"/>
        <v>249.6</v>
      </c>
      <c r="J655" s="77">
        <f t="shared" si="56"/>
        <v>47.94577685088634</v>
      </c>
    </row>
    <row r="656" spans="1:10" ht="45" customHeight="1">
      <c r="A656" s="114" t="s">
        <v>278</v>
      </c>
      <c r="B656" s="116"/>
      <c r="C656" s="74" t="s">
        <v>128</v>
      </c>
      <c r="D656" s="74" t="s">
        <v>11</v>
      </c>
      <c r="E656" s="74" t="s">
        <v>279</v>
      </c>
      <c r="F656" s="75"/>
      <c r="G656" s="76">
        <f>G657+G660+G663+G666+G669</f>
        <v>479.5</v>
      </c>
      <c r="H656" s="76">
        <f>H657+H660+H663+H666+H669</f>
        <v>229.9</v>
      </c>
      <c r="I656" s="77">
        <f t="shared" si="55"/>
        <v>249.6</v>
      </c>
      <c r="J656" s="77">
        <f t="shared" si="56"/>
        <v>47.94577685088634</v>
      </c>
    </row>
    <row r="657" spans="1:10" ht="55.5" customHeight="1">
      <c r="A657" s="114" t="s">
        <v>280</v>
      </c>
      <c r="B657" s="116"/>
      <c r="C657" s="74" t="s">
        <v>128</v>
      </c>
      <c r="D657" s="74" t="s">
        <v>11</v>
      </c>
      <c r="E657" s="74" t="s">
        <v>281</v>
      </c>
      <c r="F657" s="75"/>
      <c r="G657" s="76">
        <f>G658</f>
        <v>295</v>
      </c>
      <c r="H657" s="76">
        <f>H658</f>
        <v>139.9</v>
      </c>
      <c r="I657" s="77">
        <f t="shared" si="55"/>
        <v>155.1</v>
      </c>
      <c r="J657" s="77">
        <f t="shared" si="56"/>
        <v>47.42372881355932</v>
      </c>
    </row>
    <row r="658" spans="1:10" ht="27" customHeight="1">
      <c r="A658" s="114" t="s">
        <v>191</v>
      </c>
      <c r="B658" s="116"/>
      <c r="C658" s="74" t="s">
        <v>128</v>
      </c>
      <c r="D658" s="74" t="s">
        <v>11</v>
      </c>
      <c r="E658" s="74" t="s">
        <v>281</v>
      </c>
      <c r="F658" s="75" t="s">
        <v>192</v>
      </c>
      <c r="G658" s="76">
        <f>G659</f>
        <v>295</v>
      </c>
      <c r="H658" s="76">
        <f>H659</f>
        <v>139.9</v>
      </c>
      <c r="I658" s="77">
        <f t="shared" si="55"/>
        <v>155.1</v>
      </c>
      <c r="J658" s="77">
        <f t="shared" si="56"/>
        <v>47.42372881355932</v>
      </c>
    </row>
    <row r="659" spans="1:10" ht="12.75">
      <c r="A659" s="114" t="s">
        <v>264</v>
      </c>
      <c r="B659" s="116"/>
      <c r="C659" s="74" t="s">
        <v>128</v>
      </c>
      <c r="D659" s="74" t="s">
        <v>11</v>
      </c>
      <c r="E659" s="74" t="s">
        <v>281</v>
      </c>
      <c r="F659" s="75" t="s">
        <v>265</v>
      </c>
      <c r="G659" s="76">
        <f>Прил_4!H590</f>
        <v>295</v>
      </c>
      <c r="H659" s="76">
        <f>Прил_4!I590</f>
        <v>139.9</v>
      </c>
      <c r="I659" s="77">
        <f t="shared" si="55"/>
        <v>155.1</v>
      </c>
      <c r="J659" s="77">
        <f t="shared" si="56"/>
        <v>47.42372881355932</v>
      </c>
    </row>
    <row r="660" spans="1:10" ht="27" customHeight="1">
      <c r="A660" s="114" t="s">
        <v>310</v>
      </c>
      <c r="B660" s="116"/>
      <c r="C660" s="74" t="s">
        <v>128</v>
      </c>
      <c r="D660" s="74" t="s">
        <v>11</v>
      </c>
      <c r="E660" s="74" t="s">
        <v>311</v>
      </c>
      <c r="F660" s="75"/>
      <c r="G660" s="76">
        <f>G661</f>
        <v>80</v>
      </c>
      <c r="H660" s="76">
        <f>H661</f>
        <v>80</v>
      </c>
      <c r="I660" s="77">
        <f t="shared" si="55"/>
        <v>0</v>
      </c>
      <c r="J660" s="77">
        <f t="shared" si="56"/>
        <v>100</v>
      </c>
    </row>
    <row r="661" spans="1:10" ht="27" customHeight="1">
      <c r="A661" s="114" t="s">
        <v>191</v>
      </c>
      <c r="B661" s="116"/>
      <c r="C661" s="74" t="s">
        <v>128</v>
      </c>
      <c r="D661" s="74" t="s">
        <v>11</v>
      </c>
      <c r="E661" s="74" t="s">
        <v>311</v>
      </c>
      <c r="F661" s="75" t="s">
        <v>192</v>
      </c>
      <c r="G661" s="76">
        <f>G662</f>
        <v>80</v>
      </c>
      <c r="H661" s="76">
        <f>H662</f>
        <v>80</v>
      </c>
      <c r="I661" s="77">
        <f t="shared" si="55"/>
        <v>0</v>
      </c>
      <c r="J661" s="77">
        <f t="shared" si="56"/>
        <v>100</v>
      </c>
    </row>
    <row r="662" spans="1:10" ht="12.75">
      <c r="A662" s="114" t="s">
        <v>264</v>
      </c>
      <c r="B662" s="116"/>
      <c r="C662" s="74" t="s">
        <v>128</v>
      </c>
      <c r="D662" s="74" t="s">
        <v>11</v>
      </c>
      <c r="E662" s="74" t="s">
        <v>311</v>
      </c>
      <c r="F662" s="75" t="s">
        <v>265</v>
      </c>
      <c r="G662" s="76">
        <f>Прил_4!H593</f>
        <v>80</v>
      </c>
      <c r="H662" s="76">
        <f>Прил_4!I593</f>
        <v>80</v>
      </c>
      <c r="I662" s="77">
        <f aca="true" t="shared" si="62" ref="I662:I725">G662-H662</f>
        <v>0</v>
      </c>
      <c r="J662" s="77">
        <f aca="true" t="shared" si="63" ref="J662:J725">H662/G662*100</f>
        <v>100</v>
      </c>
    </row>
    <row r="663" spans="1:10" ht="27.75" customHeight="1">
      <c r="A663" s="114" t="s">
        <v>407</v>
      </c>
      <c r="B663" s="116"/>
      <c r="C663" s="74" t="s">
        <v>128</v>
      </c>
      <c r="D663" s="74" t="s">
        <v>11</v>
      </c>
      <c r="E663" s="74" t="s">
        <v>408</v>
      </c>
      <c r="F663" s="75"/>
      <c r="G663" s="76">
        <f>G664</f>
        <v>34.5</v>
      </c>
      <c r="H663" s="76">
        <f>H664</f>
        <v>0</v>
      </c>
      <c r="I663" s="77">
        <f t="shared" si="62"/>
        <v>34.5</v>
      </c>
      <c r="J663" s="77">
        <f t="shared" si="63"/>
        <v>0</v>
      </c>
    </row>
    <row r="664" spans="1:10" ht="27" customHeight="1">
      <c r="A664" s="114" t="s">
        <v>191</v>
      </c>
      <c r="B664" s="116"/>
      <c r="C664" s="74" t="s">
        <v>128</v>
      </c>
      <c r="D664" s="74" t="s">
        <v>11</v>
      </c>
      <c r="E664" s="74" t="s">
        <v>408</v>
      </c>
      <c r="F664" s="75" t="s">
        <v>192</v>
      </c>
      <c r="G664" s="76">
        <f>G665</f>
        <v>34.5</v>
      </c>
      <c r="H664" s="76">
        <f>H665</f>
        <v>0</v>
      </c>
      <c r="I664" s="77">
        <f t="shared" si="62"/>
        <v>34.5</v>
      </c>
      <c r="J664" s="77">
        <f t="shared" si="63"/>
        <v>0</v>
      </c>
    </row>
    <row r="665" spans="1:10" ht="12.75">
      <c r="A665" s="114" t="s">
        <v>264</v>
      </c>
      <c r="B665" s="116"/>
      <c r="C665" s="74" t="s">
        <v>128</v>
      </c>
      <c r="D665" s="74" t="s">
        <v>11</v>
      </c>
      <c r="E665" s="74" t="s">
        <v>408</v>
      </c>
      <c r="F665" s="75" t="s">
        <v>265</v>
      </c>
      <c r="G665" s="76">
        <f>Прил_4!H596</f>
        <v>34.5</v>
      </c>
      <c r="H665" s="76">
        <f>Прил_4!I596</f>
        <v>0</v>
      </c>
      <c r="I665" s="77">
        <f t="shared" si="62"/>
        <v>34.5</v>
      </c>
      <c r="J665" s="77">
        <f t="shared" si="63"/>
        <v>0</v>
      </c>
    </row>
    <row r="666" spans="1:10" ht="12.75">
      <c r="A666" s="114" t="s">
        <v>282</v>
      </c>
      <c r="B666" s="116"/>
      <c r="C666" s="74" t="s">
        <v>128</v>
      </c>
      <c r="D666" s="74" t="s">
        <v>11</v>
      </c>
      <c r="E666" s="74" t="s">
        <v>283</v>
      </c>
      <c r="F666" s="75"/>
      <c r="G666" s="76">
        <f>G667</f>
        <v>50</v>
      </c>
      <c r="H666" s="76">
        <f>H667</f>
        <v>0</v>
      </c>
      <c r="I666" s="77">
        <f t="shared" si="62"/>
        <v>50</v>
      </c>
      <c r="J666" s="77">
        <f t="shared" si="63"/>
        <v>0</v>
      </c>
    </row>
    <row r="667" spans="1:10" ht="27" customHeight="1">
      <c r="A667" s="114" t="s">
        <v>191</v>
      </c>
      <c r="B667" s="116"/>
      <c r="C667" s="74" t="s">
        <v>128</v>
      </c>
      <c r="D667" s="74" t="s">
        <v>11</v>
      </c>
      <c r="E667" s="74" t="s">
        <v>283</v>
      </c>
      <c r="F667" s="75" t="s">
        <v>192</v>
      </c>
      <c r="G667" s="76">
        <f>G668</f>
        <v>50</v>
      </c>
      <c r="H667" s="76">
        <f>H668</f>
        <v>0</v>
      </c>
      <c r="I667" s="77">
        <f t="shared" si="62"/>
        <v>50</v>
      </c>
      <c r="J667" s="77">
        <f t="shared" si="63"/>
        <v>0</v>
      </c>
    </row>
    <row r="668" spans="1:10" ht="12.75">
      <c r="A668" s="114" t="s">
        <v>264</v>
      </c>
      <c r="B668" s="116"/>
      <c r="C668" s="74" t="s">
        <v>128</v>
      </c>
      <c r="D668" s="74" t="s">
        <v>11</v>
      </c>
      <c r="E668" s="74" t="s">
        <v>283</v>
      </c>
      <c r="F668" s="75" t="s">
        <v>265</v>
      </c>
      <c r="G668" s="76">
        <f>Прил_4!H599</f>
        <v>50</v>
      </c>
      <c r="H668" s="76">
        <f>Прил_4!I599</f>
        <v>0</v>
      </c>
      <c r="I668" s="77">
        <f t="shared" si="62"/>
        <v>50</v>
      </c>
      <c r="J668" s="77">
        <f t="shared" si="63"/>
        <v>0</v>
      </c>
    </row>
    <row r="669" spans="1:10" ht="39" customHeight="1">
      <c r="A669" s="114" t="s">
        <v>284</v>
      </c>
      <c r="B669" s="116"/>
      <c r="C669" s="74" t="s">
        <v>128</v>
      </c>
      <c r="D669" s="74" t="s">
        <v>11</v>
      </c>
      <c r="E669" s="74" t="s">
        <v>285</v>
      </c>
      <c r="F669" s="75"/>
      <c r="G669" s="76">
        <f>G670</f>
        <v>20</v>
      </c>
      <c r="H669" s="76">
        <f>H670</f>
        <v>10</v>
      </c>
      <c r="I669" s="77">
        <f t="shared" si="62"/>
        <v>10</v>
      </c>
      <c r="J669" s="77">
        <f t="shared" si="63"/>
        <v>50</v>
      </c>
    </row>
    <row r="670" spans="1:10" ht="26.25" customHeight="1">
      <c r="A670" s="114" t="s">
        <v>191</v>
      </c>
      <c r="B670" s="116"/>
      <c r="C670" s="74" t="s">
        <v>128</v>
      </c>
      <c r="D670" s="74" t="s">
        <v>11</v>
      </c>
      <c r="E670" s="74" t="s">
        <v>285</v>
      </c>
      <c r="F670" s="75" t="s">
        <v>192</v>
      </c>
      <c r="G670" s="76">
        <f>G671</f>
        <v>20</v>
      </c>
      <c r="H670" s="76">
        <f>H671</f>
        <v>10</v>
      </c>
      <c r="I670" s="77">
        <f t="shared" si="62"/>
        <v>10</v>
      </c>
      <c r="J670" s="77">
        <f t="shared" si="63"/>
        <v>50</v>
      </c>
    </row>
    <row r="671" spans="1:10" ht="12.75">
      <c r="A671" s="114" t="s">
        <v>264</v>
      </c>
      <c r="B671" s="116"/>
      <c r="C671" s="74" t="s">
        <v>128</v>
      </c>
      <c r="D671" s="74" t="s">
        <v>11</v>
      </c>
      <c r="E671" s="74" t="s">
        <v>285</v>
      </c>
      <c r="F671" s="75" t="s">
        <v>265</v>
      </c>
      <c r="G671" s="76">
        <f>Прил_4!H602</f>
        <v>20</v>
      </c>
      <c r="H671" s="76">
        <f>Прил_4!I602</f>
        <v>10</v>
      </c>
      <c r="I671" s="77">
        <f t="shared" si="62"/>
        <v>10</v>
      </c>
      <c r="J671" s="77">
        <f t="shared" si="63"/>
        <v>50</v>
      </c>
    </row>
    <row r="672" spans="1:10" ht="54" customHeight="1">
      <c r="A672" s="114" t="s">
        <v>74</v>
      </c>
      <c r="B672" s="116"/>
      <c r="C672" s="74" t="s">
        <v>128</v>
      </c>
      <c r="D672" s="74" t="s">
        <v>11</v>
      </c>
      <c r="E672" s="74" t="s">
        <v>75</v>
      </c>
      <c r="F672" s="75"/>
      <c r="G672" s="76">
        <f aca="true" t="shared" si="64" ref="G672:H675">G673</f>
        <v>310</v>
      </c>
      <c r="H672" s="76">
        <f t="shared" si="64"/>
        <v>0</v>
      </c>
      <c r="I672" s="77">
        <f t="shared" si="62"/>
        <v>310</v>
      </c>
      <c r="J672" s="77">
        <f t="shared" si="63"/>
        <v>0</v>
      </c>
    </row>
    <row r="673" spans="1:10" ht="37.5" customHeight="1">
      <c r="A673" s="114" t="s">
        <v>82</v>
      </c>
      <c r="B673" s="116"/>
      <c r="C673" s="74" t="s">
        <v>128</v>
      </c>
      <c r="D673" s="74" t="s">
        <v>11</v>
      </c>
      <c r="E673" s="74" t="s">
        <v>83</v>
      </c>
      <c r="F673" s="75"/>
      <c r="G673" s="76">
        <f t="shared" si="64"/>
        <v>310</v>
      </c>
      <c r="H673" s="76">
        <f t="shared" si="64"/>
        <v>0</v>
      </c>
      <c r="I673" s="77">
        <f t="shared" si="62"/>
        <v>310</v>
      </c>
      <c r="J673" s="77">
        <f t="shared" si="63"/>
        <v>0</v>
      </c>
    </row>
    <row r="674" spans="1:10" ht="12.75">
      <c r="A674" s="114" t="s">
        <v>409</v>
      </c>
      <c r="B674" s="116"/>
      <c r="C674" s="74" t="s">
        <v>128</v>
      </c>
      <c r="D674" s="74" t="s">
        <v>11</v>
      </c>
      <c r="E674" s="74" t="s">
        <v>410</v>
      </c>
      <c r="F674" s="75"/>
      <c r="G674" s="76">
        <f t="shared" si="64"/>
        <v>310</v>
      </c>
      <c r="H674" s="76">
        <f t="shared" si="64"/>
        <v>0</v>
      </c>
      <c r="I674" s="77">
        <f t="shared" si="62"/>
        <v>310</v>
      </c>
      <c r="J674" s="77">
        <f t="shared" si="63"/>
        <v>0</v>
      </c>
    </row>
    <row r="675" spans="1:10" ht="29.25" customHeight="1">
      <c r="A675" s="114" t="s">
        <v>191</v>
      </c>
      <c r="B675" s="116"/>
      <c r="C675" s="74" t="s">
        <v>128</v>
      </c>
      <c r="D675" s="74" t="s">
        <v>11</v>
      </c>
      <c r="E675" s="74" t="s">
        <v>410</v>
      </c>
      <c r="F675" s="75" t="s">
        <v>192</v>
      </c>
      <c r="G675" s="76">
        <f t="shared" si="64"/>
        <v>310</v>
      </c>
      <c r="H675" s="76">
        <f t="shared" si="64"/>
        <v>0</v>
      </c>
      <c r="I675" s="77">
        <f t="shared" si="62"/>
        <v>310</v>
      </c>
      <c r="J675" s="77">
        <f t="shared" si="63"/>
        <v>0</v>
      </c>
    </row>
    <row r="676" spans="1:10" ht="12.75">
      <c r="A676" s="114" t="s">
        <v>264</v>
      </c>
      <c r="B676" s="116"/>
      <c r="C676" s="74" t="s">
        <v>128</v>
      </c>
      <c r="D676" s="74" t="s">
        <v>11</v>
      </c>
      <c r="E676" s="74" t="s">
        <v>410</v>
      </c>
      <c r="F676" s="75" t="s">
        <v>265</v>
      </c>
      <c r="G676" s="76">
        <f>Прил_4!H607</f>
        <v>310</v>
      </c>
      <c r="H676" s="76">
        <f>Прил_4!I607</f>
        <v>0</v>
      </c>
      <c r="I676" s="77">
        <f t="shared" si="62"/>
        <v>310</v>
      </c>
      <c r="J676" s="77">
        <f t="shared" si="63"/>
        <v>0</v>
      </c>
    </row>
    <row r="677" spans="1:10" ht="12.75">
      <c r="A677" s="114" t="s">
        <v>411</v>
      </c>
      <c r="B677" s="116"/>
      <c r="C677" s="74" t="s">
        <v>128</v>
      </c>
      <c r="D677" s="74" t="s">
        <v>11</v>
      </c>
      <c r="E677" s="74" t="s">
        <v>412</v>
      </c>
      <c r="F677" s="75"/>
      <c r="G677" s="76">
        <f>G678+G681+G684</f>
        <v>16143</v>
      </c>
      <c r="H677" s="76">
        <f>H678+H681+H684</f>
        <v>9247.7</v>
      </c>
      <c r="I677" s="77">
        <f t="shared" si="62"/>
        <v>6895.299999999999</v>
      </c>
      <c r="J677" s="77">
        <f t="shared" si="63"/>
        <v>57.28613021123707</v>
      </c>
    </row>
    <row r="678" spans="1:10" ht="69" customHeight="1">
      <c r="A678" s="114" t="s">
        <v>37</v>
      </c>
      <c r="B678" s="116"/>
      <c r="C678" s="74" t="s">
        <v>128</v>
      </c>
      <c r="D678" s="74" t="s">
        <v>11</v>
      </c>
      <c r="E678" s="74" t="s">
        <v>413</v>
      </c>
      <c r="F678" s="75"/>
      <c r="G678" s="76">
        <f>G679</f>
        <v>230</v>
      </c>
      <c r="H678" s="76">
        <f>H679</f>
        <v>139.6</v>
      </c>
      <c r="I678" s="77">
        <f t="shared" si="62"/>
        <v>90.4</v>
      </c>
      <c r="J678" s="77">
        <f t="shared" si="63"/>
        <v>60.69565217391304</v>
      </c>
    </row>
    <row r="679" spans="1:10" ht="27" customHeight="1">
      <c r="A679" s="114" t="s">
        <v>191</v>
      </c>
      <c r="B679" s="116"/>
      <c r="C679" s="74" t="s">
        <v>128</v>
      </c>
      <c r="D679" s="74" t="s">
        <v>11</v>
      </c>
      <c r="E679" s="74" t="s">
        <v>413</v>
      </c>
      <c r="F679" s="75" t="s">
        <v>192</v>
      </c>
      <c r="G679" s="76">
        <f>G680</f>
        <v>230</v>
      </c>
      <c r="H679" s="76">
        <f>H680</f>
        <v>139.6</v>
      </c>
      <c r="I679" s="77">
        <f t="shared" si="62"/>
        <v>90.4</v>
      </c>
      <c r="J679" s="77">
        <f t="shared" si="63"/>
        <v>60.69565217391304</v>
      </c>
    </row>
    <row r="680" spans="1:10" ht="12.75">
      <c r="A680" s="114" t="s">
        <v>264</v>
      </c>
      <c r="B680" s="116"/>
      <c r="C680" s="74" t="s">
        <v>128</v>
      </c>
      <c r="D680" s="74" t="s">
        <v>11</v>
      </c>
      <c r="E680" s="74" t="s">
        <v>413</v>
      </c>
      <c r="F680" s="75" t="s">
        <v>265</v>
      </c>
      <c r="G680" s="76">
        <f>Прил_4!H611</f>
        <v>230</v>
      </c>
      <c r="H680" s="76">
        <f>Прил_4!I611</f>
        <v>139.6</v>
      </c>
      <c r="I680" s="77">
        <f t="shared" si="62"/>
        <v>90.4</v>
      </c>
      <c r="J680" s="77">
        <f t="shared" si="63"/>
        <v>60.69565217391304</v>
      </c>
    </row>
    <row r="681" spans="1:10" ht="13.5" customHeight="1">
      <c r="A681" s="114" t="s">
        <v>52</v>
      </c>
      <c r="B681" s="116"/>
      <c r="C681" s="74" t="s">
        <v>128</v>
      </c>
      <c r="D681" s="74" t="s">
        <v>11</v>
      </c>
      <c r="E681" s="74" t="s">
        <v>414</v>
      </c>
      <c r="F681" s="75"/>
      <c r="G681" s="76">
        <f>G682</f>
        <v>143</v>
      </c>
      <c r="H681" s="76">
        <f>H682</f>
        <v>0</v>
      </c>
      <c r="I681" s="77">
        <f t="shared" si="62"/>
        <v>143</v>
      </c>
      <c r="J681" s="77">
        <f t="shared" si="63"/>
        <v>0</v>
      </c>
    </row>
    <row r="682" spans="1:10" ht="26.25" customHeight="1">
      <c r="A682" s="114" t="s">
        <v>191</v>
      </c>
      <c r="B682" s="116"/>
      <c r="C682" s="74" t="s">
        <v>128</v>
      </c>
      <c r="D682" s="74" t="s">
        <v>11</v>
      </c>
      <c r="E682" s="74" t="s">
        <v>414</v>
      </c>
      <c r="F682" s="75" t="s">
        <v>192</v>
      </c>
      <c r="G682" s="76">
        <f>G683</f>
        <v>143</v>
      </c>
      <c r="H682" s="76">
        <f>H683</f>
        <v>0</v>
      </c>
      <c r="I682" s="77">
        <f t="shared" si="62"/>
        <v>143</v>
      </c>
      <c r="J682" s="77">
        <f t="shared" si="63"/>
        <v>0</v>
      </c>
    </row>
    <row r="683" spans="1:10" ht="12.75">
      <c r="A683" s="114" t="s">
        <v>264</v>
      </c>
      <c r="B683" s="116"/>
      <c r="C683" s="74" t="s">
        <v>128</v>
      </c>
      <c r="D683" s="74" t="s">
        <v>11</v>
      </c>
      <c r="E683" s="74" t="s">
        <v>414</v>
      </c>
      <c r="F683" s="75" t="s">
        <v>265</v>
      </c>
      <c r="G683" s="76">
        <f>Прил_4!H614</f>
        <v>143</v>
      </c>
      <c r="H683" s="76">
        <f>Прил_4!I614</f>
        <v>0</v>
      </c>
      <c r="I683" s="77">
        <f t="shared" si="62"/>
        <v>143</v>
      </c>
      <c r="J683" s="77">
        <f t="shared" si="63"/>
        <v>0</v>
      </c>
    </row>
    <row r="684" spans="1:10" ht="25.5" customHeight="1">
      <c r="A684" s="114" t="s">
        <v>241</v>
      </c>
      <c r="B684" s="116"/>
      <c r="C684" s="74" t="s">
        <v>128</v>
      </c>
      <c r="D684" s="74" t="s">
        <v>11</v>
      </c>
      <c r="E684" s="74" t="s">
        <v>415</v>
      </c>
      <c r="F684" s="75"/>
      <c r="G684" s="76">
        <f>G685</f>
        <v>15770</v>
      </c>
      <c r="H684" s="76">
        <f>H685</f>
        <v>9108.1</v>
      </c>
      <c r="I684" s="77">
        <f t="shared" si="62"/>
        <v>6661.9</v>
      </c>
      <c r="J684" s="77">
        <f t="shared" si="63"/>
        <v>57.75586556753329</v>
      </c>
    </row>
    <row r="685" spans="1:10" ht="24.75" customHeight="1">
      <c r="A685" s="114" t="s">
        <v>191</v>
      </c>
      <c r="B685" s="116"/>
      <c r="C685" s="74" t="s">
        <v>128</v>
      </c>
      <c r="D685" s="74" t="s">
        <v>11</v>
      </c>
      <c r="E685" s="74" t="s">
        <v>415</v>
      </c>
      <c r="F685" s="75" t="s">
        <v>192</v>
      </c>
      <c r="G685" s="76">
        <f>G686</f>
        <v>15770</v>
      </c>
      <c r="H685" s="76">
        <f>H686</f>
        <v>9108.1</v>
      </c>
      <c r="I685" s="77">
        <f t="shared" si="62"/>
        <v>6661.9</v>
      </c>
      <c r="J685" s="77">
        <f t="shared" si="63"/>
        <v>57.75586556753329</v>
      </c>
    </row>
    <row r="686" spans="1:10" ht="12.75">
      <c r="A686" s="114" t="s">
        <v>264</v>
      </c>
      <c r="B686" s="116"/>
      <c r="C686" s="74" t="s">
        <v>128</v>
      </c>
      <c r="D686" s="74" t="s">
        <v>11</v>
      </c>
      <c r="E686" s="74" t="s">
        <v>415</v>
      </c>
      <c r="F686" s="75" t="s">
        <v>265</v>
      </c>
      <c r="G686" s="76">
        <f>Прил_4!H617</f>
        <v>15770</v>
      </c>
      <c r="H686" s="76">
        <f>Прил_4!I617</f>
        <v>9108.1</v>
      </c>
      <c r="I686" s="77">
        <f t="shared" si="62"/>
        <v>6661.9</v>
      </c>
      <c r="J686" s="77">
        <f t="shared" si="63"/>
        <v>57.75586556753329</v>
      </c>
    </row>
    <row r="687" spans="1:10" ht="25.5" customHeight="1">
      <c r="A687" s="114" t="s">
        <v>416</v>
      </c>
      <c r="B687" s="116"/>
      <c r="C687" s="74" t="s">
        <v>128</v>
      </c>
      <c r="D687" s="74" t="s">
        <v>11</v>
      </c>
      <c r="E687" s="74" t="s">
        <v>417</v>
      </c>
      <c r="F687" s="75"/>
      <c r="G687" s="76">
        <f>G688+G691+G694</f>
        <v>22303.5</v>
      </c>
      <c r="H687" s="76">
        <f>H688+H691+H694</f>
        <v>13210.7</v>
      </c>
      <c r="I687" s="77">
        <f t="shared" si="62"/>
        <v>9092.8</v>
      </c>
      <c r="J687" s="77">
        <f t="shared" si="63"/>
        <v>59.231510749433944</v>
      </c>
    </row>
    <row r="688" spans="1:10" ht="69" customHeight="1">
      <c r="A688" s="114" t="s">
        <v>37</v>
      </c>
      <c r="B688" s="116"/>
      <c r="C688" s="74" t="s">
        <v>128</v>
      </c>
      <c r="D688" s="74" t="s">
        <v>11</v>
      </c>
      <c r="E688" s="74" t="s">
        <v>418</v>
      </c>
      <c r="F688" s="75"/>
      <c r="G688" s="76">
        <f>G689</f>
        <v>170</v>
      </c>
      <c r="H688" s="76">
        <f>H689</f>
        <v>169</v>
      </c>
      <c r="I688" s="77">
        <f t="shared" si="62"/>
        <v>1</v>
      </c>
      <c r="J688" s="77">
        <f t="shared" si="63"/>
        <v>99.41176470588235</v>
      </c>
    </row>
    <row r="689" spans="1:10" ht="30" customHeight="1">
      <c r="A689" s="114" t="s">
        <v>191</v>
      </c>
      <c r="B689" s="116"/>
      <c r="C689" s="74" t="s">
        <v>128</v>
      </c>
      <c r="D689" s="74" t="s">
        <v>11</v>
      </c>
      <c r="E689" s="74" t="s">
        <v>418</v>
      </c>
      <c r="F689" s="75" t="s">
        <v>192</v>
      </c>
      <c r="G689" s="76">
        <f>G690</f>
        <v>170</v>
      </c>
      <c r="H689" s="76">
        <f>H690</f>
        <v>169</v>
      </c>
      <c r="I689" s="77">
        <f t="shared" si="62"/>
        <v>1</v>
      </c>
      <c r="J689" s="77">
        <f t="shared" si="63"/>
        <v>99.41176470588235</v>
      </c>
    </row>
    <row r="690" spans="1:10" ht="12.75">
      <c r="A690" s="114" t="s">
        <v>264</v>
      </c>
      <c r="B690" s="116"/>
      <c r="C690" s="74" t="s">
        <v>128</v>
      </c>
      <c r="D690" s="74" t="s">
        <v>11</v>
      </c>
      <c r="E690" s="74" t="s">
        <v>418</v>
      </c>
      <c r="F690" s="75" t="s">
        <v>265</v>
      </c>
      <c r="G690" s="76">
        <f>Прил_4!H621</f>
        <v>170</v>
      </c>
      <c r="H690" s="76">
        <f>Прил_4!I621</f>
        <v>169</v>
      </c>
      <c r="I690" s="77">
        <f t="shared" si="62"/>
        <v>1</v>
      </c>
      <c r="J690" s="77">
        <f t="shared" si="63"/>
        <v>99.41176470588235</v>
      </c>
    </row>
    <row r="691" spans="1:10" ht="12.75">
      <c r="A691" s="114" t="s">
        <v>52</v>
      </c>
      <c r="B691" s="116"/>
      <c r="C691" s="74" t="s">
        <v>128</v>
      </c>
      <c r="D691" s="74" t="s">
        <v>11</v>
      </c>
      <c r="E691" s="74" t="s">
        <v>419</v>
      </c>
      <c r="F691" s="75"/>
      <c r="G691" s="76">
        <f>G692</f>
        <v>10</v>
      </c>
      <c r="H691" s="76">
        <f>H692</f>
        <v>0</v>
      </c>
      <c r="I691" s="77">
        <f t="shared" si="62"/>
        <v>10</v>
      </c>
      <c r="J691" s="77">
        <f t="shared" si="63"/>
        <v>0</v>
      </c>
    </row>
    <row r="692" spans="1:10" ht="27" customHeight="1">
      <c r="A692" s="114" t="s">
        <v>191</v>
      </c>
      <c r="B692" s="116"/>
      <c r="C692" s="74" t="s">
        <v>128</v>
      </c>
      <c r="D692" s="74" t="s">
        <v>11</v>
      </c>
      <c r="E692" s="74" t="s">
        <v>419</v>
      </c>
      <c r="F692" s="75" t="s">
        <v>192</v>
      </c>
      <c r="G692" s="76">
        <f>G693</f>
        <v>10</v>
      </c>
      <c r="H692" s="76">
        <f>H693</f>
        <v>0</v>
      </c>
      <c r="I692" s="77">
        <f t="shared" si="62"/>
        <v>10</v>
      </c>
      <c r="J692" s="77">
        <f t="shared" si="63"/>
        <v>0</v>
      </c>
    </row>
    <row r="693" spans="1:10" ht="12.75">
      <c r="A693" s="114" t="s">
        <v>264</v>
      </c>
      <c r="B693" s="116"/>
      <c r="C693" s="74" t="s">
        <v>128</v>
      </c>
      <c r="D693" s="74" t="s">
        <v>11</v>
      </c>
      <c r="E693" s="74" t="s">
        <v>419</v>
      </c>
      <c r="F693" s="75" t="s">
        <v>265</v>
      </c>
      <c r="G693" s="76">
        <f>Прил_4!H624</f>
        <v>10</v>
      </c>
      <c r="H693" s="76">
        <f>Прил_4!I624</f>
        <v>0</v>
      </c>
      <c r="I693" s="77">
        <f t="shared" si="62"/>
        <v>10</v>
      </c>
      <c r="J693" s="77">
        <f t="shared" si="63"/>
        <v>0</v>
      </c>
    </row>
    <row r="694" spans="1:10" ht="28.5" customHeight="1">
      <c r="A694" s="114" t="s">
        <v>241</v>
      </c>
      <c r="B694" s="116"/>
      <c r="C694" s="74" t="s">
        <v>128</v>
      </c>
      <c r="D694" s="74" t="s">
        <v>11</v>
      </c>
      <c r="E694" s="74" t="s">
        <v>420</v>
      </c>
      <c r="F694" s="75"/>
      <c r="G694" s="76">
        <f>G695</f>
        <v>22123.5</v>
      </c>
      <c r="H694" s="76">
        <f>H695</f>
        <v>13041.7</v>
      </c>
      <c r="I694" s="77">
        <f t="shared" si="62"/>
        <v>9081.8</v>
      </c>
      <c r="J694" s="77">
        <f t="shared" si="63"/>
        <v>58.94953330169277</v>
      </c>
    </row>
    <row r="695" spans="1:10" ht="27" customHeight="1">
      <c r="A695" s="114" t="s">
        <v>191</v>
      </c>
      <c r="B695" s="116"/>
      <c r="C695" s="74" t="s">
        <v>128</v>
      </c>
      <c r="D695" s="74" t="s">
        <v>11</v>
      </c>
      <c r="E695" s="74" t="s">
        <v>420</v>
      </c>
      <c r="F695" s="75" t="s">
        <v>192</v>
      </c>
      <c r="G695" s="76">
        <f>G696</f>
        <v>22123.5</v>
      </c>
      <c r="H695" s="76">
        <f>H696</f>
        <v>13041.7</v>
      </c>
      <c r="I695" s="77">
        <f t="shared" si="62"/>
        <v>9081.8</v>
      </c>
      <c r="J695" s="77">
        <f t="shared" si="63"/>
        <v>58.94953330169277</v>
      </c>
    </row>
    <row r="696" spans="1:10" ht="12.75">
      <c r="A696" s="114" t="s">
        <v>264</v>
      </c>
      <c r="B696" s="116"/>
      <c r="C696" s="74" t="s">
        <v>128</v>
      </c>
      <c r="D696" s="74" t="s">
        <v>11</v>
      </c>
      <c r="E696" s="74" t="s">
        <v>420</v>
      </c>
      <c r="F696" s="75" t="s">
        <v>265</v>
      </c>
      <c r="G696" s="76">
        <f>Прил_4!H627</f>
        <v>22123.5</v>
      </c>
      <c r="H696" s="76">
        <f>Прил_4!I627</f>
        <v>13041.7</v>
      </c>
      <c r="I696" s="77">
        <f t="shared" si="62"/>
        <v>9081.8</v>
      </c>
      <c r="J696" s="77">
        <f t="shared" si="63"/>
        <v>58.94953330169277</v>
      </c>
    </row>
    <row r="697" spans="1:10" ht="29.25" customHeight="1">
      <c r="A697" s="117" t="s">
        <v>421</v>
      </c>
      <c r="B697" s="119"/>
      <c r="C697" s="68" t="s">
        <v>128</v>
      </c>
      <c r="D697" s="68" t="s">
        <v>25</v>
      </c>
      <c r="E697" s="68"/>
      <c r="F697" s="69"/>
      <c r="G697" s="70">
        <f>G698+G705+G710+G715</f>
        <v>7017.5</v>
      </c>
      <c r="H697" s="70">
        <f>H698+H705+H710+H715</f>
        <v>4673.6</v>
      </c>
      <c r="I697" s="71">
        <f t="shared" si="62"/>
        <v>2343.8999999999996</v>
      </c>
      <c r="J697" s="71">
        <f t="shared" si="63"/>
        <v>66.59921624510153</v>
      </c>
    </row>
    <row r="698" spans="1:10" ht="24.75" customHeight="1">
      <c r="A698" s="114" t="s">
        <v>390</v>
      </c>
      <c r="B698" s="116"/>
      <c r="C698" s="74" t="s">
        <v>128</v>
      </c>
      <c r="D698" s="74" t="s">
        <v>25</v>
      </c>
      <c r="E698" s="74" t="s">
        <v>391</v>
      </c>
      <c r="F698" s="75"/>
      <c r="G698" s="76">
        <v>261.6</v>
      </c>
      <c r="H698" s="76">
        <f>H699</f>
        <v>177.6</v>
      </c>
      <c r="I698" s="77">
        <f t="shared" si="62"/>
        <v>84.00000000000003</v>
      </c>
      <c r="J698" s="77">
        <f t="shared" si="63"/>
        <v>67.88990825688073</v>
      </c>
    </row>
    <row r="699" spans="1:10" ht="29.25" customHeight="1">
      <c r="A699" s="114" t="s">
        <v>396</v>
      </c>
      <c r="B699" s="116"/>
      <c r="C699" s="74" t="s">
        <v>128</v>
      </c>
      <c r="D699" s="74" t="s">
        <v>25</v>
      </c>
      <c r="E699" s="74" t="s">
        <v>397</v>
      </c>
      <c r="F699" s="75"/>
      <c r="G699" s="76">
        <v>261.6</v>
      </c>
      <c r="H699" s="76">
        <f>H700</f>
        <v>177.6</v>
      </c>
      <c r="I699" s="77">
        <f t="shared" si="62"/>
        <v>84.00000000000003</v>
      </c>
      <c r="J699" s="77">
        <f t="shared" si="63"/>
        <v>67.88990825688073</v>
      </c>
    </row>
    <row r="700" spans="1:10" ht="12.75">
      <c r="A700" s="114" t="s">
        <v>422</v>
      </c>
      <c r="B700" s="116"/>
      <c r="C700" s="74" t="s">
        <v>128</v>
      </c>
      <c r="D700" s="74" t="s">
        <v>25</v>
      </c>
      <c r="E700" s="74" t="s">
        <v>423</v>
      </c>
      <c r="F700" s="75"/>
      <c r="G700" s="76">
        <v>261.6</v>
      </c>
      <c r="H700" s="76">
        <f>H701+H703</f>
        <v>177.6</v>
      </c>
      <c r="I700" s="77">
        <f t="shared" si="62"/>
        <v>84.00000000000003</v>
      </c>
      <c r="J700" s="77">
        <f t="shared" si="63"/>
        <v>67.88990825688073</v>
      </c>
    </row>
    <row r="701" spans="1:10" ht="66.75" customHeight="1">
      <c r="A701" s="114" t="s">
        <v>20</v>
      </c>
      <c r="B701" s="116"/>
      <c r="C701" s="74" t="s">
        <v>128</v>
      </c>
      <c r="D701" s="74" t="s">
        <v>25</v>
      </c>
      <c r="E701" s="74" t="s">
        <v>423</v>
      </c>
      <c r="F701" s="75" t="s">
        <v>21</v>
      </c>
      <c r="G701" s="76">
        <v>84</v>
      </c>
      <c r="H701" s="76">
        <f>H702</f>
        <v>0</v>
      </c>
      <c r="I701" s="77">
        <f t="shared" si="62"/>
        <v>84</v>
      </c>
      <c r="J701" s="77">
        <f t="shared" si="63"/>
        <v>0</v>
      </c>
    </row>
    <row r="702" spans="1:10" ht="12.75">
      <c r="A702" s="114" t="s">
        <v>221</v>
      </c>
      <c r="B702" s="116"/>
      <c r="C702" s="74" t="s">
        <v>128</v>
      </c>
      <c r="D702" s="74" t="s">
        <v>25</v>
      </c>
      <c r="E702" s="74" t="s">
        <v>423</v>
      </c>
      <c r="F702" s="75" t="s">
        <v>222</v>
      </c>
      <c r="G702" s="76">
        <f>Прил_4!H633</f>
        <v>84</v>
      </c>
      <c r="H702" s="76">
        <f>Прил_4!I633</f>
        <v>0</v>
      </c>
      <c r="I702" s="77">
        <f t="shared" si="62"/>
        <v>84</v>
      </c>
      <c r="J702" s="77">
        <f t="shared" si="63"/>
        <v>0</v>
      </c>
    </row>
    <row r="703" spans="1:10" ht="27" customHeight="1">
      <c r="A703" s="114" t="s">
        <v>33</v>
      </c>
      <c r="B703" s="116"/>
      <c r="C703" s="74" t="s">
        <v>128</v>
      </c>
      <c r="D703" s="74" t="s">
        <v>25</v>
      </c>
      <c r="E703" s="74" t="s">
        <v>423</v>
      </c>
      <c r="F703" s="75" t="s">
        <v>34</v>
      </c>
      <c r="G703" s="76">
        <v>177.6</v>
      </c>
      <c r="H703" s="76">
        <f>H704</f>
        <v>177.6</v>
      </c>
      <c r="I703" s="77">
        <f t="shared" si="62"/>
        <v>0</v>
      </c>
      <c r="J703" s="77">
        <f t="shared" si="63"/>
        <v>100</v>
      </c>
    </row>
    <row r="704" spans="1:10" ht="24.75" customHeight="1">
      <c r="A704" s="114" t="s">
        <v>35</v>
      </c>
      <c r="B704" s="116"/>
      <c r="C704" s="74" t="s">
        <v>128</v>
      </c>
      <c r="D704" s="74" t="s">
        <v>25</v>
      </c>
      <c r="E704" s="74" t="s">
        <v>423</v>
      </c>
      <c r="F704" s="75" t="s">
        <v>36</v>
      </c>
      <c r="G704" s="76">
        <f>Прил_4!H635</f>
        <v>177.6</v>
      </c>
      <c r="H704" s="76">
        <f>Прил_4!I635</f>
        <v>177.6</v>
      </c>
      <c r="I704" s="77">
        <f t="shared" si="62"/>
        <v>0</v>
      </c>
      <c r="J704" s="77">
        <f t="shared" si="63"/>
        <v>100</v>
      </c>
    </row>
    <row r="705" spans="1:10" ht="69.75" customHeight="1">
      <c r="A705" s="114" t="s">
        <v>56</v>
      </c>
      <c r="B705" s="116"/>
      <c r="C705" s="74" t="s">
        <v>128</v>
      </c>
      <c r="D705" s="74" t="s">
        <v>25</v>
      </c>
      <c r="E705" s="74" t="s">
        <v>57</v>
      </c>
      <c r="F705" s="75"/>
      <c r="G705" s="76">
        <v>6</v>
      </c>
      <c r="H705" s="76">
        <f>H706</f>
        <v>6</v>
      </c>
      <c r="I705" s="77">
        <f t="shared" si="62"/>
        <v>0</v>
      </c>
      <c r="J705" s="77">
        <f t="shared" si="63"/>
        <v>100</v>
      </c>
    </row>
    <row r="706" spans="1:10" ht="27.75" customHeight="1">
      <c r="A706" s="114" t="s">
        <v>62</v>
      </c>
      <c r="B706" s="116"/>
      <c r="C706" s="74" t="s">
        <v>128</v>
      </c>
      <c r="D706" s="74" t="s">
        <v>25</v>
      </c>
      <c r="E706" s="74" t="s">
        <v>63</v>
      </c>
      <c r="F706" s="75"/>
      <c r="G706" s="76">
        <v>6</v>
      </c>
      <c r="H706" s="76">
        <f>H707</f>
        <v>6</v>
      </c>
      <c r="I706" s="77">
        <f t="shared" si="62"/>
        <v>0</v>
      </c>
      <c r="J706" s="77">
        <f t="shared" si="63"/>
        <v>100</v>
      </c>
    </row>
    <row r="707" spans="1:10" ht="42.75" customHeight="1">
      <c r="A707" s="114" t="s">
        <v>66</v>
      </c>
      <c r="B707" s="116"/>
      <c r="C707" s="74" t="s">
        <v>128</v>
      </c>
      <c r="D707" s="74" t="s">
        <v>25</v>
      </c>
      <c r="E707" s="74" t="s">
        <v>67</v>
      </c>
      <c r="F707" s="75"/>
      <c r="G707" s="76">
        <v>6</v>
      </c>
      <c r="H707" s="76">
        <f>H708</f>
        <v>6</v>
      </c>
      <c r="I707" s="77">
        <f t="shared" si="62"/>
        <v>0</v>
      </c>
      <c r="J707" s="77">
        <f t="shared" si="63"/>
        <v>100</v>
      </c>
    </row>
    <row r="708" spans="1:10" ht="27" customHeight="1">
      <c r="A708" s="114" t="s">
        <v>33</v>
      </c>
      <c r="B708" s="116"/>
      <c r="C708" s="74" t="s">
        <v>128</v>
      </c>
      <c r="D708" s="74" t="s">
        <v>25</v>
      </c>
      <c r="E708" s="74" t="s">
        <v>67</v>
      </c>
      <c r="F708" s="75" t="s">
        <v>34</v>
      </c>
      <c r="G708" s="76">
        <v>6</v>
      </c>
      <c r="H708" s="76">
        <f>H709</f>
        <v>6</v>
      </c>
      <c r="I708" s="77">
        <f t="shared" si="62"/>
        <v>0</v>
      </c>
      <c r="J708" s="77">
        <f t="shared" si="63"/>
        <v>100</v>
      </c>
    </row>
    <row r="709" spans="1:10" ht="27" customHeight="1">
      <c r="A709" s="114" t="s">
        <v>35</v>
      </c>
      <c r="B709" s="116"/>
      <c r="C709" s="74" t="s">
        <v>128</v>
      </c>
      <c r="D709" s="74" t="s">
        <v>25</v>
      </c>
      <c r="E709" s="74" t="s">
        <v>67</v>
      </c>
      <c r="F709" s="75" t="s">
        <v>36</v>
      </c>
      <c r="G709" s="76">
        <f>Прил_4!H640</f>
        <v>6</v>
      </c>
      <c r="H709" s="76">
        <f>Прил_4!I640</f>
        <v>6</v>
      </c>
      <c r="I709" s="77">
        <f t="shared" si="62"/>
        <v>0</v>
      </c>
      <c r="J709" s="77">
        <f t="shared" si="63"/>
        <v>100</v>
      </c>
    </row>
    <row r="710" spans="1:10" ht="25.5" customHeight="1">
      <c r="A710" s="114" t="s">
        <v>276</v>
      </c>
      <c r="B710" s="116"/>
      <c r="C710" s="74" t="s">
        <v>128</v>
      </c>
      <c r="D710" s="74" t="s">
        <v>25</v>
      </c>
      <c r="E710" s="74" t="s">
        <v>277</v>
      </c>
      <c r="F710" s="75"/>
      <c r="G710" s="76">
        <v>36.4</v>
      </c>
      <c r="H710" s="76">
        <f>H711</f>
        <v>0</v>
      </c>
      <c r="I710" s="77">
        <f t="shared" si="62"/>
        <v>36.4</v>
      </c>
      <c r="J710" s="77">
        <f t="shared" si="63"/>
        <v>0</v>
      </c>
    </row>
    <row r="711" spans="1:10" ht="44.25" customHeight="1">
      <c r="A711" s="114" t="s">
        <v>278</v>
      </c>
      <c r="B711" s="116"/>
      <c r="C711" s="74" t="s">
        <v>128</v>
      </c>
      <c r="D711" s="74" t="s">
        <v>25</v>
      </c>
      <c r="E711" s="74" t="s">
        <v>279</v>
      </c>
      <c r="F711" s="75"/>
      <c r="G711" s="76">
        <v>36.4</v>
      </c>
      <c r="H711" s="76">
        <f>H712</f>
        <v>0</v>
      </c>
      <c r="I711" s="77">
        <f t="shared" si="62"/>
        <v>36.4</v>
      </c>
      <c r="J711" s="77">
        <f t="shared" si="63"/>
        <v>0</v>
      </c>
    </row>
    <row r="712" spans="1:10" ht="26.25" customHeight="1">
      <c r="A712" s="114" t="s">
        <v>407</v>
      </c>
      <c r="B712" s="116"/>
      <c r="C712" s="74" t="s">
        <v>128</v>
      </c>
      <c r="D712" s="74" t="s">
        <v>25</v>
      </c>
      <c r="E712" s="74" t="s">
        <v>408</v>
      </c>
      <c r="F712" s="75"/>
      <c r="G712" s="76">
        <v>36.4</v>
      </c>
      <c r="H712" s="76">
        <f>H713</f>
        <v>0</v>
      </c>
      <c r="I712" s="77">
        <f t="shared" si="62"/>
        <v>36.4</v>
      </c>
      <c r="J712" s="77">
        <f t="shared" si="63"/>
        <v>0</v>
      </c>
    </row>
    <row r="713" spans="1:10" ht="27.75" customHeight="1">
      <c r="A713" s="114" t="s">
        <v>33</v>
      </c>
      <c r="B713" s="116"/>
      <c r="C713" s="74" t="s">
        <v>128</v>
      </c>
      <c r="D713" s="74" t="s">
        <v>25</v>
      </c>
      <c r="E713" s="74" t="s">
        <v>408</v>
      </c>
      <c r="F713" s="75" t="s">
        <v>34</v>
      </c>
      <c r="G713" s="76">
        <v>36.4</v>
      </c>
      <c r="H713" s="76">
        <f>H714</f>
        <v>0</v>
      </c>
      <c r="I713" s="77">
        <f t="shared" si="62"/>
        <v>36.4</v>
      </c>
      <c r="J713" s="77">
        <f t="shared" si="63"/>
        <v>0</v>
      </c>
    </row>
    <row r="714" spans="1:10" ht="27" customHeight="1">
      <c r="A714" s="114" t="s">
        <v>35</v>
      </c>
      <c r="B714" s="116"/>
      <c r="C714" s="74" t="s">
        <v>128</v>
      </c>
      <c r="D714" s="74" t="s">
        <v>25</v>
      </c>
      <c r="E714" s="74" t="s">
        <v>408</v>
      </c>
      <c r="F714" s="75" t="s">
        <v>36</v>
      </c>
      <c r="G714" s="76">
        <f>Прил_4!H645</f>
        <v>36.4</v>
      </c>
      <c r="H714" s="76">
        <f>Прил_4!I645</f>
        <v>0</v>
      </c>
      <c r="I714" s="77">
        <f t="shared" si="62"/>
        <v>36.4</v>
      </c>
      <c r="J714" s="77">
        <f t="shared" si="63"/>
        <v>0</v>
      </c>
    </row>
    <row r="715" spans="1:10" ht="45" customHeight="1">
      <c r="A715" s="114" t="s">
        <v>14</v>
      </c>
      <c r="B715" s="116"/>
      <c r="C715" s="74" t="s">
        <v>128</v>
      </c>
      <c r="D715" s="74" t="s">
        <v>25</v>
      </c>
      <c r="E715" s="74" t="s">
        <v>15</v>
      </c>
      <c r="F715" s="75"/>
      <c r="G715" s="76">
        <f>G716</f>
        <v>6713.5</v>
      </c>
      <c r="H715" s="76">
        <f>H716</f>
        <v>4490</v>
      </c>
      <c r="I715" s="77">
        <f t="shared" si="62"/>
        <v>2223.5</v>
      </c>
      <c r="J715" s="77">
        <f t="shared" si="63"/>
        <v>66.88016682803307</v>
      </c>
    </row>
    <row r="716" spans="1:10" ht="12.75">
      <c r="A716" s="114" t="s">
        <v>41</v>
      </c>
      <c r="B716" s="116"/>
      <c r="C716" s="74" t="s">
        <v>128</v>
      </c>
      <c r="D716" s="74" t="s">
        <v>25</v>
      </c>
      <c r="E716" s="74" t="s">
        <v>42</v>
      </c>
      <c r="F716" s="75"/>
      <c r="G716" s="76">
        <f>G717+G720+G725+G728</f>
        <v>6713.5</v>
      </c>
      <c r="H716" s="76">
        <f>H717+H720+H725+H728</f>
        <v>4490</v>
      </c>
      <c r="I716" s="77">
        <f t="shared" si="62"/>
        <v>2223.5</v>
      </c>
      <c r="J716" s="77">
        <f t="shared" si="63"/>
        <v>66.88016682803307</v>
      </c>
    </row>
    <row r="717" spans="1:10" ht="27" customHeight="1">
      <c r="A717" s="114" t="s">
        <v>18</v>
      </c>
      <c r="B717" s="116"/>
      <c r="C717" s="74" t="s">
        <v>128</v>
      </c>
      <c r="D717" s="74" t="s">
        <v>25</v>
      </c>
      <c r="E717" s="74" t="s">
        <v>43</v>
      </c>
      <c r="F717" s="75"/>
      <c r="G717" s="76">
        <v>6067.5</v>
      </c>
      <c r="H717" s="76">
        <f>H718</f>
        <v>4131.3</v>
      </c>
      <c r="I717" s="77">
        <f t="shared" si="62"/>
        <v>1936.1999999999998</v>
      </c>
      <c r="J717" s="77">
        <f t="shared" si="63"/>
        <v>68.08899876390606</v>
      </c>
    </row>
    <row r="718" spans="1:10" ht="66" customHeight="1">
      <c r="A718" s="114" t="s">
        <v>20</v>
      </c>
      <c r="B718" s="116"/>
      <c r="C718" s="74" t="s">
        <v>128</v>
      </c>
      <c r="D718" s="74" t="s">
        <v>25</v>
      </c>
      <c r="E718" s="74" t="s">
        <v>43</v>
      </c>
      <c r="F718" s="75" t="s">
        <v>21</v>
      </c>
      <c r="G718" s="76">
        <v>6067.5</v>
      </c>
      <c r="H718" s="76">
        <f>H719</f>
        <v>4131.3</v>
      </c>
      <c r="I718" s="77">
        <f t="shared" si="62"/>
        <v>1936.1999999999998</v>
      </c>
      <c r="J718" s="77">
        <f t="shared" si="63"/>
        <v>68.08899876390606</v>
      </c>
    </row>
    <row r="719" spans="1:10" ht="27" customHeight="1">
      <c r="A719" s="114" t="s">
        <v>22</v>
      </c>
      <c r="B719" s="116"/>
      <c r="C719" s="74" t="s">
        <v>128</v>
      </c>
      <c r="D719" s="74" t="s">
        <v>25</v>
      </c>
      <c r="E719" s="74" t="s">
        <v>43</v>
      </c>
      <c r="F719" s="75" t="s">
        <v>23</v>
      </c>
      <c r="G719" s="76">
        <f>Прил_4!H650</f>
        <v>6067.5</v>
      </c>
      <c r="H719" s="76">
        <f>Прил_4!I650</f>
        <v>4131.3</v>
      </c>
      <c r="I719" s="77">
        <f t="shared" si="62"/>
        <v>1936.1999999999998</v>
      </c>
      <c r="J719" s="77">
        <f t="shared" si="63"/>
        <v>68.08899876390606</v>
      </c>
    </row>
    <row r="720" spans="1:10" ht="24" customHeight="1">
      <c r="A720" s="114" t="s">
        <v>31</v>
      </c>
      <c r="B720" s="116"/>
      <c r="C720" s="74" t="s">
        <v>128</v>
      </c>
      <c r="D720" s="74" t="s">
        <v>25</v>
      </c>
      <c r="E720" s="74" t="s">
        <v>44</v>
      </c>
      <c r="F720" s="75"/>
      <c r="G720" s="76">
        <v>436</v>
      </c>
      <c r="H720" s="76">
        <f>H721+H723</f>
        <v>92.69999999999999</v>
      </c>
      <c r="I720" s="77">
        <f t="shared" si="62"/>
        <v>343.3</v>
      </c>
      <c r="J720" s="77">
        <f t="shared" si="63"/>
        <v>21.261467889908253</v>
      </c>
    </row>
    <row r="721" spans="1:10" ht="27.75" customHeight="1">
      <c r="A721" s="114" t="s">
        <v>33</v>
      </c>
      <c r="B721" s="116"/>
      <c r="C721" s="74" t="s">
        <v>128</v>
      </c>
      <c r="D721" s="74" t="s">
        <v>25</v>
      </c>
      <c r="E721" s="74" t="s">
        <v>44</v>
      </c>
      <c r="F721" s="75" t="s">
        <v>34</v>
      </c>
      <c r="G721" s="76">
        <v>435</v>
      </c>
      <c r="H721" s="76">
        <f>H722</f>
        <v>92.1</v>
      </c>
      <c r="I721" s="77">
        <f t="shared" si="62"/>
        <v>342.9</v>
      </c>
      <c r="J721" s="77">
        <f t="shared" si="63"/>
        <v>21.17241379310345</v>
      </c>
    </row>
    <row r="722" spans="1:10" ht="27" customHeight="1">
      <c r="A722" s="114" t="s">
        <v>35</v>
      </c>
      <c r="B722" s="116"/>
      <c r="C722" s="74" t="s">
        <v>128</v>
      </c>
      <c r="D722" s="74" t="s">
        <v>25</v>
      </c>
      <c r="E722" s="74" t="s">
        <v>44</v>
      </c>
      <c r="F722" s="75" t="s">
        <v>36</v>
      </c>
      <c r="G722" s="76">
        <f>Прил_4!H653</f>
        <v>435</v>
      </c>
      <c r="H722" s="76">
        <f>Прил_4!I653</f>
        <v>92.1</v>
      </c>
      <c r="I722" s="77">
        <f t="shared" si="62"/>
        <v>342.9</v>
      </c>
      <c r="J722" s="77">
        <f t="shared" si="63"/>
        <v>21.17241379310345</v>
      </c>
    </row>
    <row r="723" spans="1:10" ht="12.75">
      <c r="A723" s="114" t="s">
        <v>45</v>
      </c>
      <c r="B723" s="116"/>
      <c r="C723" s="74" t="s">
        <v>128</v>
      </c>
      <c r="D723" s="74" t="s">
        <v>25</v>
      </c>
      <c r="E723" s="74" t="s">
        <v>44</v>
      </c>
      <c r="F723" s="75" t="s">
        <v>46</v>
      </c>
      <c r="G723" s="76">
        <v>1</v>
      </c>
      <c r="H723" s="76">
        <f>H724</f>
        <v>0.6</v>
      </c>
      <c r="I723" s="77">
        <f t="shared" si="62"/>
        <v>0.4</v>
      </c>
      <c r="J723" s="77">
        <f t="shared" si="63"/>
        <v>60</v>
      </c>
    </row>
    <row r="724" spans="1:10" ht="12.75">
      <c r="A724" s="114" t="s">
        <v>49</v>
      </c>
      <c r="B724" s="116"/>
      <c r="C724" s="74" t="s">
        <v>128</v>
      </c>
      <c r="D724" s="74" t="s">
        <v>25</v>
      </c>
      <c r="E724" s="74" t="s">
        <v>44</v>
      </c>
      <c r="F724" s="75" t="s">
        <v>50</v>
      </c>
      <c r="G724" s="76">
        <f>Прил_4!H655</f>
        <v>1</v>
      </c>
      <c r="H724" s="76">
        <f>Прил_4!I655</f>
        <v>0.6</v>
      </c>
      <c r="I724" s="77">
        <f t="shared" si="62"/>
        <v>0.4</v>
      </c>
      <c r="J724" s="77">
        <f t="shared" si="63"/>
        <v>60</v>
      </c>
    </row>
    <row r="725" spans="1:10" ht="66.75" customHeight="1">
      <c r="A725" s="114" t="s">
        <v>37</v>
      </c>
      <c r="B725" s="116"/>
      <c r="C725" s="74" t="s">
        <v>128</v>
      </c>
      <c r="D725" s="74" t="s">
        <v>25</v>
      </c>
      <c r="E725" s="74" t="s">
        <v>51</v>
      </c>
      <c r="F725" s="75"/>
      <c r="G725" s="76">
        <v>197</v>
      </c>
      <c r="H725" s="76">
        <f>H726</f>
        <v>257</v>
      </c>
      <c r="I725" s="77">
        <f t="shared" si="62"/>
        <v>-60</v>
      </c>
      <c r="J725" s="77">
        <f t="shared" si="63"/>
        <v>130.45685279187816</v>
      </c>
    </row>
    <row r="726" spans="1:10" ht="69.75" customHeight="1">
      <c r="A726" s="114" t="s">
        <v>20</v>
      </c>
      <c r="B726" s="116"/>
      <c r="C726" s="74" t="s">
        <v>128</v>
      </c>
      <c r="D726" s="74" t="s">
        <v>25</v>
      </c>
      <c r="E726" s="74" t="s">
        <v>51</v>
      </c>
      <c r="F726" s="75" t="s">
        <v>21</v>
      </c>
      <c r="G726" s="76">
        <v>197</v>
      </c>
      <c r="H726" s="76">
        <f>H727</f>
        <v>257</v>
      </c>
      <c r="I726" s="77">
        <f aca="true" t="shared" si="65" ref="I726:I789">G726-H726</f>
        <v>-60</v>
      </c>
      <c r="J726" s="77">
        <f aca="true" t="shared" si="66" ref="J726:J789">H726/G726*100</f>
        <v>130.45685279187816</v>
      </c>
    </row>
    <row r="727" spans="1:10" ht="28.5" customHeight="1">
      <c r="A727" s="114" t="s">
        <v>22</v>
      </c>
      <c r="B727" s="116"/>
      <c r="C727" s="74" t="s">
        <v>128</v>
      </c>
      <c r="D727" s="74" t="s">
        <v>25</v>
      </c>
      <c r="E727" s="74" t="s">
        <v>51</v>
      </c>
      <c r="F727" s="75" t="s">
        <v>23</v>
      </c>
      <c r="G727" s="76">
        <f>Прил_4!H658</f>
        <v>197</v>
      </c>
      <c r="H727" s="76">
        <f>Прил_4!I658</f>
        <v>257</v>
      </c>
      <c r="I727" s="77">
        <f t="shared" si="65"/>
        <v>-60</v>
      </c>
      <c r="J727" s="77">
        <f t="shared" si="66"/>
        <v>130.45685279187816</v>
      </c>
    </row>
    <row r="728" spans="1:10" ht="12.75">
      <c r="A728" s="114" t="s">
        <v>52</v>
      </c>
      <c r="B728" s="116"/>
      <c r="C728" s="74" t="s">
        <v>128</v>
      </c>
      <c r="D728" s="74" t="s">
        <v>25</v>
      </c>
      <c r="E728" s="74" t="s">
        <v>53</v>
      </c>
      <c r="F728" s="75"/>
      <c r="G728" s="76">
        <v>13</v>
      </c>
      <c r="H728" s="76">
        <f>H729</f>
        <v>9</v>
      </c>
      <c r="I728" s="77">
        <f t="shared" si="65"/>
        <v>4</v>
      </c>
      <c r="J728" s="77">
        <f t="shared" si="66"/>
        <v>69.23076923076923</v>
      </c>
    </row>
    <row r="729" spans="1:10" ht="69" customHeight="1">
      <c r="A729" s="114" t="s">
        <v>20</v>
      </c>
      <c r="B729" s="116"/>
      <c r="C729" s="74" t="s">
        <v>128</v>
      </c>
      <c r="D729" s="74" t="s">
        <v>25</v>
      </c>
      <c r="E729" s="74" t="s">
        <v>53</v>
      </c>
      <c r="F729" s="75" t="s">
        <v>21</v>
      </c>
      <c r="G729" s="76">
        <v>13</v>
      </c>
      <c r="H729" s="76">
        <f>H730</f>
        <v>9</v>
      </c>
      <c r="I729" s="77">
        <f t="shared" si="65"/>
        <v>4</v>
      </c>
      <c r="J729" s="77">
        <f t="shared" si="66"/>
        <v>69.23076923076923</v>
      </c>
    </row>
    <row r="730" spans="1:10" ht="26.25" customHeight="1">
      <c r="A730" s="114" t="s">
        <v>22</v>
      </c>
      <c r="B730" s="116"/>
      <c r="C730" s="74" t="s">
        <v>128</v>
      </c>
      <c r="D730" s="74" t="s">
        <v>25</v>
      </c>
      <c r="E730" s="74" t="s">
        <v>53</v>
      </c>
      <c r="F730" s="75" t="s">
        <v>23</v>
      </c>
      <c r="G730" s="76">
        <f>Прил_4!H661</f>
        <v>13</v>
      </c>
      <c r="H730" s="76">
        <f>Прил_4!I661</f>
        <v>9</v>
      </c>
      <c r="I730" s="77">
        <f t="shared" si="65"/>
        <v>4</v>
      </c>
      <c r="J730" s="77">
        <f t="shared" si="66"/>
        <v>69.23076923076923</v>
      </c>
    </row>
    <row r="731" spans="1:10" ht="12.75">
      <c r="A731" s="117" t="s">
        <v>175</v>
      </c>
      <c r="B731" s="119"/>
      <c r="C731" s="68" t="s">
        <v>108</v>
      </c>
      <c r="D731" s="80" t="s">
        <v>576</v>
      </c>
      <c r="E731" s="68"/>
      <c r="F731" s="69"/>
      <c r="G731" s="70">
        <f>G732+G737</f>
        <v>14353</v>
      </c>
      <c r="H731" s="70">
        <f>H732+H737</f>
        <v>8530.5</v>
      </c>
      <c r="I731" s="71">
        <f t="shared" si="65"/>
        <v>5822.5</v>
      </c>
      <c r="J731" s="71">
        <f t="shared" si="66"/>
        <v>59.43356789521354</v>
      </c>
    </row>
    <row r="732" spans="1:10" ht="12.75">
      <c r="A732" s="117" t="s">
        <v>176</v>
      </c>
      <c r="B732" s="119"/>
      <c r="C732" s="68" t="s">
        <v>108</v>
      </c>
      <c r="D732" s="68" t="s">
        <v>11</v>
      </c>
      <c r="E732" s="68"/>
      <c r="F732" s="69"/>
      <c r="G732" s="70">
        <f aca="true" t="shared" si="67" ref="G732:H735">G733</f>
        <v>10687.3</v>
      </c>
      <c r="H732" s="70">
        <f t="shared" si="67"/>
        <v>6855.2</v>
      </c>
      <c r="I732" s="71">
        <f t="shared" si="65"/>
        <v>3832.0999999999995</v>
      </c>
      <c r="J732" s="71">
        <f t="shared" si="66"/>
        <v>64.14342256697202</v>
      </c>
    </row>
    <row r="733" spans="1:10" ht="27" customHeight="1">
      <c r="A733" s="114" t="s">
        <v>177</v>
      </c>
      <c r="B733" s="116"/>
      <c r="C733" s="74" t="s">
        <v>108</v>
      </c>
      <c r="D733" s="74" t="s">
        <v>11</v>
      </c>
      <c r="E733" s="74" t="s">
        <v>178</v>
      </c>
      <c r="F733" s="75"/>
      <c r="G733" s="76">
        <f t="shared" si="67"/>
        <v>10687.3</v>
      </c>
      <c r="H733" s="76">
        <f t="shared" si="67"/>
        <v>6855.2</v>
      </c>
      <c r="I733" s="77">
        <f t="shared" si="65"/>
        <v>3832.0999999999995</v>
      </c>
      <c r="J733" s="77">
        <f t="shared" si="66"/>
        <v>64.14342256697202</v>
      </c>
    </row>
    <row r="734" spans="1:10" ht="12.75">
      <c r="A734" s="114" t="s">
        <v>179</v>
      </c>
      <c r="B734" s="116"/>
      <c r="C734" s="74" t="s">
        <v>108</v>
      </c>
      <c r="D734" s="74" t="s">
        <v>11</v>
      </c>
      <c r="E734" s="74" t="s">
        <v>180</v>
      </c>
      <c r="F734" s="75"/>
      <c r="G734" s="76">
        <f t="shared" si="67"/>
        <v>10687.3</v>
      </c>
      <c r="H734" s="76">
        <f t="shared" si="67"/>
        <v>6855.2</v>
      </c>
      <c r="I734" s="77">
        <f t="shared" si="65"/>
        <v>3832.0999999999995</v>
      </c>
      <c r="J734" s="77">
        <f t="shared" si="66"/>
        <v>64.14342256697202</v>
      </c>
    </row>
    <row r="735" spans="1:10" ht="12.75">
      <c r="A735" s="114" t="s">
        <v>181</v>
      </c>
      <c r="B735" s="116"/>
      <c r="C735" s="74" t="s">
        <v>108</v>
      </c>
      <c r="D735" s="74" t="s">
        <v>11</v>
      </c>
      <c r="E735" s="74" t="s">
        <v>180</v>
      </c>
      <c r="F735" s="75" t="s">
        <v>182</v>
      </c>
      <c r="G735" s="76">
        <f t="shared" si="67"/>
        <v>10687.3</v>
      </c>
      <c r="H735" s="76">
        <f t="shared" si="67"/>
        <v>6855.2</v>
      </c>
      <c r="I735" s="77">
        <f t="shared" si="65"/>
        <v>3832.0999999999995</v>
      </c>
      <c r="J735" s="77">
        <f t="shared" si="66"/>
        <v>64.14342256697202</v>
      </c>
    </row>
    <row r="736" spans="1:10" ht="30" customHeight="1">
      <c r="A736" s="114" t="s">
        <v>183</v>
      </c>
      <c r="B736" s="116"/>
      <c r="C736" s="74" t="s">
        <v>108</v>
      </c>
      <c r="D736" s="74" t="s">
        <v>11</v>
      </c>
      <c r="E736" s="74" t="s">
        <v>180</v>
      </c>
      <c r="F736" s="75" t="s">
        <v>184</v>
      </c>
      <c r="G736" s="76">
        <f>Прил_4!H178</f>
        <v>10687.3</v>
      </c>
      <c r="H736" s="76">
        <f>Прил_4!I178</f>
        <v>6855.2</v>
      </c>
      <c r="I736" s="77">
        <f t="shared" si="65"/>
        <v>3832.0999999999995</v>
      </c>
      <c r="J736" s="77">
        <f t="shared" si="66"/>
        <v>64.14342256697202</v>
      </c>
    </row>
    <row r="737" spans="1:10" ht="12.75">
      <c r="A737" s="117" t="s">
        <v>185</v>
      </c>
      <c r="B737" s="119"/>
      <c r="C737" s="68" t="s">
        <v>108</v>
      </c>
      <c r="D737" s="68" t="s">
        <v>186</v>
      </c>
      <c r="E737" s="68"/>
      <c r="F737" s="69"/>
      <c r="G737" s="70">
        <f>G738+G746+G756</f>
        <v>3665.7</v>
      </c>
      <c r="H737" s="70">
        <f>H738+H746+H756</f>
        <v>1675.3</v>
      </c>
      <c r="I737" s="71">
        <f t="shared" si="65"/>
        <v>1990.3999999999999</v>
      </c>
      <c r="J737" s="71">
        <f t="shared" si="66"/>
        <v>45.70204872193578</v>
      </c>
    </row>
    <row r="738" spans="1:10" ht="72" customHeight="1">
      <c r="A738" s="114" t="s">
        <v>56</v>
      </c>
      <c r="B738" s="116"/>
      <c r="C738" s="74" t="s">
        <v>108</v>
      </c>
      <c r="D738" s="74" t="s">
        <v>186</v>
      </c>
      <c r="E738" s="74" t="s">
        <v>57</v>
      </c>
      <c r="F738" s="75"/>
      <c r="G738" s="76">
        <f>G739</f>
        <v>89.7</v>
      </c>
      <c r="H738" s="76">
        <f>H739</f>
        <v>30</v>
      </c>
      <c r="I738" s="77">
        <f t="shared" si="65"/>
        <v>59.7</v>
      </c>
      <c r="J738" s="77">
        <f t="shared" si="66"/>
        <v>33.44481605351171</v>
      </c>
    </row>
    <row r="739" spans="1:10" ht="42.75" customHeight="1">
      <c r="A739" s="114" t="s">
        <v>187</v>
      </c>
      <c r="B739" s="116"/>
      <c r="C739" s="74" t="s">
        <v>108</v>
      </c>
      <c r="D739" s="74" t="s">
        <v>186</v>
      </c>
      <c r="E739" s="74" t="s">
        <v>188</v>
      </c>
      <c r="F739" s="75"/>
      <c r="G739" s="76">
        <f>G740+G743</f>
        <v>89.7</v>
      </c>
      <c r="H739" s="76">
        <f>H740+H743</f>
        <v>30</v>
      </c>
      <c r="I739" s="77">
        <f t="shared" si="65"/>
        <v>59.7</v>
      </c>
      <c r="J739" s="77">
        <f t="shared" si="66"/>
        <v>33.44481605351171</v>
      </c>
    </row>
    <row r="740" spans="1:10" ht="42.75" customHeight="1">
      <c r="A740" s="114" t="s">
        <v>189</v>
      </c>
      <c r="B740" s="116"/>
      <c r="C740" s="74" t="s">
        <v>108</v>
      </c>
      <c r="D740" s="74" t="s">
        <v>186</v>
      </c>
      <c r="E740" s="74" t="s">
        <v>190</v>
      </c>
      <c r="F740" s="75"/>
      <c r="G740" s="76">
        <f>G741</f>
        <v>59.7</v>
      </c>
      <c r="H740" s="76">
        <f>H741</f>
        <v>0</v>
      </c>
      <c r="I740" s="77">
        <f t="shared" si="65"/>
        <v>59.7</v>
      </c>
      <c r="J740" s="77">
        <f t="shared" si="66"/>
        <v>0</v>
      </c>
    </row>
    <row r="741" spans="1:10" ht="29.25" customHeight="1">
      <c r="A741" s="114" t="s">
        <v>191</v>
      </c>
      <c r="B741" s="116"/>
      <c r="C741" s="74" t="s">
        <v>108</v>
      </c>
      <c r="D741" s="74" t="s">
        <v>186</v>
      </c>
      <c r="E741" s="74" t="s">
        <v>190</v>
      </c>
      <c r="F741" s="75" t="s">
        <v>192</v>
      </c>
      <c r="G741" s="76">
        <f>G742</f>
        <v>59.7</v>
      </c>
      <c r="H741" s="76">
        <f>H742</f>
        <v>0</v>
      </c>
      <c r="I741" s="77">
        <f t="shared" si="65"/>
        <v>59.7</v>
      </c>
      <c r="J741" s="77">
        <f t="shared" si="66"/>
        <v>0</v>
      </c>
    </row>
    <row r="742" spans="1:10" ht="58.5" customHeight="1">
      <c r="A742" s="114" t="s">
        <v>193</v>
      </c>
      <c r="B742" s="116"/>
      <c r="C742" s="74" t="s">
        <v>108</v>
      </c>
      <c r="D742" s="74" t="s">
        <v>186</v>
      </c>
      <c r="E742" s="74" t="s">
        <v>190</v>
      </c>
      <c r="F742" s="75" t="s">
        <v>194</v>
      </c>
      <c r="G742" s="76">
        <f>Прил_4!H184</f>
        <v>59.7</v>
      </c>
      <c r="H742" s="76">
        <f>Прил_4!I184</f>
        <v>0</v>
      </c>
      <c r="I742" s="77">
        <f t="shared" si="65"/>
        <v>59.7</v>
      </c>
      <c r="J742" s="77">
        <f t="shared" si="66"/>
        <v>0</v>
      </c>
    </row>
    <row r="743" spans="1:10" ht="39.75" customHeight="1">
      <c r="A743" s="114" t="s">
        <v>195</v>
      </c>
      <c r="B743" s="116"/>
      <c r="C743" s="74" t="s">
        <v>108</v>
      </c>
      <c r="D743" s="74" t="s">
        <v>186</v>
      </c>
      <c r="E743" s="74" t="s">
        <v>196</v>
      </c>
      <c r="F743" s="75"/>
      <c r="G743" s="76">
        <f>G744</f>
        <v>30</v>
      </c>
      <c r="H743" s="76">
        <f>H744</f>
        <v>30</v>
      </c>
      <c r="I743" s="77">
        <f t="shared" si="65"/>
        <v>0</v>
      </c>
      <c r="J743" s="77">
        <f t="shared" si="66"/>
        <v>100</v>
      </c>
    </row>
    <row r="744" spans="1:10" ht="27" customHeight="1">
      <c r="A744" s="114" t="s">
        <v>191</v>
      </c>
      <c r="B744" s="116"/>
      <c r="C744" s="74" t="s">
        <v>108</v>
      </c>
      <c r="D744" s="74" t="s">
        <v>186</v>
      </c>
      <c r="E744" s="74" t="s">
        <v>196</v>
      </c>
      <c r="F744" s="75" t="s">
        <v>192</v>
      </c>
      <c r="G744" s="76">
        <f>G745</f>
        <v>30</v>
      </c>
      <c r="H744" s="76">
        <f>H745</f>
        <v>30</v>
      </c>
      <c r="I744" s="77">
        <f t="shared" si="65"/>
        <v>0</v>
      </c>
      <c r="J744" s="77">
        <f t="shared" si="66"/>
        <v>100</v>
      </c>
    </row>
    <row r="745" spans="1:10" ht="54.75" customHeight="1">
      <c r="A745" s="114" t="s">
        <v>193</v>
      </c>
      <c r="B745" s="116"/>
      <c r="C745" s="74" t="s">
        <v>108</v>
      </c>
      <c r="D745" s="74" t="s">
        <v>186</v>
      </c>
      <c r="E745" s="74" t="s">
        <v>196</v>
      </c>
      <c r="F745" s="75" t="s">
        <v>194</v>
      </c>
      <c r="G745" s="76">
        <f>Прил_4!H187</f>
        <v>30</v>
      </c>
      <c r="H745" s="76">
        <f>Прил_4!I187</f>
        <v>30</v>
      </c>
      <c r="I745" s="77">
        <f t="shared" si="65"/>
        <v>0</v>
      </c>
      <c r="J745" s="77">
        <f t="shared" si="66"/>
        <v>100</v>
      </c>
    </row>
    <row r="746" spans="1:10" ht="28.5" customHeight="1">
      <c r="A746" s="114" t="s">
        <v>169</v>
      </c>
      <c r="B746" s="116"/>
      <c r="C746" s="74" t="s">
        <v>108</v>
      </c>
      <c r="D746" s="74" t="s">
        <v>186</v>
      </c>
      <c r="E746" s="74" t="s">
        <v>170</v>
      </c>
      <c r="F746" s="75"/>
      <c r="G746" s="76">
        <f>G747</f>
        <v>3181.4</v>
      </c>
      <c r="H746" s="76">
        <f>H747</f>
        <v>1525</v>
      </c>
      <c r="I746" s="77">
        <f t="shared" si="65"/>
        <v>1656.4</v>
      </c>
      <c r="J746" s="77">
        <f t="shared" si="66"/>
        <v>47.93487144024643</v>
      </c>
    </row>
    <row r="747" spans="1:10" ht="44.25" customHeight="1">
      <c r="A747" s="114" t="s">
        <v>197</v>
      </c>
      <c r="B747" s="116"/>
      <c r="C747" s="74" t="s">
        <v>108</v>
      </c>
      <c r="D747" s="74" t="s">
        <v>186</v>
      </c>
      <c r="E747" s="74" t="s">
        <v>198</v>
      </c>
      <c r="F747" s="75"/>
      <c r="G747" s="76">
        <f>G748+G753</f>
        <v>3181.4</v>
      </c>
      <c r="H747" s="76">
        <f>H748+H753</f>
        <v>1525</v>
      </c>
      <c r="I747" s="77">
        <f t="shared" si="65"/>
        <v>1656.4</v>
      </c>
      <c r="J747" s="77">
        <f t="shared" si="66"/>
        <v>47.93487144024643</v>
      </c>
    </row>
    <row r="748" spans="1:10" ht="42" customHeight="1">
      <c r="A748" s="114" t="s">
        <v>199</v>
      </c>
      <c r="B748" s="116"/>
      <c r="C748" s="74" t="s">
        <v>108</v>
      </c>
      <c r="D748" s="74" t="s">
        <v>186</v>
      </c>
      <c r="E748" s="74" t="s">
        <v>200</v>
      </c>
      <c r="F748" s="75"/>
      <c r="G748" s="76">
        <f>G749+G752</f>
        <v>3156.9</v>
      </c>
      <c r="H748" s="76">
        <f>H749+H752</f>
        <v>1525</v>
      </c>
      <c r="I748" s="77">
        <f t="shared" si="65"/>
        <v>1631.9</v>
      </c>
      <c r="J748" s="77">
        <f t="shared" si="66"/>
        <v>48.30688333491717</v>
      </c>
    </row>
    <row r="749" spans="1:10" ht="66" customHeight="1">
      <c r="A749" s="114" t="s">
        <v>20</v>
      </c>
      <c r="B749" s="116"/>
      <c r="C749" s="74" t="s">
        <v>108</v>
      </c>
      <c r="D749" s="74" t="s">
        <v>186</v>
      </c>
      <c r="E749" s="74" t="s">
        <v>200</v>
      </c>
      <c r="F749" s="75" t="s">
        <v>21</v>
      </c>
      <c r="G749" s="76">
        <f>G750</f>
        <v>2869.9</v>
      </c>
      <c r="H749" s="76">
        <f>H750</f>
        <v>1525</v>
      </c>
      <c r="I749" s="77">
        <f t="shared" si="65"/>
        <v>1344.9</v>
      </c>
      <c r="J749" s="77">
        <f t="shared" si="66"/>
        <v>53.137739990940446</v>
      </c>
    </row>
    <row r="750" spans="1:10" ht="27" customHeight="1">
      <c r="A750" s="114" t="s">
        <v>22</v>
      </c>
      <c r="B750" s="116"/>
      <c r="C750" s="74" t="s">
        <v>108</v>
      </c>
      <c r="D750" s="74" t="s">
        <v>186</v>
      </c>
      <c r="E750" s="74" t="s">
        <v>200</v>
      </c>
      <c r="F750" s="75" t="s">
        <v>23</v>
      </c>
      <c r="G750" s="76">
        <f>Прил_4!H192</f>
        <v>2869.9</v>
      </c>
      <c r="H750" s="76">
        <f>Прил_4!I192</f>
        <v>1525</v>
      </c>
      <c r="I750" s="77">
        <f t="shared" si="65"/>
        <v>1344.9</v>
      </c>
      <c r="J750" s="77">
        <f t="shared" si="66"/>
        <v>53.137739990940446</v>
      </c>
    </row>
    <row r="751" spans="1:10" ht="26.25" customHeight="1">
      <c r="A751" s="114" t="s">
        <v>33</v>
      </c>
      <c r="B751" s="116"/>
      <c r="C751" s="74" t="s">
        <v>108</v>
      </c>
      <c r="D751" s="74" t="s">
        <v>186</v>
      </c>
      <c r="E751" s="74" t="s">
        <v>200</v>
      </c>
      <c r="F751" s="75" t="s">
        <v>34</v>
      </c>
      <c r="G751" s="76">
        <f>G752</f>
        <v>287</v>
      </c>
      <c r="H751" s="76">
        <f>H752</f>
        <v>0</v>
      </c>
      <c r="I751" s="77">
        <f t="shared" si="65"/>
        <v>287</v>
      </c>
      <c r="J751" s="77">
        <f t="shared" si="66"/>
        <v>0</v>
      </c>
    </row>
    <row r="752" spans="1:10" ht="27" customHeight="1">
      <c r="A752" s="114" t="s">
        <v>35</v>
      </c>
      <c r="B752" s="116"/>
      <c r="C752" s="74" t="s">
        <v>108</v>
      </c>
      <c r="D752" s="74" t="s">
        <v>186</v>
      </c>
      <c r="E752" s="74" t="s">
        <v>200</v>
      </c>
      <c r="F752" s="75" t="s">
        <v>36</v>
      </c>
      <c r="G752" s="76">
        <f>Прил_4!H194</f>
        <v>287</v>
      </c>
      <c r="H752" s="76">
        <f>Прил_4!I194</f>
        <v>0</v>
      </c>
      <c r="I752" s="77">
        <f t="shared" si="65"/>
        <v>287</v>
      </c>
      <c r="J752" s="77">
        <f t="shared" si="66"/>
        <v>0</v>
      </c>
    </row>
    <row r="753" spans="1:10" ht="95.25" customHeight="1">
      <c r="A753" s="114" t="s">
        <v>201</v>
      </c>
      <c r="B753" s="116"/>
      <c r="C753" s="74" t="s">
        <v>108</v>
      </c>
      <c r="D753" s="74" t="s">
        <v>186</v>
      </c>
      <c r="E753" s="74" t="s">
        <v>202</v>
      </c>
      <c r="F753" s="75"/>
      <c r="G753" s="76">
        <f>G754</f>
        <v>24.5</v>
      </c>
      <c r="H753" s="76">
        <f>H754</f>
        <v>0</v>
      </c>
      <c r="I753" s="77">
        <f t="shared" si="65"/>
        <v>24.5</v>
      </c>
      <c r="J753" s="77">
        <f t="shared" si="66"/>
        <v>0</v>
      </c>
    </row>
    <row r="754" spans="1:10" ht="12.75">
      <c r="A754" s="114" t="s">
        <v>181</v>
      </c>
      <c r="B754" s="116"/>
      <c r="C754" s="74" t="s">
        <v>108</v>
      </c>
      <c r="D754" s="74" t="s">
        <v>186</v>
      </c>
      <c r="E754" s="74" t="s">
        <v>202</v>
      </c>
      <c r="F754" s="75" t="s">
        <v>182</v>
      </c>
      <c r="G754" s="76">
        <f>G755</f>
        <v>24.5</v>
      </c>
      <c r="H754" s="76">
        <f>H755</f>
        <v>0</v>
      </c>
      <c r="I754" s="77">
        <f t="shared" si="65"/>
        <v>24.5</v>
      </c>
      <c r="J754" s="77">
        <f t="shared" si="66"/>
        <v>0</v>
      </c>
    </row>
    <row r="755" spans="1:10" ht="30.75" customHeight="1">
      <c r="A755" s="114" t="s">
        <v>203</v>
      </c>
      <c r="B755" s="116"/>
      <c r="C755" s="74" t="s">
        <v>108</v>
      </c>
      <c r="D755" s="74" t="s">
        <v>186</v>
      </c>
      <c r="E755" s="74" t="s">
        <v>202</v>
      </c>
      <c r="F755" s="75" t="s">
        <v>204</v>
      </c>
      <c r="G755" s="76">
        <f>Прил_4!H197</f>
        <v>24.5</v>
      </c>
      <c r="H755" s="76">
        <f>Прил_4!I197</f>
        <v>0</v>
      </c>
      <c r="I755" s="77">
        <f t="shared" si="65"/>
        <v>24.5</v>
      </c>
      <c r="J755" s="77">
        <f t="shared" si="66"/>
        <v>0</v>
      </c>
    </row>
    <row r="756" spans="1:10" ht="68.25" customHeight="1">
      <c r="A756" s="114" t="s">
        <v>26</v>
      </c>
      <c r="B756" s="116"/>
      <c r="C756" s="74" t="s">
        <v>108</v>
      </c>
      <c r="D756" s="74" t="s">
        <v>186</v>
      </c>
      <c r="E756" s="74" t="s">
        <v>27</v>
      </c>
      <c r="F756" s="75"/>
      <c r="G756" s="76">
        <f>G757</f>
        <v>394.59999999999997</v>
      </c>
      <c r="H756" s="76">
        <f>H757</f>
        <v>120.3</v>
      </c>
      <c r="I756" s="77">
        <f t="shared" si="65"/>
        <v>274.29999999999995</v>
      </c>
      <c r="J756" s="77">
        <f t="shared" si="66"/>
        <v>30.486568677141413</v>
      </c>
    </row>
    <row r="757" spans="1:10" ht="39" customHeight="1">
      <c r="A757" s="114" t="s">
        <v>205</v>
      </c>
      <c r="B757" s="116"/>
      <c r="C757" s="74" t="s">
        <v>108</v>
      </c>
      <c r="D757" s="74" t="s">
        <v>186</v>
      </c>
      <c r="E757" s="74" t="s">
        <v>206</v>
      </c>
      <c r="F757" s="75"/>
      <c r="G757" s="76">
        <f>G758</f>
        <v>394.59999999999997</v>
      </c>
      <c r="H757" s="76">
        <f>H758</f>
        <v>120.3</v>
      </c>
      <c r="I757" s="77">
        <f t="shared" si="65"/>
        <v>274.29999999999995</v>
      </c>
      <c r="J757" s="77">
        <f t="shared" si="66"/>
        <v>30.486568677141413</v>
      </c>
    </row>
    <row r="758" spans="1:10" ht="46.5" customHeight="1">
      <c r="A758" s="114" t="s">
        <v>199</v>
      </c>
      <c r="B758" s="116"/>
      <c r="C758" s="74" t="s">
        <v>108</v>
      </c>
      <c r="D758" s="74" t="s">
        <v>186</v>
      </c>
      <c r="E758" s="74" t="s">
        <v>207</v>
      </c>
      <c r="F758" s="75"/>
      <c r="G758" s="76">
        <f>G759+G761</f>
        <v>394.59999999999997</v>
      </c>
      <c r="H758" s="76">
        <f>H759+H761</f>
        <v>120.3</v>
      </c>
      <c r="I758" s="77">
        <f t="shared" si="65"/>
        <v>274.29999999999995</v>
      </c>
      <c r="J758" s="77">
        <f t="shared" si="66"/>
        <v>30.486568677141413</v>
      </c>
    </row>
    <row r="759" spans="1:10" ht="69.75" customHeight="1">
      <c r="A759" s="114" t="s">
        <v>20</v>
      </c>
      <c r="B759" s="116"/>
      <c r="C759" s="74" t="s">
        <v>108</v>
      </c>
      <c r="D759" s="74" t="s">
        <v>186</v>
      </c>
      <c r="E759" s="74" t="s">
        <v>207</v>
      </c>
      <c r="F759" s="75" t="s">
        <v>21</v>
      </c>
      <c r="G759" s="76">
        <f>G760</f>
        <v>358.7</v>
      </c>
      <c r="H759" s="76">
        <f>H760</f>
        <v>120.3</v>
      </c>
      <c r="I759" s="77">
        <f t="shared" si="65"/>
        <v>238.39999999999998</v>
      </c>
      <c r="J759" s="77">
        <f t="shared" si="66"/>
        <v>33.53777529969334</v>
      </c>
    </row>
    <row r="760" spans="1:10" ht="12.75">
      <c r="A760" s="114" t="s">
        <v>22</v>
      </c>
      <c r="B760" s="116"/>
      <c r="C760" s="74" t="s">
        <v>108</v>
      </c>
      <c r="D760" s="74" t="s">
        <v>186</v>
      </c>
      <c r="E760" s="74" t="s">
        <v>207</v>
      </c>
      <c r="F760" s="75" t="s">
        <v>23</v>
      </c>
      <c r="G760" s="76">
        <f>Прил_4!H202</f>
        <v>358.7</v>
      </c>
      <c r="H760" s="76">
        <f>Прил_4!I202</f>
        <v>120.3</v>
      </c>
      <c r="I760" s="77">
        <f t="shared" si="65"/>
        <v>238.39999999999998</v>
      </c>
      <c r="J760" s="77">
        <f t="shared" si="66"/>
        <v>33.53777529969334</v>
      </c>
    </row>
    <row r="761" spans="1:10" ht="31.5" customHeight="1">
      <c r="A761" s="114" t="s">
        <v>33</v>
      </c>
      <c r="B761" s="116"/>
      <c r="C761" s="74" t="s">
        <v>108</v>
      </c>
      <c r="D761" s="74" t="s">
        <v>186</v>
      </c>
      <c r="E761" s="74" t="s">
        <v>207</v>
      </c>
      <c r="F761" s="75" t="s">
        <v>34</v>
      </c>
      <c r="G761" s="76">
        <f>G762</f>
        <v>35.9</v>
      </c>
      <c r="H761" s="76">
        <f>H762</f>
        <v>0</v>
      </c>
      <c r="I761" s="77">
        <f t="shared" si="65"/>
        <v>35.9</v>
      </c>
      <c r="J761" s="77">
        <f t="shared" si="66"/>
        <v>0</v>
      </c>
    </row>
    <row r="762" spans="1:10" ht="33" customHeight="1">
      <c r="A762" s="114" t="s">
        <v>35</v>
      </c>
      <c r="B762" s="116"/>
      <c r="C762" s="74" t="s">
        <v>108</v>
      </c>
      <c r="D762" s="74" t="s">
        <v>186</v>
      </c>
      <c r="E762" s="74" t="s">
        <v>207</v>
      </c>
      <c r="F762" s="75" t="s">
        <v>36</v>
      </c>
      <c r="G762" s="76">
        <f>Прил_4!H204</f>
        <v>35.9</v>
      </c>
      <c r="H762" s="76">
        <f>Прил_4!I204</f>
        <v>0</v>
      </c>
      <c r="I762" s="77">
        <f t="shared" si="65"/>
        <v>35.9</v>
      </c>
      <c r="J762" s="77">
        <f t="shared" si="66"/>
        <v>0</v>
      </c>
    </row>
    <row r="763" spans="1:10" ht="12.75">
      <c r="A763" s="117" t="s">
        <v>424</v>
      </c>
      <c r="B763" s="119"/>
      <c r="C763" s="68" t="s">
        <v>212</v>
      </c>
      <c r="D763" s="80" t="s">
        <v>576</v>
      </c>
      <c r="E763" s="68"/>
      <c r="F763" s="69"/>
      <c r="G763" s="70">
        <f>G764+G775+G801</f>
        <v>36893.2</v>
      </c>
      <c r="H763" s="70">
        <f>H764+H775+H801</f>
        <v>19000.600000000002</v>
      </c>
      <c r="I763" s="71">
        <f t="shared" si="65"/>
        <v>17892.599999999995</v>
      </c>
      <c r="J763" s="71">
        <f t="shared" si="66"/>
        <v>51.501631737013874</v>
      </c>
    </row>
    <row r="764" spans="1:10" ht="12.75">
      <c r="A764" s="117" t="s">
        <v>425</v>
      </c>
      <c r="B764" s="119"/>
      <c r="C764" s="68" t="s">
        <v>212</v>
      </c>
      <c r="D764" s="68" t="s">
        <v>11</v>
      </c>
      <c r="E764" s="68"/>
      <c r="F764" s="69"/>
      <c r="G764" s="70">
        <f>G765</f>
        <v>24336.2</v>
      </c>
      <c r="H764" s="70">
        <f>H765</f>
        <v>13160.5</v>
      </c>
      <c r="I764" s="71">
        <f t="shared" si="65"/>
        <v>11175.7</v>
      </c>
      <c r="J764" s="71">
        <f t="shared" si="66"/>
        <v>54.07787575710259</v>
      </c>
    </row>
    <row r="765" spans="1:10" ht="26.25" customHeight="1">
      <c r="A765" s="114" t="s">
        <v>426</v>
      </c>
      <c r="B765" s="116"/>
      <c r="C765" s="74" t="s">
        <v>212</v>
      </c>
      <c r="D765" s="74" t="s">
        <v>11</v>
      </c>
      <c r="E765" s="74" t="s">
        <v>427</v>
      </c>
      <c r="F765" s="75"/>
      <c r="G765" s="76">
        <f>G766+G769+G772</f>
        <v>24336.2</v>
      </c>
      <c r="H765" s="76">
        <f>H766+H769+H772</f>
        <v>13160.5</v>
      </c>
      <c r="I765" s="77">
        <f t="shared" si="65"/>
        <v>11175.7</v>
      </c>
      <c r="J765" s="77">
        <f t="shared" si="66"/>
        <v>54.07787575710259</v>
      </c>
    </row>
    <row r="766" spans="1:10" ht="69" customHeight="1">
      <c r="A766" s="114" t="s">
        <v>37</v>
      </c>
      <c r="B766" s="116"/>
      <c r="C766" s="74" t="s">
        <v>212</v>
      </c>
      <c r="D766" s="74" t="s">
        <v>11</v>
      </c>
      <c r="E766" s="74" t="s">
        <v>428</v>
      </c>
      <c r="F766" s="75"/>
      <c r="G766" s="76">
        <f>G767</f>
        <v>450</v>
      </c>
      <c r="H766" s="76">
        <f>H767</f>
        <v>172.3</v>
      </c>
      <c r="I766" s="77">
        <f t="shared" si="65"/>
        <v>277.7</v>
      </c>
      <c r="J766" s="77">
        <f t="shared" si="66"/>
        <v>38.28888888888889</v>
      </c>
    </row>
    <row r="767" spans="1:10" ht="27" customHeight="1">
      <c r="A767" s="114" t="s">
        <v>191</v>
      </c>
      <c r="B767" s="116"/>
      <c r="C767" s="74" t="s">
        <v>212</v>
      </c>
      <c r="D767" s="74" t="s">
        <v>11</v>
      </c>
      <c r="E767" s="74" t="s">
        <v>428</v>
      </c>
      <c r="F767" s="75" t="s">
        <v>192</v>
      </c>
      <c r="G767" s="76">
        <f>G768</f>
        <v>450</v>
      </c>
      <c r="H767" s="76">
        <f>H768</f>
        <v>172.3</v>
      </c>
      <c r="I767" s="77">
        <f t="shared" si="65"/>
        <v>277.7</v>
      </c>
      <c r="J767" s="77">
        <f t="shared" si="66"/>
        <v>38.28888888888889</v>
      </c>
    </row>
    <row r="768" spans="1:10" ht="12.75">
      <c r="A768" s="114" t="s">
        <v>264</v>
      </c>
      <c r="B768" s="116"/>
      <c r="C768" s="74" t="s">
        <v>212</v>
      </c>
      <c r="D768" s="74" t="s">
        <v>11</v>
      </c>
      <c r="E768" s="74" t="s">
        <v>428</v>
      </c>
      <c r="F768" s="75" t="s">
        <v>265</v>
      </c>
      <c r="G768" s="76">
        <f>Прил_4!H667</f>
        <v>450</v>
      </c>
      <c r="H768" s="76">
        <f>Прил_4!I667</f>
        <v>172.3</v>
      </c>
      <c r="I768" s="77">
        <f t="shared" si="65"/>
        <v>277.7</v>
      </c>
      <c r="J768" s="77">
        <f t="shared" si="66"/>
        <v>38.28888888888889</v>
      </c>
    </row>
    <row r="769" spans="1:10" ht="13.5" customHeight="1">
      <c r="A769" s="114" t="s">
        <v>52</v>
      </c>
      <c r="B769" s="116"/>
      <c r="C769" s="74" t="s">
        <v>212</v>
      </c>
      <c r="D769" s="74" t="s">
        <v>11</v>
      </c>
      <c r="E769" s="74" t="s">
        <v>429</v>
      </c>
      <c r="F769" s="75"/>
      <c r="G769" s="76">
        <f>G770</f>
        <v>24</v>
      </c>
      <c r="H769" s="76">
        <f>H770</f>
        <v>0</v>
      </c>
      <c r="I769" s="77">
        <f t="shared" si="65"/>
        <v>24</v>
      </c>
      <c r="J769" s="77">
        <f t="shared" si="66"/>
        <v>0</v>
      </c>
    </row>
    <row r="770" spans="1:10" ht="27.75" customHeight="1">
      <c r="A770" s="114" t="s">
        <v>191</v>
      </c>
      <c r="B770" s="116"/>
      <c r="C770" s="74" t="s">
        <v>212</v>
      </c>
      <c r="D770" s="74" t="s">
        <v>11</v>
      </c>
      <c r="E770" s="74" t="s">
        <v>429</v>
      </c>
      <c r="F770" s="75" t="s">
        <v>192</v>
      </c>
      <c r="G770" s="76">
        <f>G771</f>
        <v>24</v>
      </c>
      <c r="H770" s="76">
        <f>H771</f>
        <v>0</v>
      </c>
      <c r="I770" s="77">
        <f t="shared" si="65"/>
        <v>24</v>
      </c>
      <c r="J770" s="77">
        <f t="shared" si="66"/>
        <v>0</v>
      </c>
    </row>
    <row r="771" spans="1:10" ht="12.75">
      <c r="A771" s="114" t="s">
        <v>264</v>
      </c>
      <c r="B771" s="116"/>
      <c r="C771" s="74" t="s">
        <v>212</v>
      </c>
      <c r="D771" s="74" t="s">
        <v>11</v>
      </c>
      <c r="E771" s="74" t="s">
        <v>429</v>
      </c>
      <c r="F771" s="75" t="s">
        <v>265</v>
      </c>
      <c r="G771" s="76">
        <f>Прил_4!H670</f>
        <v>24</v>
      </c>
      <c r="H771" s="76">
        <f>Прил_4!I670</f>
        <v>0</v>
      </c>
      <c r="I771" s="77">
        <f t="shared" si="65"/>
        <v>24</v>
      </c>
      <c r="J771" s="77">
        <f t="shared" si="66"/>
        <v>0</v>
      </c>
    </row>
    <row r="772" spans="1:10" ht="27" customHeight="1">
      <c r="A772" s="114" t="s">
        <v>241</v>
      </c>
      <c r="B772" s="116"/>
      <c r="C772" s="74" t="s">
        <v>212</v>
      </c>
      <c r="D772" s="74" t="s">
        <v>11</v>
      </c>
      <c r="E772" s="74" t="s">
        <v>430</v>
      </c>
      <c r="F772" s="75"/>
      <c r="G772" s="76">
        <f>G773</f>
        <v>23862.2</v>
      </c>
      <c r="H772" s="76">
        <f>H773</f>
        <v>12988.2</v>
      </c>
      <c r="I772" s="77">
        <f t="shared" si="65"/>
        <v>10874</v>
      </c>
      <c r="J772" s="77">
        <f t="shared" si="66"/>
        <v>54.430019025907086</v>
      </c>
    </row>
    <row r="773" spans="1:10" ht="27" customHeight="1">
      <c r="A773" s="114" t="s">
        <v>191</v>
      </c>
      <c r="B773" s="116"/>
      <c r="C773" s="74" t="s">
        <v>212</v>
      </c>
      <c r="D773" s="74" t="s">
        <v>11</v>
      </c>
      <c r="E773" s="74" t="s">
        <v>430</v>
      </c>
      <c r="F773" s="75" t="s">
        <v>192</v>
      </c>
      <c r="G773" s="76">
        <f>G774</f>
        <v>23862.2</v>
      </c>
      <c r="H773" s="76">
        <f>H774</f>
        <v>12988.2</v>
      </c>
      <c r="I773" s="77">
        <f t="shared" si="65"/>
        <v>10874</v>
      </c>
      <c r="J773" s="77">
        <f t="shared" si="66"/>
        <v>54.430019025907086</v>
      </c>
    </row>
    <row r="774" spans="1:10" ht="12.75">
      <c r="A774" s="114" t="s">
        <v>264</v>
      </c>
      <c r="B774" s="116"/>
      <c r="C774" s="74" t="s">
        <v>212</v>
      </c>
      <c r="D774" s="74" t="s">
        <v>11</v>
      </c>
      <c r="E774" s="74" t="s">
        <v>430</v>
      </c>
      <c r="F774" s="75" t="s">
        <v>265</v>
      </c>
      <c r="G774" s="76">
        <f>Прил_4!H673</f>
        <v>23862.2</v>
      </c>
      <c r="H774" s="76">
        <f>Прил_4!I673</f>
        <v>12988.2</v>
      </c>
      <c r="I774" s="77">
        <f t="shared" si="65"/>
        <v>10874</v>
      </c>
      <c r="J774" s="77">
        <f t="shared" si="66"/>
        <v>54.430019025907086</v>
      </c>
    </row>
    <row r="775" spans="1:10" ht="12.75">
      <c r="A775" s="117" t="s">
        <v>431</v>
      </c>
      <c r="B775" s="119"/>
      <c r="C775" s="68" t="s">
        <v>212</v>
      </c>
      <c r="D775" s="68" t="s">
        <v>101</v>
      </c>
      <c r="E775" s="68"/>
      <c r="F775" s="69"/>
      <c r="G775" s="70">
        <f>G776+G787+G797</f>
        <v>8207.8</v>
      </c>
      <c r="H775" s="70">
        <f>H776+H787+H797</f>
        <v>5256.2</v>
      </c>
      <c r="I775" s="71">
        <f t="shared" si="65"/>
        <v>2951.5999999999995</v>
      </c>
      <c r="J775" s="71">
        <f t="shared" si="66"/>
        <v>64.03908477302079</v>
      </c>
    </row>
    <row r="776" spans="1:10" ht="42" customHeight="1">
      <c r="A776" s="114" t="s">
        <v>432</v>
      </c>
      <c r="B776" s="116"/>
      <c r="C776" s="74" t="s">
        <v>212</v>
      </c>
      <c r="D776" s="74" t="s">
        <v>101</v>
      </c>
      <c r="E776" s="74" t="s">
        <v>433</v>
      </c>
      <c r="F776" s="75"/>
      <c r="G776" s="76">
        <f>G777</f>
        <v>527.6</v>
      </c>
      <c r="H776" s="76">
        <f>H777</f>
        <v>176.2</v>
      </c>
      <c r="I776" s="77">
        <f t="shared" si="65"/>
        <v>351.40000000000003</v>
      </c>
      <c r="J776" s="77">
        <f t="shared" si="66"/>
        <v>33.39651250947687</v>
      </c>
    </row>
    <row r="777" spans="1:10" ht="42.75" customHeight="1">
      <c r="A777" s="114" t="s">
        <v>434</v>
      </c>
      <c r="B777" s="116"/>
      <c r="C777" s="74" t="s">
        <v>212</v>
      </c>
      <c r="D777" s="74" t="s">
        <v>101</v>
      </c>
      <c r="E777" s="74" t="s">
        <v>435</v>
      </c>
      <c r="F777" s="75"/>
      <c r="G777" s="76">
        <f>G778+G781+G784</f>
        <v>527.6</v>
      </c>
      <c r="H777" s="76">
        <f>H778+H781+H784</f>
        <v>176.2</v>
      </c>
      <c r="I777" s="77">
        <f t="shared" si="65"/>
        <v>351.40000000000003</v>
      </c>
      <c r="J777" s="77">
        <f t="shared" si="66"/>
        <v>33.39651250947687</v>
      </c>
    </row>
    <row r="778" spans="1:10" ht="54.75" customHeight="1">
      <c r="A778" s="114" t="s">
        <v>262</v>
      </c>
      <c r="B778" s="116"/>
      <c r="C778" s="74" t="s">
        <v>212</v>
      </c>
      <c r="D778" s="74" t="s">
        <v>101</v>
      </c>
      <c r="E778" s="74" t="s">
        <v>436</v>
      </c>
      <c r="F778" s="75"/>
      <c r="G778" s="76">
        <f>G779</f>
        <v>87.6</v>
      </c>
      <c r="H778" s="76">
        <f>H779</f>
        <v>20.5</v>
      </c>
      <c r="I778" s="77">
        <f t="shared" si="65"/>
        <v>67.1</v>
      </c>
      <c r="J778" s="77">
        <f t="shared" si="66"/>
        <v>23.40182648401827</v>
      </c>
    </row>
    <row r="779" spans="1:10" ht="28.5" customHeight="1">
      <c r="A779" s="114" t="s">
        <v>191</v>
      </c>
      <c r="B779" s="116"/>
      <c r="C779" s="74" t="s">
        <v>212</v>
      </c>
      <c r="D779" s="74" t="s">
        <v>101</v>
      </c>
      <c r="E779" s="74" t="s">
        <v>436</v>
      </c>
      <c r="F779" s="75" t="s">
        <v>192</v>
      </c>
      <c r="G779" s="76">
        <f>G780</f>
        <v>87.6</v>
      </c>
      <c r="H779" s="76">
        <f>H780</f>
        <v>20.5</v>
      </c>
      <c r="I779" s="77">
        <f t="shared" si="65"/>
        <v>67.1</v>
      </c>
      <c r="J779" s="77">
        <f t="shared" si="66"/>
        <v>23.40182648401827</v>
      </c>
    </row>
    <row r="780" spans="1:10" ht="12.75">
      <c r="A780" s="114" t="s">
        <v>264</v>
      </c>
      <c r="B780" s="116"/>
      <c r="C780" s="74" t="s">
        <v>212</v>
      </c>
      <c r="D780" s="74" t="s">
        <v>101</v>
      </c>
      <c r="E780" s="74" t="s">
        <v>436</v>
      </c>
      <c r="F780" s="75" t="s">
        <v>265</v>
      </c>
      <c r="G780" s="76">
        <f>Прил_4!H679</f>
        <v>87.6</v>
      </c>
      <c r="H780" s="76">
        <f>Прил_4!I679</f>
        <v>20.5</v>
      </c>
      <c r="I780" s="77">
        <f t="shared" si="65"/>
        <v>67.1</v>
      </c>
      <c r="J780" s="77">
        <f t="shared" si="66"/>
        <v>23.40182648401827</v>
      </c>
    </row>
    <row r="781" spans="1:10" ht="12.75">
      <c r="A781" s="114" t="s">
        <v>437</v>
      </c>
      <c r="B781" s="116"/>
      <c r="C781" s="74" t="s">
        <v>212</v>
      </c>
      <c r="D781" s="74" t="s">
        <v>101</v>
      </c>
      <c r="E781" s="74" t="s">
        <v>438</v>
      </c>
      <c r="F781" s="75"/>
      <c r="G781" s="76">
        <f>G782</f>
        <v>250</v>
      </c>
      <c r="H781" s="76">
        <f>H782</f>
        <v>0</v>
      </c>
      <c r="I781" s="77">
        <f t="shared" si="65"/>
        <v>250</v>
      </c>
      <c r="J781" s="77">
        <f t="shared" si="66"/>
        <v>0</v>
      </c>
    </row>
    <row r="782" spans="1:10" ht="27" customHeight="1">
      <c r="A782" s="114" t="s">
        <v>191</v>
      </c>
      <c r="B782" s="116"/>
      <c r="C782" s="74" t="s">
        <v>212</v>
      </c>
      <c r="D782" s="74" t="s">
        <v>101</v>
      </c>
      <c r="E782" s="74" t="s">
        <v>438</v>
      </c>
      <c r="F782" s="75" t="s">
        <v>192</v>
      </c>
      <c r="G782" s="76">
        <f>G783</f>
        <v>250</v>
      </c>
      <c r="H782" s="76">
        <f>H783</f>
        <v>0</v>
      </c>
      <c r="I782" s="77">
        <f t="shared" si="65"/>
        <v>250</v>
      </c>
      <c r="J782" s="77">
        <f t="shared" si="66"/>
        <v>0</v>
      </c>
    </row>
    <row r="783" spans="1:10" ht="12.75">
      <c r="A783" s="114" t="s">
        <v>264</v>
      </c>
      <c r="B783" s="116"/>
      <c r="C783" s="74" t="s">
        <v>212</v>
      </c>
      <c r="D783" s="74" t="s">
        <v>101</v>
      </c>
      <c r="E783" s="74" t="s">
        <v>438</v>
      </c>
      <c r="F783" s="75" t="s">
        <v>265</v>
      </c>
      <c r="G783" s="76">
        <f>Прил_4!H682</f>
        <v>250</v>
      </c>
      <c r="H783" s="76">
        <f>Прил_4!I682</f>
        <v>0</v>
      </c>
      <c r="I783" s="77">
        <f t="shared" si="65"/>
        <v>250</v>
      </c>
      <c r="J783" s="77">
        <f t="shared" si="66"/>
        <v>0</v>
      </c>
    </row>
    <row r="784" spans="1:10" ht="26.25" customHeight="1">
      <c r="A784" s="114" t="s">
        <v>439</v>
      </c>
      <c r="B784" s="116"/>
      <c r="C784" s="74" t="s">
        <v>212</v>
      </c>
      <c r="D784" s="74" t="s">
        <v>101</v>
      </c>
      <c r="E784" s="74" t="s">
        <v>440</v>
      </c>
      <c r="F784" s="75"/>
      <c r="G784" s="76">
        <f>G785</f>
        <v>190</v>
      </c>
      <c r="H784" s="76">
        <f>H785</f>
        <v>155.7</v>
      </c>
      <c r="I784" s="77">
        <f t="shared" si="65"/>
        <v>34.30000000000001</v>
      </c>
      <c r="J784" s="77">
        <f t="shared" si="66"/>
        <v>81.94736842105263</v>
      </c>
    </row>
    <row r="785" spans="1:10" ht="27.75" customHeight="1">
      <c r="A785" s="114" t="s">
        <v>191</v>
      </c>
      <c r="B785" s="116"/>
      <c r="C785" s="74" t="s">
        <v>212</v>
      </c>
      <c r="D785" s="74" t="s">
        <v>101</v>
      </c>
      <c r="E785" s="74" t="s">
        <v>440</v>
      </c>
      <c r="F785" s="75" t="s">
        <v>192</v>
      </c>
      <c r="G785" s="76">
        <f>G786</f>
        <v>190</v>
      </c>
      <c r="H785" s="76">
        <f>H786</f>
        <v>155.7</v>
      </c>
      <c r="I785" s="77">
        <f t="shared" si="65"/>
        <v>34.30000000000001</v>
      </c>
      <c r="J785" s="77">
        <f t="shared" si="66"/>
        <v>81.94736842105263</v>
      </c>
    </row>
    <row r="786" spans="1:10" ht="12.75">
      <c r="A786" s="114" t="s">
        <v>264</v>
      </c>
      <c r="B786" s="116"/>
      <c r="C786" s="74" t="s">
        <v>212</v>
      </c>
      <c r="D786" s="74" t="s">
        <v>101</v>
      </c>
      <c r="E786" s="74" t="s">
        <v>440</v>
      </c>
      <c r="F786" s="75" t="s">
        <v>265</v>
      </c>
      <c r="G786" s="76">
        <f>Прил_4!H685</f>
        <v>190</v>
      </c>
      <c r="H786" s="76">
        <f>Прил_4!I685</f>
        <v>155.7</v>
      </c>
      <c r="I786" s="77">
        <f t="shared" si="65"/>
        <v>34.30000000000001</v>
      </c>
      <c r="J786" s="77">
        <f t="shared" si="66"/>
        <v>81.94736842105263</v>
      </c>
    </row>
    <row r="787" spans="1:10" ht="28.5" customHeight="1">
      <c r="A787" s="114" t="s">
        <v>426</v>
      </c>
      <c r="B787" s="116"/>
      <c r="C787" s="74" t="s">
        <v>212</v>
      </c>
      <c r="D787" s="74" t="s">
        <v>101</v>
      </c>
      <c r="E787" s="74" t="s">
        <v>427</v>
      </c>
      <c r="F787" s="75"/>
      <c r="G787" s="76">
        <f>G788+G791+G794</f>
        <v>7492.2</v>
      </c>
      <c r="H787" s="76">
        <f>H788+H791+H794</f>
        <v>4955.1</v>
      </c>
      <c r="I787" s="77">
        <f t="shared" si="65"/>
        <v>2537.0999999999995</v>
      </c>
      <c r="J787" s="77">
        <f t="shared" si="66"/>
        <v>66.13678225354369</v>
      </c>
    </row>
    <row r="788" spans="1:10" ht="67.5" customHeight="1">
      <c r="A788" s="114" t="s">
        <v>37</v>
      </c>
      <c r="B788" s="116"/>
      <c r="C788" s="74" t="s">
        <v>212</v>
      </c>
      <c r="D788" s="74" t="s">
        <v>101</v>
      </c>
      <c r="E788" s="74" t="s">
        <v>428</v>
      </c>
      <c r="F788" s="75"/>
      <c r="G788" s="76">
        <f>G789</f>
        <v>295</v>
      </c>
      <c r="H788" s="76">
        <f>H789</f>
        <v>150</v>
      </c>
      <c r="I788" s="77">
        <f t="shared" si="65"/>
        <v>145</v>
      </c>
      <c r="J788" s="77">
        <f t="shared" si="66"/>
        <v>50.847457627118644</v>
      </c>
    </row>
    <row r="789" spans="1:10" ht="24.75" customHeight="1">
      <c r="A789" s="114" t="s">
        <v>191</v>
      </c>
      <c r="B789" s="116"/>
      <c r="C789" s="74" t="s">
        <v>212</v>
      </c>
      <c r="D789" s="74" t="s">
        <v>101</v>
      </c>
      <c r="E789" s="74" t="s">
        <v>428</v>
      </c>
      <c r="F789" s="75" t="s">
        <v>192</v>
      </c>
      <c r="G789" s="76">
        <f>G790</f>
        <v>295</v>
      </c>
      <c r="H789" s="76">
        <f>H790</f>
        <v>150</v>
      </c>
      <c r="I789" s="77">
        <f t="shared" si="65"/>
        <v>145</v>
      </c>
      <c r="J789" s="77">
        <f t="shared" si="66"/>
        <v>50.847457627118644</v>
      </c>
    </row>
    <row r="790" spans="1:10" ht="12.75">
      <c r="A790" s="114" t="s">
        <v>264</v>
      </c>
      <c r="B790" s="116"/>
      <c r="C790" s="74" t="s">
        <v>212</v>
      </c>
      <c r="D790" s="74" t="s">
        <v>101</v>
      </c>
      <c r="E790" s="74" t="s">
        <v>428</v>
      </c>
      <c r="F790" s="75" t="s">
        <v>265</v>
      </c>
      <c r="G790" s="76">
        <f>Прил_4!H689</f>
        <v>295</v>
      </c>
      <c r="H790" s="76">
        <f>Прил_4!I689</f>
        <v>150</v>
      </c>
      <c r="I790" s="77">
        <f aca="true" t="shared" si="68" ref="I790:I846">G790-H790</f>
        <v>145</v>
      </c>
      <c r="J790" s="77">
        <f aca="true" t="shared" si="69" ref="J790:J846">H790/G790*100</f>
        <v>50.847457627118644</v>
      </c>
    </row>
    <row r="791" spans="1:10" ht="12.75">
      <c r="A791" s="114" t="s">
        <v>52</v>
      </c>
      <c r="B791" s="116"/>
      <c r="C791" s="74" t="s">
        <v>212</v>
      </c>
      <c r="D791" s="74" t="s">
        <v>101</v>
      </c>
      <c r="E791" s="74" t="s">
        <v>429</v>
      </c>
      <c r="F791" s="75"/>
      <c r="G791" s="76">
        <f>G792</f>
        <v>5</v>
      </c>
      <c r="H791" s="76">
        <f>H792</f>
        <v>0</v>
      </c>
      <c r="I791" s="77">
        <f t="shared" si="68"/>
        <v>5</v>
      </c>
      <c r="J791" s="77">
        <f t="shared" si="69"/>
        <v>0</v>
      </c>
    </row>
    <row r="792" spans="1:10" ht="25.5" customHeight="1">
      <c r="A792" s="114" t="s">
        <v>191</v>
      </c>
      <c r="B792" s="116"/>
      <c r="C792" s="74" t="s">
        <v>212</v>
      </c>
      <c r="D792" s="74" t="s">
        <v>101</v>
      </c>
      <c r="E792" s="74" t="s">
        <v>429</v>
      </c>
      <c r="F792" s="75" t="s">
        <v>192</v>
      </c>
      <c r="G792" s="76">
        <f>G793</f>
        <v>5</v>
      </c>
      <c r="H792" s="76">
        <f>H793</f>
        <v>0</v>
      </c>
      <c r="I792" s="77">
        <f t="shared" si="68"/>
        <v>5</v>
      </c>
      <c r="J792" s="77">
        <f t="shared" si="69"/>
        <v>0</v>
      </c>
    </row>
    <row r="793" spans="1:10" ht="12.75">
      <c r="A793" s="114" t="s">
        <v>264</v>
      </c>
      <c r="B793" s="116"/>
      <c r="C793" s="74" t="s">
        <v>212</v>
      </c>
      <c r="D793" s="74" t="s">
        <v>101</v>
      </c>
      <c r="E793" s="74" t="s">
        <v>429</v>
      </c>
      <c r="F793" s="75" t="s">
        <v>265</v>
      </c>
      <c r="G793" s="76">
        <f>Прил_4!H692</f>
        <v>5</v>
      </c>
      <c r="H793" s="76">
        <f>Прил_4!I692</f>
        <v>0</v>
      </c>
      <c r="I793" s="77">
        <f t="shared" si="68"/>
        <v>5</v>
      </c>
      <c r="J793" s="77">
        <f t="shared" si="69"/>
        <v>0</v>
      </c>
    </row>
    <row r="794" spans="1:10" ht="27" customHeight="1">
      <c r="A794" s="114" t="s">
        <v>241</v>
      </c>
      <c r="B794" s="116"/>
      <c r="C794" s="74" t="s">
        <v>212</v>
      </c>
      <c r="D794" s="74" t="s">
        <v>101</v>
      </c>
      <c r="E794" s="74" t="s">
        <v>430</v>
      </c>
      <c r="F794" s="75"/>
      <c r="G794" s="76">
        <f>G795</f>
        <v>7192.2</v>
      </c>
      <c r="H794" s="76">
        <f>H795</f>
        <v>4805.1</v>
      </c>
      <c r="I794" s="77">
        <f t="shared" si="68"/>
        <v>2387.0999999999995</v>
      </c>
      <c r="J794" s="77">
        <f t="shared" si="69"/>
        <v>66.80987736714775</v>
      </c>
    </row>
    <row r="795" spans="1:10" ht="27" customHeight="1">
      <c r="A795" s="114" t="s">
        <v>191</v>
      </c>
      <c r="B795" s="116"/>
      <c r="C795" s="74" t="s">
        <v>212</v>
      </c>
      <c r="D795" s="74" t="s">
        <v>101</v>
      </c>
      <c r="E795" s="74" t="s">
        <v>430</v>
      </c>
      <c r="F795" s="75" t="s">
        <v>192</v>
      </c>
      <c r="G795" s="76">
        <f>G796</f>
        <v>7192.2</v>
      </c>
      <c r="H795" s="76">
        <f>H796</f>
        <v>4805.1</v>
      </c>
      <c r="I795" s="77">
        <f t="shared" si="68"/>
        <v>2387.0999999999995</v>
      </c>
      <c r="J795" s="77">
        <f t="shared" si="69"/>
        <v>66.80987736714775</v>
      </c>
    </row>
    <row r="796" spans="1:10" ht="12.75">
      <c r="A796" s="114" t="s">
        <v>264</v>
      </c>
      <c r="B796" s="116"/>
      <c r="C796" s="74" t="s">
        <v>212</v>
      </c>
      <c r="D796" s="74" t="s">
        <v>101</v>
      </c>
      <c r="E796" s="74" t="s">
        <v>430</v>
      </c>
      <c r="F796" s="75" t="s">
        <v>265</v>
      </c>
      <c r="G796" s="76">
        <f>Прил_4!H695</f>
        <v>7192.2</v>
      </c>
      <c r="H796" s="76">
        <f>Прил_4!I695</f>
        <v>4805.1</v>
      </c>
      <c r="I796" s="77">
        <f t="shared" si="68"/>
        <v>2387.0999999999995</v>
      </c>
      <c r="J796" s="77">
        <f t="shared" si="69"/>
        <v>66.80987736714775</v>
      </c>
    </row>
    <row r="797" spans="1:10" ht="28.5" customHeight="1">
      <c r="A797" s="114" t="s">
        <v>441</v>
      </c>
      <c r="B797" s="116"/>
      <c r="C797" s="74" t="s">
        <v>212</v>
      </c>
      <c r="D797" s="74" t="s">
        <v>101</v>
      </c>
      <c r="E797" s="74" t="s">
        <v>442</v>
      </c>
      <c r="F797" s="75"/>
      <c r="G797" s="76">
        <f aca="true" t="shared" si="70" ref="G797:H799">G798</f>
        <v>188</v>
      </c>
      <c r="H797" s="76">
        <f t="shared" si="70"/>
        <v>124.9</v>
      </c>
      <c r="I797" s="77">
        <f t="shared" si="68"/>
        <v>63.099999999999994</v>
      </c>
      <c r="J797" s="77">
        <f t="shared" si="69"/>
        <v>66.43617021276597</v>
      </c>
    </row>
    <row r="798" spans="1:10" ht="12.75">
      <c r="A798" s="114" t="s">
        <v>443</v>
      </c>
      <c r="B798" s="116"/>
      <c r="C798" s="74" t="s">
        <v>212</v>
      </c>
      <c r="D798" s="74" t="s">
        <v>101</v>
      </c>
      <c r="E798" s="74" t="s">
        <v>444</v>
      </c>
      <c r="F798" s="75"/>
      <c r="G798" s="76">
        <f t="shared" si="70"/>
        <v>188</v>
      </c>
      <c r="H798" s="76">
        <f t="shared" si="70"/>
        <v>124.9</v>
      </c>
      <c r="I798" s="77">
        <f t="shared" si="68"/>
        <v>63.099999999999994</v>
      </c>
      <c r="J798" s="77">
        <f t="shared" si="69"/>
        <v>66.43617021276597</v>
      </c>
    </row>
    <row r="799" spans="1:10" ht="27" customHeight="1">
      <c r="A799" s="114" t="s">
        <v>191</v>
      </c>
      <c r="B799" s="116"/>
      <c r="C799" s="74" t="s">
        <v>212</v>
      </c>
      <c r="D799" s="74" t="s">
        <v>101</v>
      </c>
      <c r="E799" s="74" t="s">
        <v>444</v>
      </c>
      <c r="F799" s="75" t="s">
        <v>192</v>
      </c>
      <c r="G799" s="76">
        <f t="shared" si="70"/>
        <v>188</v>
      </c>
      <c r="H799" s="76">
        <f t="shared" si="70"/>
        <v>124.9</v>
      </c>
      <c r="I799" s="77">
        <f t="shared" si="68"/>
        <v>63.099999999999994</v>
      </c>
      <c r="J799" s="77">
        <f t="shared" si="69"/>
        <v>66.43617021276597</v>
      </c>
    </row>
    <row r="800" spans="1:10" ht="12.75">
      <c r="A800" s="114" t="s">
        <v>264</v>
      </c>
      <c r="B800" s="116"/>
      <c r="C800" s="74" t="s">
        <v>212</v>
      </c>
      <c r="D800" s="74" t="s">
        <v>101</v>
      </c>
      <c r="E800" s="74" t="s">
        <v>444</v>
      </c>
      <c r="F800" s="75" t="s">
        <v>265</v>
      </c>
      <c r="G800" s="76">
        <f>Прил_4!H699</f>
        <v>188</v>
      </c>
      <c r="H800" s="76">
        <f>Прил_4!I699</f>
        <v>124.9</v>
      </c>
      <c r="I800" s="77">
        <f t="shared" si="68"/>
        <v>63.099999999999994</v>
      </c>
      <c r="J800" s="77">
        <f t="shared" si="69"/>
        <v>66.43617021276597</v>
      </c>
    </row>
    <row r="801" spans="1:10" ht="27" customHeight="1">
      <c r="A801" s="117" t="s">
        <v>445</v>
      </c>
      <c r="B801" s="119"/>
      <c r="C801" s="68" t="s">
        <v>212</v>
      </c>
      <c r="D801" s="68" t="s">
        <v>154</v>
      </c>
      <c r="E801" s="68"/>
      <c r="F801" s="69"/>
      <c r="G801" s="70">
        <f>G802+G816+G837</f>
        <v>4349.2</v>
      </c>
      <c r="H801" s="70">
        <f>H802+H816+H837</f>
        <v>583.9</v>
      </c>
      <c r="I801" s="71">
        <f t="shared" si="68"/>
        <v>3765.2999999999997</v>
      </c>
      <c r="J801" s="71">
        <f t="shared" si="69"/>
        <v>13.425457555412489</v>
      </c>
    </row>
    <row r="802" spans="1:10" ht="33.75" customHeight="1">
      <c r="A802" s="114" t="s">
        <v>276</v>
      </c>
      <c r="B802" s="116"/>
      <c r="C802" s="74" t="s">
        <v>212</v>
      </c>
      <c r="D802" s="74" t="s">
        <v>154</v>
      </c>
      <c r="E802" s="74" t="s">
        <v>277</v>
      </c>
      <c r="F802" s="75"/>
      <c r="G802" s="76">
        <f>G803</f>
        <v>329.1</v>
      </c>
      <c r="H802" s="76">
        <f>H803</f>
        <v>170.89999999999998</v>
      </c>
      <c r="I802" s="77">
        <f t="shared" si="68"/>
        <v>158.20000000000005</v>
      </c>
      <c r="J802" s="77">
        <f t="shared" si="69"/>
        <v>51.92950470981464</v>
      </c>
    </row>
    <row r="803" spans="1:10" ht="39" customHeight="1">
      <c r="A803" s="114" t="s">
        <v>278</v>
      </c>
      <c r="B803" s="116"/>
      <c r="C803" s="74" t="s">
        <v>212</v>
      </c>
      <c r="D803" s="74" t="s">
        <v>154</v>
      </c>
      <c r="E803" s="74" t="s">
        <v>279</v>
      </c>
      <c r="F803" s="75"/>
      <c r="G803" s="76">
        <f>G804+G807+G810+G813</f>
        <v>329.1</v>
      </c>
      <c r="H803" s="76">
        <f>H804+H807+H810+H813</f>
        <v>170.89999999999998</v>
      </c>
      <c r="I803" s="77">
        <f t="shared" si="68"/>
        <v>158.20000000000005</v>
      </c>
      <c r="J803" s="77">
        <f t="shared" si="69"/>
        <v>51.92950470981464</v>
      </c>
    </row>
    <row r="804" spans="1:10" ht="45" customHeight="1">
      <c r="A804" s="114" t="s">
        <v>280</v>
      </c>
      <c r="B804" s="116"/>
      <c r="C804" s="74" t="s">
        <v>212</v>
      </c>
      <c r="D804" s="74" t="s">
        <v>154</v>
      </c>
      <c r="E804" s="74" t="s">
        <v>281</v>
      </c>
      <c r="F804" s="75"/>
      <c r="G804" s="76">
        <f>G805</f>
        <v>180</v>
      </c>
      <c r="H804" s="76">
        <f>H805</f>
        <v>90</v>
      </c>
      <c r="I804" s="77">
        <f t="shared" si="68"/>
        <v>90</v>
      </c>
      <c r="J804" s="77">
        <f t="shared" si="69"/>
        <v>50</v>
      </c>
    </row>
    <row r="805" spans="1:10" ht="27" customHeight="1">
      <c r="A805" s="114" t="s">
        <v>191</v>
      </c>
      <c r="B805" s="116"/>
      <c r="C805" s="74" t="s">
        <v>212</v>
      </c>
      <c r="D805" s="74" t="s">
        <v>154</v>
      </c>
      <c r="E805" s="74" t="s">
        <v>281</v>
      </c>
      <c r="F805" s="75" t="s">
        <v>192</v>
      </c>
      <c r="G805" s="76">
        <f>G806</f>
        <v>180</v>
      </c>
      <c r="H805" s="76">
        <f>H806</f>
        <v>90</v>
      </c>
      <c r="I805" s="77">
        <f t="shared" si="68"/>
        <v>90</v>
      </c>
      <c r="J805" s="77">
        <f t="shared" si="69"/>
        <v>50</v>
      </c>
    </row>
    <row r="806" spans="1:10" ht="12.75">
      <c r="A806" s="114" t="s">
        <v>264</v>
      </c>
      <c r="B806" s="116"/>
      <c r="C806" s="74" t="s">
        <v>212</v>
      </c>
      <c r="D806" s="74" t="s">
        <v>154</v>
      </c>
      <c r="E806" s="74" t="s">
        <v>281</v>
      </c>
      <c r="F806" s="75" t="s">
        <v>265</v>
      </c>
      <c r="G806" s="76">
        <f>Прил_4!H705</f>
        <v>180</v>
      </c>
      <c r="H806" s="76">
        <f>Прил_4!I705</f>
        <v>90</v>
      </c>
      <c r="I806" s="77">
        <f t="shared" si="68"/>
        <v>90</v>
      </c>
      <c r="J806" s="77">
        <f t="shared" si="69"/>
        <v>50</v>
      </c>
    </row>
    <row r="807" spans="1:10" ht="26.25" customHeight="1">
      <c r="A807" s="114" t="s">
        <v>407</v>
      </c>
      <c r="B807" s="116"/>
      <c r="C807" s="74" t="s">
        <v>212</v>
      </c>
      <c r="D807" s="74" t="s">
        <v>154</v>
      </c>
      <c r="E807" s="74" t="s">
        <v>408</v>
      </c>
      <c r="F807" s="75"/>
      <c r="G807" s="76">
        <f>G808</f>
        <v>33.6</v>
      </c>
      <c r="H807" s="76">
        <f>H808</f>
        <v>33.6</v>
      </c>
      <c r="I807" s="77">
        <f t="shared" si="68"/>
        <v>0</v>
      </c>
      <c r="J807" s="77">
        <f t="shared" si="69"/>
        <v>100</v>
      </c>
    </row>
    <row r="808" spans="1:10" ht="27" customHeight="1">
      <c r="A808" s="114" t="s">
        <v>191</v>
      </c>
      <c r="B808" s="116"/>
      <c r="C808" s="74" t="s">
        <v>212</v>
      </c>
      <c r="D808" s="74" t="s">
        <v>154</v>
      </c>
      <c r="E808" s="74" t="s">
        <v>408</v>
      </c>
      <c r="F808" s="75" t="s">
        <v>192</v>
      </c>
      <c r="G808" s="76">
        <f>G809</f>
        <v>33.6</v>
      </c>
      <c r="H808" s="76">
        <f>H809</f>
        <v>33.6</v>
      </c>
      <c r="I808" s="77">
        <f t="shared" si="68"/>
        <v>0</v>
      </c>
      <c r="J808" s="77">
        <f t="shared" si="69"/>
        <v>100</v>
      </c>
    </row>
    <row r="809" spans="1:10" ht="12.75">
      <c r="A809" s="114" t="s">
        <v>264</v>
      </c>
      <c r="B809" s="116"/>
      <c r="C809" s="74" t="s">
        <v>212</v>
      </c>
      <c r="D809" s="74" t="s">
        <v>154</v>
      </c>
      <c r="E809" s="74" t="s">
        <v>408</v>
      </c>
      <c r="F809" s="75" t="s">
        <v>265</v>
      </c>
      <c r="G809" s="76">
        <f>Прил_4!H708</f>
        <v>33.6</v>
      </c>
      <c r="H809" s="76">
        <f>Прил_4!I708</f>
        <v>33.6</v>
      </c>
      <c r="I809" s="77">
        <f t="shared" si="68"/>
        <v>0</v>
      </c>
      <c r="J809" s="77">
        <f t="shared" si="69"/>
        <v>100</v>
      </c>
    </row>
    <row r="810" spans="1:10" ht="43.5" customHeight="1">
      <c r="A810" s="114" t="s">
        <v>284</v>
      </c>
      <c r="B810" s="116"/>
      <c r="C810" s="74" t="s">
        <v>212</v>
      </c>
      <c r="D810" s="74" t="s">
        <v>154</v>
      </c>
      <c r="E810" s="74" t="s">
        <v>285</v>
      </c>
      <c r="F810" s="75"/>
      <c r="G810" s="76">
        <f>G811</f>
        <v>94.5</v>
      </c>
      <c r="H810" s="76">
        <f>H811</f>
        <v>47.3</v>
      </c>
      <c r="I810" s="77">
        <f t="shared" si="68"/>
        <v>47.2</v>
      </c>
      <c r="J810" s="77">
        <f t="shared" si="69"/>
        <v>50.05291005291005</v>
      </c>
    </row>
    <row r="811" spans="1:10" ht="27" customHeight="1">
      <c r="A811" s="114" t="s">
        <v>191</v>
      </c>
      <c r="B811" s="116"/>
      <c r="C811" s="74" t="s">
        <v>212</v>
      </c>
      <c r="D811" s="74" t="s">
        <v>154</v>
      </c>
      <c r="E811" s="74" t="s">
        <v>285</v>
      </c>
      <c r="F811" s="75" t="s">
        <v>192</v>
      </c>
      <c r="G811" s="76">
        <f>G812</f>
        <v>94.5</v>
      </c>
      <c r="H811" s="76">
        <f>H812</f>
        <v>47.3</v>
      </c>
      <c r="I811" s="77">
        <f t="shared" si="68"/>
        <v>47.2</v>
      </c>
      <c r="J811" s="77">
        <f t="shared" si="69"/>
        <v>50.05291005291005</v>
      </c>
    </row>
    <row r="812" spans="1:10" ht="12.75">
      <c r="A812" s="114" t="s">
        <v>264</v>
      </c>
      <c r="B812" s="116"/>
      <c r="C812" s="74" t="s">
        <v>212</v>
      </c>
      <c r="D812" s="74" t="s">
        <v>154</v>
      </c>
      <c r="E812" s="74" t="s">
        <v>285</v>
      </c>
      <c r="F812" s="75" t="s">
        <v>265</v>
      </c>
      <c r="G812" s="76">
        <f>Прил_4!H711</f>
        <v>94.5</v>
      </c>
      <c r="H812" s="76">
        <f>Прил_4!I711</f>
        <v>47.3</v>
      </c>
      <c r="I812" s="77">
        <f t="shared" si="68"/>
        <v>47.2</v>
      </c>
      <c r="J812" s="77">
        <f t="shared" si="69"/>
        <v>50.05291005291005</v>
      </c>
    </row>
    <row r="813" spans="1:10" ht="12" customHeight="1">
      <c r="A813" s="114" t="s">
        <v>446</v>
      </c>
      <c r="B813" s="116"/>
      <c r="C813" s="74" t="s">
        <v>212</v>
      </c>
      <c r="D813" s="74" t="s">
        <v>154</v>
      </c>
      <c r="E813" s="74" t="s">
        <v>447</v>
      </c>
      <c r="F813" s="75"/>
      <c r="G813" s="76">
        <f>G814</f>
        <v>21</v>
      </c>
      <c r="H813" s="76">
        <f>H814</f>
        <v>0</v>
      </c>
      <c r="I813" s="77">
        <f t="shared" si="68"/>
        <v>21</v>
      </c>
      <c r="J813" s="77">
        <f t="shared" si="69"/>
        <v>0</v>
      </c>
    </row>
    <row r="814" spans="1:10" ht="27.75" customHeight="1">
      <c r="A814" s="114" t="s">
        <v>191</v>
      </c>
      <c r="B814" s="116"/>
      <c r="C814" s="74" t="s">
        <v>212</v>
      </c>
      <c r="D814" s="74" t="s">
        <v>154</v>
      </c>
      <c r="E814" s="74" t="s">
        <v>447</v>
      </c>
      <c r="F814" s="75" t="s">
        <v>192</v>
      </c>
      <c r="G814" s="76">
        <f>G815</f>
        <v>21</v>
      </c>
      <c r="H814" s="76">
        <f>H815</f>
        <v>0</v>
      </c>
      <c r="I814" s="77">
        <f t="shared" si="68"/>
        <v>21</v>
      </c>
      <c r="J814" s="77">
        <f t="shared" si="69"/>
        <v>0</v>
      </c>
    </row>
    <row r="815" spans="1:10" ht="12.75">
      <c r="A815" s="114" t="s">
        <v>264</v>
      </c>
      <c r="B815" s="116"/>
      <c r="C815" s="74" t="s">
        <v>212</v>
      </c>
      <c r="D815" s="74" t="s">
        <v>154</v>
      </c>
      <c r="E815" s="74" t="s">
        <v>447</v>
      </c>
      <c r="F815" s="75" t="s">
        <v>265</v>
      </c>
      <c r="G815" s="76">
        <f>Прил_4!H714</f>
        <v>21</v>
      </c>
      <c r="H815" s="76">
        <f>Прил_4!I714</f>
        <v>0</v>
      </c>
      <c r="I815" s="77">
        <f t="shared" si="68"/>
        <v>21</v>
      </c>
      <c r="J815" s="77">
        <f t="shared" si="69"/>
        <v>0</v>
      </c>
    </row>
    <row r="816" spans="1:10" ht="40.5" customHeight="1">
      <c r="A816" s="114" t="s">
        <v>432</v>
      </c>
      <c r="B816" s="116"/>
      <c r="C816" s="74" t="s">
        <v>212</v>
      </c>
      <c r="D816" s="74" t="s">
        <v>154</v>
      </c>
      <c r="E816" s="74" t="s">
        <v>433</v>
      </c>
      <c r="F816" s="75"/>
      <c r="G816" s="76">
        <f>G817+G833</f>
        <v>3720.1</v>
      </c>
      <c r="H816" s="76">
        <f>H817+H833</f>
        <v>410.5</v>
      </c>
      <c r="I816" s="77">
        <f t="shared" si="68"/>
        <v>3309.6</v>
      </c>
      <c r="J816" s="77">
        <f t="shared" si="69"/>
        <v>11.034649606193382</v>
      </c>
    </row>
    <row r="817" spans="1:10" ht="42" customHeight="1">
      <c r="A817" s="114" t="s">
        <v>434</v>
      </c>
      <c r="B817" s="116"/>
      <c r="C817" s="74" t="s">
        <v>212</v>
      </c>
      <c r="D817" s="74" t="s">
        <v>154</v>
      </c>
      <c r="E817" s="74" t="s">
        <v>435</v>
      </c>
      <c r="F817" s="75"/>
      <c r="G817" s="76">
        <f>G818+G821+G824+G827+G830</f>
        <v>1152</v>
      </c>
      <c r="H817" s="76">
        <f>H818+H821+H824+H827+H830</f>
        <v>410.5</v>
      </c>
      <c r="I817" s="77">
        <f t="shared" si="68"/>
        <v>741.5</v>
      </c>
      <c r="J817" s="77">
        <f t="shared" si="69"/>
        <v>35.63368055555556</v>
      </c>
    </row>
    <row r="818" spans="1:10" ht="26.25" customHeight="1">
      <c r="A818" s="114" t="s">
        <v>448</v>
      </c>
      <c r="B818" s="116"/>
      <c r="C818" s="74" t="s">
        <v>212</v>
      </c>
      <c r="D818" s="74" t="s">
        <v>154</v>
      </c>
      <c r="E818" s="74" t="s">
        <v>449</v>
      </c>
      <c r="F818" s="75"/>
      <c r="G818" s="76">
        <f>G819</f>
        <v>100</v>
      </c>
      <c r="H818" s="76">
        <f>H819</f>
        <v>100</v>
      </c>
      <c r="I818" s="77">
        <f t="shared" si="68"/>
        <v>0</v>
      </c>
      <c r="J818" s="77">
        <f t="shared" si="69"/>
        <v>100</v>
      </c>
    </row>
    <row r="819" spans="1:10" ht="27" customHeight="1">
      <c r="A819" s="114" t="s">
        <v>191</v>
      </c>
      <c r="B819" s="116"/>
      <c r="C819" s="74" t="s">
        <v>212</v>
      </c>
      <c r="D819" s="74" t="s">
        <v>154</v>
      </c>
      <c r="E819" s="74" t="s">
        <v>449</v>
      </c>
      <c r="F819" s="75" t="s">
        <v>192</v>
      </c>
      <c r="G819" s="76">
        <f>G820</f>
        <v>100</v>
      </c>
      <c r="H819" s="76">
        <f>H820</f>
        <v>100</v>
      </c>
      <c r="I819" s="77">
        <f t="shared" si="68"/>
        <v>0</v>
      </c>
      <c r="J819" s="77">
        <f t="shared" si="69"/>
        <v>100</v>
      </c>
    </row>
    <row r="820" spans="1:10" ht="12.75">
      <c r="A820" s="114" t="s">
        <v>264</v>
      </c>
      <c r="B820" s="116"/>
      <c r="C820" s="74" t="s">
        <v>212</v>
      </c>
      <c r="D820" s="74" t="s">
        <v>154</v>
      </c>
      <c r="E820" s="74" t="s">
        <v>449</v>
      </c>
      <c r="F820" s="75" t="s">
        <v>265</v>
      </c>
      <c r="G820" s="76">
        <f>Прил_4!H719</f>
        <v>100</v>
      </c>
      <c r="H820" s="76">
        <f>Прил_4!I719</f>
        <v>100</v>
      </c>
      <c r="I820" s="77">
        <f t="shared" si="68"/>
        <v>0</v>
      </c>
      <c r="J820" s="77">
        <f t="shared" si="69"/>
        <v>100</v>
      </c>
    </row>
    <row r="821" spans="1:10" ht="12.75">
      <c r="A821" s="114" t="s">
        <v>437</v>
      </c>
      <c r="B821" s="116"/>
      <c r="C821" s="74" t="s">
        <v>212</v>
      </c>
      <c r="D821" s="74" t="s">
        <v>154</v>
      </c>
      <c r="E821" s="74" t="s">
        <v>438</v>
      </c>
      <c r="F821" s="75"/>
      <c r="G821" s="76">
        <f>G822</f>
        <v>246.8</v>
      </c>
      <c r="H821" s="76">
        <f>H822</f>
        <v>0</v>
      </c>
      <c r="I821" s="77">
        <f t="shared" si="68"/>
        <v>246.8</v>
      </c>
      <c r="J821" s="77">
        <f t="shared" si="69"/>
        <v>0</v>
      </c>
    </row>
    <row r="822" spans="1:10" ht="27" customHeight="1">
      <c r="A822" s="114" t="s">
        <v>191</v>
      </c>
      <c r="B822" s="116"/>
      <c r="C822" s="74" t="s">
        <v>212</v>
      </c>
      <c r="D822" s="74" t="s">
        <v>154</v>
      </c>
      <c r="E822" s="74" t="s">
        <v>438</v>
      </c>
      <c r="F822" s="75" t="s">
        <v>192</v>
      </c>
      <c r="G822" s="76">
        <f>G823</f>
        <v>246.8</v>
      </c>
      <c r="H822" s="76">
        <f>H823</f>
        <v>0</v>
      </c>
      <c r="I822" s="77">
        <f t="shared" si="68"/>
        <v>246.8</v>
      </c>
      <c r="J822" s="77">
        <f t="shared" si="69"/>
        <v>0</v>
      </c>
    </row>
    <row r="823" spans="1:10" ht="12.75">
      <c r="A823" s="114" t="s">
        <v>264</v>
      </c>
      <c r="B823" s="116"/>
      <c r="C823" s="74" t="s">
        <v>212</v>
      </c>
      <c r="D823" s="74" t="s">
        <v>154</v>
      </c>
      <c r="E823" s="74" t="s">
        <v>438</v>
      </c>
      <c r="F823" s="75" t="s">
        <v>265</v>
      </c>
      <c r="G823" s="76">
        <f>Прил_4!H722</f>
        <v>246.8</v>
      </c>
      <c r="H823" s="76">
        <f>Прил_4!I722</f>
        <v>0</v>
      </c>
      <c r="I823" s="77">
        <f t="shared" si="68"/>
        <v>246.8</v>
      </c>
      <c r="J823" s="77">
        <f t="shared" si="69"/>
        <v>0</v>
      </c>
    </row>
    <row r="824" spans="1:10" ht="27.75" customHeight="1">
      <c r="A824" s="114" t="s">
        <v>439</v>
      </c>
      <c r="B824" s="116"/>
      <c r="C824" s="74" t="s">
        <v>212</v>
      </c>
      <c r="D824" s="74" t="s">
        <v>154</v>
      </c>
      <c r="E824" s="74" t="s">
        <v>440</v>
      </c>
      <c r="F824" s="75"/>
      <c r="G824" s="76">
        <f>G825</f>
        <v>527.7</v>
      </c>
      <c r="H824" s="76">
        <f>H825</f>
        <v>303</v>
      </c>
      <c r="I824" s="77">
        <f t="shared" si="68"/>
        <v>224.70000000000005</v>
      </c>
      <c r="J824" s="77">
        <f t="shared" si="69"/>
        <v>57.418988061398515</v>
      </c>
    </row>
    <row r="825" spans="1:10" ht="30" customHeight="1">
      <c r="A825" s="114" t="s">
        <v>191</v>
      </c>
      <c r="B825" s="116"/>
      <c r="C825" s="74" t="s">
        <v>212</v>
      </c>
      <c r="D825" s="74" t="s">
        <v>154</v>
      </c>
      <c r="E825" s="74" t="s">
        <v>440</v>
      </c>
      <c r="F825" s="75" t="s">
        <v>192</v>
      </c>
      <c r="G825" s="76">
        <f>G826</f>
        <v>527.7</v>
      </c>
      <c r="H825" s="76">
        <f>H826</f>
        <v>303</v>
      </c>
      <c r="I825" s="77">
        <f t="shared" si="68"/>
        <v>224.70000000000005</v>
      </c>
      <c r="J825" s="77">
        <f t="shared" si="69"/>
        <v>57.418988061398515</v>
      </c>
    </row>
    <row r="826" spans="1:10" ht="12.75">
      <c r="A826" s="114" t="s">
        <v>264</v>
      </c>
      <c r="B826" s="116"/>
      <c r="C826" s="74" t="s">
        <v>212</v>
      </c>
      <c r="D826" s="74" t="s">
        <v>154</v>
      </c>
      <c r="E826" s="74" t="s">
        <v>440</v>
      </c>
      <c r="F826" s="75" t="s">
        <v>265</v>
      </c>
      <c r="G826" s="76">
        <f>Прил_4!H725</f>
        <v>527.7</v>
      </c>
      <c r="H826" s="76">
        <f>Прил_4!I725</f>
        <v>303</v>
      </c>
      <c r="I826" s="77">
        <f t="shared" si="68"/>
        <v>224.70000000000005</v>
      </c>
      <c r="J826" s="77">
        <f t="shared" si="69"/>
        <v>57.418988061398515</v>
      </c>
    </row>
    <row r="827" spans="1:10" ht="12.75">
      <c r="A827" s="114" t="s">
        <v>450</v>
      </c>
      <c r="B827" s="116"/>
      <c r="C827" s="74" t="s">
        <v>212</v>
      </c>
      <c r="D827" s="74" t="s">
        <v>154</v>
      </c>
      <c r="E827" s="74" t="s">
        <v>451</v>
      </c>
      <c r="F827" s="75"/>
      <c r="G827" s="76">
        <f>G828</f>
        <v>270</v>
      </c>
      <c r="H827" s="76">
        <f>H828</f>
        <v>0</v>
      </c>
      <c r="I827" s="77">
        <f t="shared" si="68"/>
        <v>270</v>
      </c>
      <c r="J827" s="77">
        <f t="shared" si="69"/>
        <v>0</v>
      </c>
    </row>
    <row r="828" spans="1:10" ht="26.25" customHeight="1">
      <c r="A828" s="114" t="s">
        <v>191</v>
      </c>
      <c r="B828" s="116"/>
      <c r="C828" s="74" t="s">
        <v>212</v>
      </c>
      <c r="D828" s="74" t="s">
        <v>154</v>
      </c>
      <c r="E828" s="74" t="s">
        <v>451</v>
      </c>
      <c r="F828" s="75" t="s">
        <v>192</v>
      </c>
      <c r="G828" s="76">
        <f>G829</f>
        <v>270</v>
      </c>
      <c r="H828" s="76">
        <f>H829</f>
        <v>0</v>
      </c>
      <c r="I828" s="77">
        <f t="shared" si="68"/>
        <v>270</v>
      </c>
      <c r="J828" s="77">
        <f t="shared" si="69"/>
        <v>0</v>
      </c>
    </row>
    <row r="829" spans="1:10" ht="12.75">
      <c r="A829" s="114" t="s">
        <v>264</v>
      </c>
      <c r="B829" s="116"/>
      <c r="C829" s="74" t="s">
        <v>212</v>
      </c>
      <c r="D829" s="74" t="s">
        <v>154</v>
      </c>
      <c r="E829" s="74" t="s">
        <v>451</v>
      </c>
      <c r="F829" s="75" t="s">
        <v>265</v>
      </c>
      <c r="G829" s="76">
        <f>Прил_4!H728</f>
        <v>270</v>
      </c>
      <c r="H829" s="76">
        <f>Прил_4!I728</f>
        <v>0</v>
      </c>
      <c r="I829" s="77">
        <f t="shared" si="68"/>
        <v>270</v>
      </c>
      <c r="J829" s="77">
        <f t="shared" si="69"/>
        <v>0</v>
      </c>
    </row>
    <row r="830" spans="1:10" ht="40.5" customHeight="1">
      <c r="A830" s="114" t="s">
        <v>452</v>
      </c>
      <c r="B830" s="116"/>
      <c r="C830" s="74" t="s">
        <v>212</v>
      </c>
      <c r="D830" s="74" t="s">
        <v>154</v>
      </c>
      <c r="E830" s="74" t="s">
        <v>453</v>
      </c>
      <c r="F830" s="75"/>
      <c r="G830" s="76">
        <f>G831</f>
        <v>7.5</v>
      </c>
      <c r="H830" s="76">
        <f>H831</f>
        <v>7.5</v>
      </c>
      <c r="I830" s="77">
        <f t="shared" si="68"/>
        <v>0</v>
      </c>
      <c r="J830" s="77">
        <f t="shared" si="69"/>
        <v>100</v>
      </c>
    </row>
    <row r="831" spans="1:10" ht="26.25" customHeight="1">
      <c r="A831" s="114" t="s">
        <v>191</v>
      </c>
      <c r="B831" s="116"/>
      <c r="C831" s="74" t="s">
        <v>212</v>
      </c>
      <c r="D831" s="74" t="s">
        <v>154</v>
      </c>
      <c r="E831" s="74" t="s">
        <v>453</v>
      </c>
      <c r="F831" s="75" t="s">
        <v>192</v>
      </c>
      <c r="G831" s="76">
        <f>G832</f>
        <v>7.5</v>
      </c>
      <c r="H831" s="76">
        <f>H832</f>
        <v>7.5</v>
      </c>
      <c r="I831" s="77">
        <f t="shared" si="68"/>
        <v>0</v>
      </c>
      <c r="J831" s="77">
        <f t="shared" si="69"/>
        <v>100</v>
      </c>
    </row>
    <row r="832" spans="1:10" ht="12.75">
      <c r="A832" s="114" t="s">
        <v>264</v>
      </c>
      <c r="B832" s="116"/>
      <c r="C832" s="74" t="s">
        <v>212</v>
      </c>
      <c r="D832" s="74" t="s">
        <v>154</v>
      </c>
      <c r="E832" s="74" t="s">
        <v>453</v>
      </c>
      <c r="F832" s="75" t="s">
        <v>265</v>
      </c>
      <c r="G832" s="76">
        <f>Прил_4!H731</f>
        <v>7.5</v>
      </c>
      <c r="H832" s="76">
        <f>Прил_4!I731</f>
        <v>7.5</v>
      </c>
      <c r="I832" s="77">
        <f t="shared" si="68"/>
        <v>0</v>
      </c>
      <c r="J832" s="77">
        <f t="shared" si="69"/>
        <v>100</v>
      </c>
    </row>
    <row r="833" spans="1:10" ht="42" customHeight="1">
      <c r="A833" s="114" t="s">
        <v>454</v>
      </c>
      <c r="B833" s="116"/>
      <c r="C833" s="74" t="s">
        <v>212</v>
      </c>
      <c r="D833" s="74" t="s">
        <v>154</v>
      </c>
      <c r="E833" s="74" t="s">
        <v>455</v>
      </c>
      <c r="F833" s="75"/>
      <c r="G833" s="76">
        <f aca="true" t="shared" si="71" ref="G833:H835">G834</f>
        <v>2568.1</v>
      </c>
      <c r="H833" s="76">
        <f t="shared" si="71"/>
        <v>0</v>
      </c>
      <c r="I833" s="77">
        <f t="shared" si="68"/>
        <v>2568.1</v>
      </c>
      <c r="J833" s="77">
        <f t="shared" si="69"/>
        <v>0</v>
      </c>
    </row>
    <row r="834" spans="1:10" ht="41.25" customHeight="1">
      <c r="A834" s="114" t="s">
        <v>456</v>
      </c>
      <c r="B834" s="116"/>
      <c r="C834" s="74" t="s">
        <v>212</v>
      </c>
      <c r="D834" s="74" t="s">
        <v>154</v>
      </c>
      <c r="E834" s="74" t="s">
        <v>457</v>
      </c>
      <c r="F834" s="75"/>
      <c r="G834" s="76">
        <f t="shared" si="71"/>
        <v>2568.1</v>
      </c>
      <c r="H834" s="76">
        <f t="shared" si="71"/>
        <v>0</v>
      </c>
      <c r="I834" s="77">
        <f t="shared" si="68"/>
        <v>2568.1</v>
      </c>
      <c r="J834" s="77">
        <f t="shared" si="69"/>
        <v>0</v>
      </c>
    </row>
    <row r="835" spans="1:10" ht="25.5" customHeight="1">
      <c r="A835" s="114" t="s">
        <v>191</v>
      </c>
      <c r="B835" s="116"/>
      <c r="C835" s="74" t="s">
        <v>212</v>
      </c>
      <c r="D835" s="74" t="s">
        <v>154</v>
      </c>
      <c r="E835" s="74" t="s">
        <v>457</v>
      </c>
      <c r="F835" s="75" t="s">
        <v>192</v>
      </c>
      <c r="G835" s="76">
        <f t="shared" si="71"/>
        <v>2568.1</v>
      </c>
      <c r="H835" s="76">
        <f t="shared" si="71"/>
        <v>0</v>
      </c>
      <c r="I835" s="77">
        <f t="shared" si="68"/>
        <v>2568.1</v>
      </c>
      <c r="J835" s="77">
        <f t="shared" si="69"/>
        <v>0</v>
      </c>
    </row>
    <row r="836" spans="1:10" ht="12.75">
      <c r="A836" s="114" t="s">
        <v>264</v>
      </c>
      <c r="B836" s="116"/>
      <c r="C836" s="74" t="s">
        <v>212</v>
      </c>
      <c r="D836" s="74" t="s">
        <v>154</v>
      </c>
      <c r="E836" s="74" t="s">
        <v>457</v>
      </c>
      <c r="F836" s="75" t="s">
        <v>265</v>
      </c>
      <c r="G836" s="76">
        <f>Прил_4!H735</f>
        <v>2568.1</v>
      </c>
      <c r="H836" s="76">
        <f>Прил_4!I735</f>
        <v>0</v>
      </c>
      <c r="I836" s="77">
        <f t="shared" si="68"/>
        <v>2568.1</v>
      </c>
      <c r="J836" s="77">
        <f t="shared" si="69"/>
        <v>0</v>
      </c>
    </row>
    <row r="837" spans="1:10" ht="32.25" customHeight="1">
      <c r="A837" s="114" t="s">
        <v>441</v>
      </c>
      <c r="B837" s="116"/>
      <c r="C837" s="74" t="s">
        <v>212</v>
      </c>
      <c r="D837" s="74" t="s">
        <v>154</v>
      </c>
      <c r="E837" s="74" t="s">
        <v>442</v>
      </c>
      <c r="F837" s="75"/>
      <c r="G837" s="76">
        <f aca="true" t="shared" si="72" ref="G837:H839">G838</f>
        <v>300</v>
      </c>
      <c r="H837" s="76">
        <f t="shared" si="72"/>
        <v>2.5</v>
      </c>
      <c r="I837" s="77">
        <f t="shared" si="68"/>
        <v>297.5</v>
      </c>
      <c r="J837" s="77">
        <f t="shared" si="69"/>
        <v>0.8333333333333334</v>
      </c>
    </row>
    <row r="838" spans="1:10" ht="12.75">
      <c r="A838" s="114" t="s">
        <v>443</v>
      </c>
      <c r="B838" s="116"/>
      <c r="C838" s="74" t="s">
        <v>212</v>
      </c>
      <c r="D838" s="74" t="s">
        <v>154</v>
      </c>
      <c r="E838" s="74" t="s">
        <v>444</v>
      </c>
      <c r="F838" s="75"/>
      <c r="G838" s="76">
        <f t="shared" si="72"/>
        <v>300</v>
      </c>
      <c r="H838" s="76">
        <f t="shared" si="72"/>
        <v>2.5</v>
      </c>
      <c r="I838" s="77">
        <f t="shared" si="68"/>
        <v>297.5</v>
      </c>
      <c r="J838" s="77">
        <f t="shared" si="69"/>
        <v>0.8333333333333334</v>
      </c>
    </row>
    <row r="839" spans="1:10" ht="27" customHeight="1">
      <c r="A839" s="114" t="s">
        <v>191</v>
      </c>
      <c r="B839" s="116"/>
      <c r="C839" s="74" t="s">
        <v>212</v>
      </c>
      <c r="D839" s="74" t="s">
        <v>154</v>
      </c>
      <c r="E839" s="74" t="s">
        <v>444</v>
      </c>
      <c r="F839" s="75" t="s">
        <v>192</v>
      </c>
      <c r="G839" s="76">
        <f t="shared" si="72"/>
        <v>300</v>
      </c>
      <c r="H839" s="76">
        <f t="shared" si="72"/>
        <v>2.5</v>
      </c>
      <c r="I839" s="77">
        <f t="shared" si="68"/>
        <v>297.5</v>
      </c>
      <c r="J839" s="77">
        <f t="shared" si="69"/>
        <v>0.8333333333333334</v>
      </c>
    </row>
    <row r="840" spans="1:10" ht="12.75">
      <c r="A840" s="114" t="s">
        <v>264</v>
      </c>
      <c r="B840" s="116"/>
      <c r="C840" s="74" t="s">
        <v>212</v>
      </c>
      <c r="D840" s="74" t="s">
        <v>154</v>
      </c>
      <c r="E840" s="74" t="s">
        <v>444</v>
      </c>
      <c r="F840" s="75" t="s">
        <v>265</v>
      </c>
      <c r="G840" s="76">
        <f>Прил_4!H739</f>
        <v>300</v>
      </c>
      <c r="H840" s="76">
        <f>Прил_4!I739</f>
        <v>2.5</v>
      </c>
      <c r="I840" s="77">
        <f t="shared" si="68"/>
        <v>297.5</v>
      </c>
      <c r="J840" s="77">
        <f t="shared" si="69"/>
        <v>0.8333333333333334</v>
      </c>
    </row>
    <row r="841" spans="1:10" ht="12.75">
      <c r="A841" s="117" t="s">
        <v>250</v>
      </c>
      <c r="B841" s="119"/>
      <c r="C841" s="68" t="s">
        <v>134</v>
      </c>
      <c r="D841" s="80" t="s">
        <v>576</v>
      </c>
      <c r="E841" s="68"/>
      <c r="F841" s="69"/>
      <c r="G841" s="70">
        <f aca="true" t="shared" si="73" ref="G841:H845">G842</f>
        <v>5617</v>
      </c>
      <c r="H841" s="70">
        <f t="shared" si="73"/>
        <v>4577.3</v>
      </c>
      <c r="I841" s="71">
        <f t="shared" si="68"/>
        <v>1039.6999999999998</v>
      </c>
      <c r="J841" s="71">
        <f t="shared" si="69"/>
        <v>81.49011928075485</v>
      </c>
    </row>
    <row r="842" spans="1:10" ht="12.75">
      <c r="A842" s="117" t="s">
        <v>251</v>
      </c>
      <c r="B842" s="119"/>
      <c r="C842" s="68" t="s">
        <v>134</v>
      </c>
      <c r="D842" s="68" t="s">
        <v>13</v>
      </c>
      <c r="E842" s="68"/>
      <c r="F842" s="69"/>
      <c r="G842" s="70">
        <f t="shared" si="73"/>
        <v>5617</v>
      </c>
      <c r="H842" s="70">
        <f t="shared" si="73"/>
        <v>4577.3</v>
      </c>
      <c r="I842" s="71">
        <f t="shared" si="68"/>
        <v>1039.6999999999998</v>
      </c>
      <c r="J842" s="71">
        <f t="shared" si="69"/>
        <v>81.49011928075485</v>
      </c>
    </row>
    <row r="843" spans="1:10" ht="30" customHeight="1">
      <c r="A843" s="114" t="s">
        <v>252</v>
      </c>
      <c r="B843" s="116"/>
      <c r="C843" s="74" t="s">
        <v>134</v>
      </c>
      <c r="D843" s="74" t="s">
        <v>13</v>
      </c>
      <c r="E843" s="74" t="s">
        <v>253</v>
      </c>
      <c r="F843" s="75"/>
      <c r="G843" s="76">
        <f t="shared" si="73"/>
        <v>5617</v>
      </c>
      <c r="H843" s="76">
        <f t="shared" si="73"/>
        <v>4577.3</v>
      </c>
      <c r="I843" s="77">
        <f t="shared" si="68"/>
        <v>1039.6999999999998</v>
      </c>
      <c r="J843" s="77">
        <f t="shared" si="69"/>
        <v>81.49011928075485</v>
      </c>
    </row>
    <row r="844" spans="1:10" ht="27.75" customHeight="1">
      <c r="A844" s="114" t="s">
        <v>241</v>
      </c>
      <c r="B844" s="116"/>
      <c r="C844" s="74" t="s">
        <v>134</v>
      </c>
      <c r="D844" s="74" t="s">
        <v>13</v>
      </c>
      <c r="E844" s="74" t="s">
        <v>254</v>
      </c>
      <c r="F844" s="75"/>
      <c r="G844" s="76">
        <f t="shared" si="73"/>
        <v>5617</v>
      </c>
      <c r="H844" s="76">
        <f t="shared" si="73"/>
        <v>4577.3</v>
      </c>
      <c r="I844" s="77">
        <f t="shared" si="68"/>
        <v>1039.6999999999998</v>
      </c>
      <c r="J844" s="77">
        <f t="shared" si="69"/>
        <v>81.49011928075485</v>
      </c>
    </row>
    <row r="845" spans="1:10" ht="27.75" customHeight="1">
      <c r="A845" s="114" t="s">
        <v>191</v>
      </c>
      <c r="B845" s="116"/>
      <c r="C845" s="74" t="s">
        <v>134</v>
      </c>
      <c r="D845" s="74" t="s">
        <v>13</v>
      </c>
      <c r="E845" s="74" t="s">
        <v>254</v>
      </c>
      <c r="F845" s="75" t="s">
        <v>192</v>
      </c>
      <c r="G845" s="76">
        <f t="shared" si="73"/>
        <v>5617</v>
      </c>
      <c r="H845" s="76">
        <f t="shared" si="73"/>
        <v>4577.3</v>
      </c>
      <c r="I845" s="77">
        <f t="shared" si="68"/>
        <v>1039.6999999999998</v>
      </c>
      <c r="J845" s="77">
        <f t="shared" si="69"/>
        <v>81.49011928075485</v>
      </c>
    </row>
    <row r="846" spans="1:10" ht="21" customHeight="1">
      <c r="A846" s="114" t="s">
        <v>255</v>
      </c>
      <c r="B846" s="116"/>
      <c r="C846" s="74" t="s">
        <v>134</v>
      </c>
      <c r="D846" s="74" t="s">
        <v>13</v>
      </c>
      <c r="E846" s="74" t="s">
        <v>254</v>
      </c>
      <c r="F846" s="75" t="s">
        <v>256</v>
      </c>
      <c r="G846" s="76">
        <f>Прил_4!H316</f>
        <v>5617</v>
      </c>
      <c r="H846" s="76">
        <f>Прил_4!I316</f>
        <v>4577.3</v>
      </c>
      <c r="I846" s="77">
        <f t="shared" si="68"/>
        <v>1039.6999999999998</v>
      </c>
      <c r="J846" s="77">
        <f t="shared" si="69"/>
        <v>81.49011928075485</v>
      </c>
    </row>
  </sheetData>
  <sheetProtection/>
  <mergeCells count="846">
    <mergeCell ref="H1:J1"/>
    <mergeCell ref="A3:J3"/>
    <mergeCell ref="A2:J2"/>
    <mergeCell ref="A4:B4"/>
    <mergeCell ref="A6:B6"/>
    <mergeCell ref="A7:B7"/>
    <mergeCell ref="A8:B8"/>
    <mergeCell ref="A9:B9"/>
    <mergeCell ref="A10:B10"/>
    <mergeCell ref="A5:B5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77:B77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1:B311"/>
    <mergeCell ref="A312:B312"/>
    <mergeCell ref="A313:B313"/>
    <mergeCell ref="A314:B314"/>
    <mergeCell ref="A308:B308"/>
    <mergeCell ref="A309:B309"/>
    <mergeCell ref="A310:B310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51:B351"/>
    <mergeCell ref="A352:B352"/>
    <mergeCell ref="A353:B353"/>
    <mergeCell ref="A354:B354"/>
    <mergeCell ref="A347:B347"/>
    <mergeCell ref="A348:B348"/>
    <mergeCell ref="A349:B349"/>
    <mergeCell ref="A350:B350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45:B845"/>
    <mergeCell ref="A846:B846"/>
    <mergeCell ref="A839:B839"/>
    <mergeCell ref="A840:B840"/>
    <mergeCell ref="A841:B841"/>
    <mergeCell ref="A842:B842"/>
    <mergeCell ref="A843:B843"/>
    <mergeCell ref="A844:B844"/>
    <mergeCell ref="A835:B835"/>
    <mergeCell ref="A836:B836"/>
    <mergeCell ref="A837:B837"/>
    <mergeCell ref="A838:B838"/>
    <mergeCell ref="A264:B264"/>
    <mergeCell ref="A265:B265"/>
    <mergeCell ref="A266:B266"/>
    <mergeCell ref="A267:B267"/>
    <mergeCell ref="A829:B829"/>
    <mergeCell ref="A830:B830"/>
  </mergeCells>
  <printOptions/>
  <pageMargins left="0.3937007874015748" right="0.3937007874015748" top="0.3937007874015748" bottom="0.3937007874015748" header="0" footer="0.5118110236220472"/>
  <pageSetup fitToHeight="0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914"/>
  <sheetViews>
    <sheetView view="pageBreakPreview" zoomScale="60" zoomScalePageLayoutView="0" workbookViewId="0" topLeftCell="A685">
      <selection activeCell="E14" sqref="E14"/>
    </sheetView>
  </sheetViews>
  <sheetFormatPr defaultColWidth="8.8515625" defaultRowHeight="15"/>
  <cols>
    <col min="1" max="1" width="42.00390625" style="84" customWidth="1"/>
    <col min="2" max="2" width="3.57421875" style="84" customWidth="1"/>
    <col min="3" max="3" width="1.28515625" style="84" customWidth="1"/>
    <col min="4" max="5" width="3.7109375" style="84" customWidth="1"/>
    <col min="6" max="6" width="17.140625" style="84" customWidth="1"/>
    <col min="7" max="7" width="4.7109375" style="84" customWidth="1"/>
    <col min="8" max="8" width="11.8515625" style="84" customWidth="1"/>
    <col min="9" max="9" width="11.8515625" style="85" customWidth="1"/>
    <col min="10" max="10" width="11.140625" style="86" customWidth="1"/>
    <col min="11" max="11" width="10.421875" style="85" bestFit="1" customWidth="1"/>
    <col min="12" max="13" width="8.8515625" style="84" customWidth="1"/>
    <col min="14" max="14" width="11.7109375" style="84" customWidth="1"/>
    <col min="15" max="15" width="10.7109375" style="84" customWidth="1"/>
    <col min="16" max="16384" width="8.8515625" style="84" customWidth="1"/>
  </cols>
  <sheetData>
    <row r="1" spans="1:11" ht="15.75">
      <c r="A1" s="147"/>
      <c r="B1" s="147"/>
      <c r="C1" s="147"/>
      <c r="D1" s="147"/>
      <c r="E1" s="147"/>
      <c r="F1" s="147"/>
      <c r="G1" s="147"/>
      <c r="H1" s="147"/>
      <c r="I1" s="146" t="s">
        <v>577</v>
      </c>
      <c r="J1" s="134"/>
      <c r="K1" s="134"/>
    </row>
    <row r="2" spans="1:8" ht="15.75">
      <c r="A2" s="147"/>
      <c r="B2" s="147"/>
      <c r="C2" s="147"/>
      <c r="D2" s="147"/>
      <c r="E2" s="147"/>
      <c r="F2" s="147"/>
      <c r="G2" s="147"/>
      <c r="H2" s="147"/>
    </row>
    <row r="3" spans="1:11" ht="40.5" customHeight="1">
      <c r="A3" s="135" t="s">
        <v>610</v>
      </c>
      <c r="B3" s="135"/>
      <c r="C3" s="135"/>
      <c r="D3" s="135"/>
      <c r="E3" s="135"/>
      <c r="F3" s="135"/>
      <c r="G3" s="135"/>
      <c r="H3" s="135"/>
      <c r="I3" s="149"/>
      <c r="J3" s="149"/>
      <c r="K3" s="149"/>
    </row>
    <row r="4" spans="1:11" ht="15.75">
      <c r="A4" s="143" t="s">
        <v>575</v>
      </c>
      <c r="B4" s="143"/>
      <c r="C4" s="143"/>
      <c r="D4" s="143"/>
      <c r="E4" s="143"/>
      <c r="F4" s="143"/>
      <c r="G4" s="143"/>
      <c r="H4" s="143"/>
      <c r="I4" s="144"/>
      <c r="J4" s="144"/>
      <c r="K4" s="144"/>
    </row>
    <row r="5" spans="1:11" ht="51">
      <c r="A5" s="87" t="s">
        <v>1</v>
      </c>
      <c r="B5" s="145" t="s">
        <v>5</v>
      </c>
      <c r="C5" s="145"/>
      <c r="D5" s="87" t="s">
        <v>3</v>
      </c>
      <c r="E5" s="87" t="s">
        <v>4</v>
      </c>
      <c r="F5" s="87" t="s">
        <v>6</v>
      </c>
      <c r="G5" s="87" t="s">
        <v>2</v>
      </c>
      <c r="H5" s="62" t="s">
        <v>589</v>
      </c>
      <c r="I5" s="63" t="s">
        <v>608</v>
      </c>
      <c r="J5" s="62" t="s">
        <v>590</v>
      </c>
      <c r="K5" s="62" t="s">
        <v>591</v>
      </c>
    </row>
    <row r="6" spans="1:11" ht="15.75">
      <c r="A6" s="87">
        <v>1</v>
      </c>
      <c r="B6" s="145">
        <v>2</v>
      </c>
      <c r="C6" s="148"/>
      <c r="D6" s="87">
        <v>3</v>
      </c>
      <c r="E6" s="87">
        <v>4</v>
      </c>
      <c r="F6" s="87">
        <v>5</v>
      </c>
      <c r="G6" s="87">
        <v>6</v>
      </c>
      <c r="H6" s="62">
        <v>7</v>
      </c>
      <c r="I6" s="62">
        <v>8</v>
      </c>
      <c r="J6" s="62">
        <v>9</v>
      </c>
      <c r="K6" s="62">
        <v>10</v>
      </c>
    </row>
    <row r="7" spans="1:13" ht="15.75">
      <c r="A7" s="101" t="s">
        <v>7</v>
      </c>
      <c r="B7" s="139"/>
      <c r="C7" s="140"/>
      <c r="D7" s="102"/>
      <c r="E7" s="102"/>
      <c r="F7" s="102"/>
      <c r="G7" s="103"/>
      <c r="H7" s="97">
        <f>H8+H205+H245+H264+H317+H534+H740+H894</f>
        <v>933969.7999999999</v>
      </c>
      <c r="I7" s="97">
        <f>I8+I205+I245+I264+I317+I534+I740+I894</f>
        <v>621955.6000000001</v>
      </c>
      <c r="J7" s="97">
        <f>H7-I7</f>
        <v>312014.19999999984</v>
      </c>
      <c r="K7" s="97">
        <f>I7/H7*100</f>
        <v>66.59268854303427</v>
      </c>
      <c r="M7" s="98"/>
    </row>
    <row r="8" spans="1:11" ht="31.5">
      <c r="A8" s="101" t="s">
        <v>8</v>
      </c>
      <c r="B8" s="139" t="s">
        <v>9</v>
      </c>
      <c r="C8" s="140"/>
      <c r="D8" s="102"/>
      <c r="E8" s="102"/>
      <c r="F8" s="102"/>
      <c r="G8" s="103"/>
      <c r="H8" s="97">
        <f>H9+H98+H105+H128+H151+H164+H173</f>
        <v>162710.4</v>
      </c>
      <c r="I8" s="97">
        <f>I9+I98+I105+I128+I151+I164+I173</f>
        <v>116337.30000000002</v>
      </c>
      <c r="J8" s="97">
        <f>H8-I8</f>
        <v>46373.09999999998</v>
      </c>
      <c r="K8" s="97">
        <f>I8/H8*100</f>
        <v>71.49960912148211</v>
      </c>
    </row>
    <row r="9" spans="1:11" s="100" customFormat="1" ht="18" customHeight="1">
      <c r="A9" s="105" t="s">
        <v>10</v>
      </c>
      <c r="B9" s="141" t="s">
        <v>9</v>
      </c>
      <c r="C9" s="142"/>
      <c r="D9" s="106" t="s">
        <v>11</v>
      </c>
      <c r="E9" s="107" t="s">
        <v>576</v>
      </c>
      <c r="F9" s="106"/>
      <c r="G9" s="108"/>
      <c r="H9" s="99">
        <f>H10+H16+H48</f>
        <v>114139.3</v>
      </c>
      <c r="I9" s="99">
        <f>I10+I16+I48</f>
        <v>77905.20000000001</v>
      </c>
      <c r="J9" s="99">
        <f>H9-I9</f>
        <v>36234.09999999999</v>
      </c>
      <c r="K9" s="99">
        <f>I9/H9*100</f>
        <v>68.25449253675116</v>
      </c>
    </row>
    <row r="10" spans="1:11" ht="48.75" customHeight="1">
      <c r="A10" s="88" t="s">
        <v>12</v>
      </c>
      <c r="B10" s="137" t="s">
        <v>9</v>
      </c>
      <c r="C10" s="138"/>
      <c r="D10" s="89" t="s">
        <v>11</v>
      </c>
      <c r="E10" s="89" t="s">
        <v>13</v>
      </c>
      <c r="F10" s="89"/>
      <c r="G10" s="64"/>
      <c r="H10" s="90">
        <f aca="true" t="shared" si="0" ref="H10:I14">H11</f>
        <v>5216.2</v>
      </c>
      <c r="I10" s="90">
        <f t="shared" si="0"/>
        <v>4316.5</v>
      </c>
      <c r="J10" s="90">
        <f>H10-I10</f>
        <v>899.6999999999998</v>
      </c>
      <c r="K10" s="90">
        <f>I10/H10*100</f>
        <v>82.7518116636632</v>
      </c>
    </row>
    <row r="11" spans="1:11" ht="63">
      <c r="A11" s="88" t="s">
        <v>14</v>
      </c>
      <c r="B11" s="137" t="s">
        <v>9</v>
      </c>
      <c r="C11" s="138"/>
      <c r="D11" s="89" t="s">
        <v>11</v>
      </c>
      <c r="E11" s="89" t="s">
        <v>13</v>
      </c>
      <c r="F11" s="89" t="s">
        <v>15</v>
      </c>
      <c r="G11" s="64"/>
      <c r="H11" s="90">
        <f t="shared" si="0"/>
        <v>5216.2</v>
      </c>
      <c r="I11" s="90">
        <f t="shared" si="0"/>
        <v>4316.5</v>
      </c>
      <c r="J11" s="90">
        <f aca="true" t="shared" si="1" ref="J11:J74">H11-I11</f>
        <v>899.6999999999998</v>
      </c>
      <c r="K11" s="90">
        <f aca="true" t="shared" si="2" ref="K11:K74">I11/H11*100</f>
        <v>82.7518116636632</v>
      </c>
    </row>
    <row r="12" spans="1:11" ht="15.75">
      <c r="A12" s="88" t="s">
        <v>16</v>
      </c>
      <c r="B12" s="137" t="s">
        <v>9</v>
      </c>
      <c r="C12" s="138"/>
      <c r="D12" s="89" t="s">
        <v>11</v>
      </c>
      <c r="E12" s="89" t="s">
        <v>13</v>
      </c>
      <c r="F12" s="89" t="s">
        <v>17</v>
      </c>
      <c r="G12" s="64"/>
      <c r="H12" s="90">
        <f t="shared" si="0"/>
        <v>5216.2</v>
      </c>
      <c r="I12" s="90">
        <f t="shared" si="0"/>
        <v>4316.5</v>
      </c>
      <c r="J12" s="90">
        <f t="shared" si="1"/>
        <v>899.6999999999998</v>
      </c>
      <c r="K12" s="90">
        <f t="shared" si="2"/>
        <v>82.7518116636632</v>
      </c>
    </row>
    <row r="13" spans="1:11" ht="31.5">
      <c r="A13" s="88" t="s">
        <v>18</v>
      </c>
      <c r="B13" s="137" t="s">
        <v>9</v>
      </c>
      <c r="C13" s="138"/>
      <c r="D13" s="89" t="s">
        <v>11</v>
      </c>
      <c r="E13" s="89" t="s">
        <v>13</v>
      </c>
      <c r="F13" s="89" t="s">
        <v>19</v>
      </c>
      <c r="G13" s="64"/>
      <c r="H13" s="90">
        <f t="shared" si="0"/>
        <v>5216.2</v>
      </c>
      <c r="I13" s="90">
        <f t="shared" si="0"/>
        <v>4316.5</v>
      </c>
      <c r="J13" s="90">
        <f t="shared" si="1"/>
        <v>899.6999999999998</v>
      </c>
      <c r="K13" s="90">
        <f t="shared" si="2"/>
        <v>82.7518116636632</v>
      </c>
    </row>
    <row r="14" spans="1:11" ht="96" customHeight="1">
      <c r="A14" s="88" t="s">
        <v>20</v>
      </c>
      <c r="B14" s="137" t="s">
        <v>9</v>
      </c>
      <c r="C14" s="138"/>
      <c r="D14" s="89" t="s">
        <v>11</v>
      </c>
      <c r="E14" s="89" t="s">
        <v>13</v>
      </c>
      <c r="F14" s="89" t="s">
        <v>19</v>
      </c>
      <c r="G14" s="64" t="s">
        <v>21</v>
      </c>
      <c r="H14" s="90">
        <f t="shared" si="0"/>
        <v>5216.2</v>
      </c>
      <c r="I14" s="90">
        <f t="shared" si="0"/>
        <v>4316.5</v>
      </c>
      <c r="J14" s="90">
        <f t="shared" si="1"/>
        <v>899.6999999999998</v>
      </c>
      <c r="K14" s="90">
        <f t="shared" si="2"/>
        <v>82.7518116636632</v>
      </c>
    </row>
    <row r="15" spans="1:11" ht="34.5" customHeight="1">
      <c r="A15" s="88" t="s">
        <v>22</v>
      </c>
      <c r="B15" s="137" t="s">
        <v>9</v>
      </c>
      <c r="C15" s="138"/>
      <c r="D15" s="89" t="s">
        <v>11</v>
      </c>
      <c r="E15" s="89" t="s">
        <v>13</v>
      </c>
      <c r="F15" s="89" t="s">
        <v>19</v>
      </c>
      <c r="G15" s="64" t="s">
        <v>23</v>
      </c>
      <c r="H15" s="90">
        <v>5216.2</v>
      </c>
      <c r="I15" s="90">
        <v>4316.5</v>
      </c>
      <c r="J15" s="90">
        <f t="shared" si="1"/>
        <v>899.6999999999998</v>
      </c>
      <c r="K15" s="90">
        <f t="shared" si="2"/>
        <v>82.7518116636632</v>
      </c>
    </row>
    <row r="16" spans="1:11" ht="78.75" customHeight="1">
      <c r="A16" s="88" t="s">
        <v>24</v>
      </c>
      <c r="B16" s="137" t="s">
        <v>9</v>
      </c>
      <c r="C16" s="138"/>
      <c r="D16" s="89" t="s">
        <v>11</v>
      </c>
      <c r="E16" s="89" t="s">
        <v>25</v>
      </c>
      <c r="F16" s="89"/>
      <c r="G16" s="64"/>
      <c r="H16" s="90">
        <f>H17+H31</f>
        <v>106319.3</v>
      </c>
      <c r="I16" s="90">
        <f>I17+I31</f>
        <v>73312.90000000001</v>
      </c>
      <c r="J16" s="90">
        <f t="shared" si="1"/>
        <v>33006.399999999994</v>
      </c>
      <c r="K16" s="90">
        <f t="shared" si="2"/>
        <v>68.9554013241246</v>
      </c>
    </row>
    <row r="17" spans="1:11" ht="94.5">
      <c r="A17" s="88" t="s">
        <v>26</v>
      </c>
      <c r="B17" s="137" t="s">
        <v>9</v>
      </c>
      <c r="C17" s="138"/>
      <c r="D17" s="89" t="s">
        <v>11</v>
      </c>
      <c r="E17" s="89" t="s">
        <v>25</v>
      </c>
      <c r="F17" s="89" t="s">
        <v>27</v>
      </c>
      <c r="G17" s="64"/>
      <c r="H17" s="90">
        <f>H18</f>
        <v>3486.8</v>
      </c>
      <c r="I17" s="90">
        <f>I18</f>
        <v>1599.1</v>
      </c>
      <c r="J17" s="90">
        <f t="shared" si="1"/>
        <v>1887.7000000000003</v>
      </c>
      <c r="K17" s="90">
        <f t="shared" si="2"/>
        <v>45.86153493174257</v>
      </c>
    </row>
    <row r="18" spans="1:11" ht="51" customHeight="1">
      <c r="A18" s="88" t="s">
        <v>28</v>
      </c>
      <c r="B18" s="137" t="s">
        <v>9</v>
      </c>
      <c r="C18" s="138"/>
      <c r="D18" s="89" t="s">
        <v>11</v>
      </c>
      <c r="E18" s="89" t="s">
        <v>25</v>
      </c>
      <c r="F18" s="89" t="s">
        <v>29</v>
      </c>
      <c r="G18" s="64"/>
      <c r="H18" s="90">
        <f>H19+H22+H25+H28</f>
        <v>3486.8</v>
      </c>
      <c r="I18" s="90">
        <f>I19+I22+I25+I28</f>
        <v>1599.1</v>
      </c>
      <c r="J18" s="90">
        <f t="shared" si="1"/>
        <v>1887.7000000000003</v>
      </c>
      <c r="K18" s="90">
        <f t="shared" si="2"/>
        <v>45.86153493174257</v>
      </c>
    </row>
    <row r="19" spans="1:11" ht="31.5">
      <c r="A19" s="88" t="s">
        <v>18</v>
      </c>
      <c r="B19" s="137" t="s">
        <v>9</v>
      </c>
      <c r="C19" s="138"/>
      <c r="D19" s="89" t="s">
        <v>11</v>
      </c>
      <c r="E19" s="89" t="s">
        <v>25</v>
      </c>
      <c r="F19" s="89" t="s">
        <v>30</v>
      </c>
      <c r="G19" s="64"/>
      <c r="H19" s="90">
        <f>H20</f>
        <v>1509.5</v>
      </c>
      <c r="I19" s="90">
        <f>I20</f>
        <v>725.1</v>
      </c>
      <c r="J19" s="90">
        <f t="shared" si="1"/>
        <v>784.4</v>
      </c>
      <c r="K19" s="90">
        <f t="shared" si="2"/>
        <v>48.03577343491223</v>
      </c>
    </row>
    <row r="20" spans="1:11" ht="94.5">
      <c r="A20" s="88" t="s">
        <v>20</v>
      </c>
      <c r="B20" s="137" t="s">
        <v>9</v>
      </c>
      <c r="C20" s="138"/>
      <c r="D20" s="89" t="s">
        <v>11</v>
      </c>
      <c r="E20" s="89" t="s">
        <v>25</v>
      </c>
      <c r="F20" s="89" t="s">
        <v>30</v>
      </c>
      <c r="G20" s="64" t="s">
        <v>21</v>
      </c>
      <c r="H20" s="90">
        <f>H21</f>
        <v>1509.5</v>
      </c>
      <c r="I20" s="90">
        <f>I21</f>
        <v>725.1</v>
      </c>
      <c r="J20" s="90">
        <f t="shared" si="1"/>
        <v>784.4</v>
      </c>
      <c r="K20" s="90">
        <f t="shared" si="2"/>
        <v>48.03577343491223</v>
      </c>
    </row>
    <row r="21" spans="1:11" ht="34.5" customHeight="1">
      <c r="A21" s="88" t="s">
        <v>22</v>
      </c>
      <c r="B21" s="137" t="s">
        <v>9</v>
      </c>
      <c r="C21" s="138"/>
      <c r="D21" s="89" t="s">
        <v>11</v>
      </c>
      <c r="E21" s="89" t="s">
        <v>25</v>
      </c>
      <c r="F21" s="89" t="s">
        <v>30</v>
      </c>
      <c r="G21" s="64" t="s">
        <v>23</v>
      </c>
      <c r="H21" s="90">
        <v>1509.5</v>
      </c>
      <c r="I21" s="90">
        <v>725.1</v>
      </c>
      <c r="J21" s="90">
        <f t="shared" si="1"/>
        <v>784.4</v>
      </c>
      <c r="K21" s="90">
        <f t="shared" si="2"/>
        <v>48.03577343491223</v>
      </c>
    </row>
    <row r="22" spans="1:11" ht="31.5">
      <c r="A22" s="88" t="s">
        <v>31</v>
      </c>
      <c r="B22" s="137" t="s">
        <v>9</v>
      </c>
      <c r="C22" s="138"/>
      <c r="D22" s="89" t="s">
        <v>11</v>
      </c>
      <c r="E22" s="89" t="s">
        <v>25</v>
      </c>
      <c r="F22" s="89" t="s">
        <v>32</v>
      </c>
      <c r="G22" s="64"/>
      <c r="H22" s="90">
        <f>H23</f>
        <v>390</v>
      </c>
      <c r="I22" s="90">
        <f>I23</f>
        <v>91.1</v>
      </c>
      <c r="J22" s="90">
        <f t="shared" si="1"/>
        <v>298.9</v>
      </c>
      <c r="K22" s="90">
        <f t="shared" si="2"/>
        <v>23.358974358974358</v>
      </c>
    </row>
    <row r="23" spans="1:11" ht="47.25">
      <c r="A23" s="88" t="s">
        <v>33</v>
      </c>
      <c r="B23" s="137" t="s">
        <v>9</v>
      </c>
      <c r="C23" s="138"/>
      <c r="D23" s="89" t="s">
        <v>11</v>
      </c>
      <c r="E23" s="89" t="s">
        <v>25</v>
      </c>
      <c r="F23" s="89" t="s">
        <v>32</v>
      </c>
      <c r="G23" s="64" t="s">
        <v>34</v>
      </c>
      <c r="H23" s="90">
        <f>H24</f>
        <v>390</v>
      </c>
      <c r="I23" s="90">
        <f>I24</f>
        <v>91.1</v>
      </c>
      <c r="J23" s="90">
        <f t="shared" si="1"/>
        <v>298.9</v>
      </c>
      <c r="K23" s="90">
        <f t="shared" si="2"/>
        <v>23.358974358974358</v>
      </c>
    </row>
    <row r="24" spans="1:11" ht="47.25">
      <c r="A24" s="88" t="s">
        <v>35</v>
      </c>
      <c r="B24" s="137" t="s">
        <v>9</v>
      </c>
      <c r="C24" s="138"/>
      <c r="D24" s="89" t="s">
        <v>11</v>
      </c>
      <c r="E24" s="89" t="s">
        <v>25</v>
      </c>
      <c r="F24" s="89" t="s">
        <v>32</v>
      </c>
      <c r="G24" s="64" t="s">
        <v>36</v>
      </c>
      <c r="H24" s="90">
        <v>390</v>
      </c>
      <c r="I24" s="90">
        <v>91.1</v>
      </c>
      <c r="J24" s="90">
        <f t="shared" si="1"/>
        <v>298.9</v>
      </c>
      <c r="K24" s="90">
        <f t="shared" si="2"/>
        <v>23.358974358974358</v>
      </c>
    </row>
    <row r="25" spans="1:11" ht="126">
      <c r="A25" s="88" t="s">
        <v>37</v>
      </c>
      <c r="B25" s="137" t="s">
        <v>9</v>
      </c>
      <c r="C25" s="138"/>
      <c r="D25" s="89" t="s">
        <v>11</v>
      </c>
      <c r="E25" s="89" t="s">
        <v>25</v>
      </c>
      <c r="F25" s="89" t="s">
        <v>38</v>
      </c>
      <c r="G25" s="64"/>
      <c r="H25" s="90">
        <f>H26</f>
        <v>250</v>
      </c>
      <c r="I25" s="90">
        <f>I26</f>
        <v>0</v>
      </c>
      <c r="J25" s="90">
        <f t="shared" si="1"/>
        <v>250</v>
      </c>
      <c r="K25" s="90">
        <f t="shared" si="2"/>
        <v>0</v>
      </c>
    </row>
    <row r="26" spans="1:11" ht="94.5" customHeight="1">
      <c r="A26" s="88" t="s">
        <v>20</v>
      </c>
      <c r="B26" s="137" t="s">
        <v>9</v>
      </c>
      <c r="C26" s="138"/>
      <c r="D26" s="89" t="s">
        <v>11</v>
      </c>
      <c r="E26" s="89" t="s">
        <v>25</v>
      </c>
      <c r="F26" s="89" t="s">
        <v>38</v>
      </c>
      <c r="G26" s="64" t="s">
        <v>21</v>
      </c>
      <c r="H26" s="90">
        <f>H27</f>
        <v>250</v>
      </c>
      <c r="I26" s="90">
        <f>I27</f>
        <v>0</v>
      </c>
      <c r="J26" s="90">
        <f t="shared" si="1"/>
        <v>250</v>
      </c>
      <c r="K26" s="90">
        <f t="shared" si="2"/>
        <v>0</v>
      </c>
    </row>
    <row r="27" spans="1:11" ht="37.5" customHeight="1">
      <c r="A27" s="88" t="s">
        <v>22</v>
      </c>
      <c r="B27" s="137" t="s">
        <v>9</v>
      </c>
      <c r="C27" s="138"/>
      <c r="D27" s="89" t="s">
        <v>11</v>
      </c>
      <c r="E27" s="89" t="s">
        <v>25</v>
      </c>
      <c r="F27" s="89" t="s">
        <v>38</v>
      </c>
      <c r="G27" s="64" t="s">
        <v>23</v>
      </c>
      <c r="H27" s="90">
        <v>250</v>
      </c>
      <c r="I27" s="90">
        <v>0</v>
      </c>
      <c r="J27" s="90">
        <f t="shared" si="1"/>
        <v>250</v>
      </c>
      <c r="K27" s="90">
        <f t="shared" si="2"/>
        <v>0</v>
      </c>
    </row>
    <row r="28" spans="1:11" ht="150" customHeight="1">
      <c r="A28" s="88" t="s">
        <v>39</v>
      </c>
      <c r="B28" s="137" t="s">
        <v>9</v>
      </c>
      <c r="C28" s="138"/>
      <c r="D28" s="89" t="s">
        <v>11</v>
      </c>
      <c r="E28" s="89" t="s">
        <v>25</v>
      </c>
      <c r="F28" s="89" t="s">
        <v>40</v>
      </c>
      <c r="G28" s="64"/>
      <c r="H28" s="90">
        <f>H29</f>
        <v>1337.3</v>
      </c>
      <c r="I28" s="90">
        <f>I29</f>
        <v>782.9</v>
      </c>
      <c r="J28" s="90">
        <f t="shared" si="1"/>
        <v>554.4</v>
      </c>
      <c r="K28" s="90">
        <f t="shared" si="2"/>
        <v>58.54333358259179</v>
      </c>
    </row>
    <row r="29" spans="1:11" ht="93.75" customHeight="1">
      <c r="A29" s="88" t="s">
        <v>20</v>
      </c>
      <c r="B29" s="137" t="s">
        <v>9</v>
      </c>
      <c r="C29" s="138"/>
      <c r="D29" s="89" t="s">
        <v>11</v>
      </c>
      <c r="E29" s="89" t="s">
        <v>25</v>
      </c>
      <c r="F29" s="89" t="s">
        <v>40</v>
      </c>
      <c r="G29" s="64" t="s">
        <v>21</v>
      </c>
      <c r="H29" s="90">
        <f>H30</f>
        <v>1337.3</v>
      </c>
      <c r="I29" s="90">
        <f>I30</f>
        <v>782.9</v>
      </c>
      <c r="J29" s="90">
        <f t="shared" si="1"/>
        <v>554.4</v>
      </c>
      <c r="K29" s="90">
        <f t="shared" si="2"/>
        <v>58.54333358259179</v>
      </c>
    </row>
    <row r="30" spans="1:11" ht="33" customHeight="1">
      <c r="A30" s="88" t="s">
        <v>22</v>
      </c>
      <c r="B30" s="137" t="s">
        <v>9</v>
      </c>
      <c r="C30" s="138"/>
      <c r="D30" s="89" t="s">
        <v>11</v>
      </c>
      <c r="E30" s="89" t="s">
        <v>25</v>
      </c>
      <c r="F30" s="89" t="s">
        <v>40</v>
      </c>
      <c r="G30" s="64" t="s">
        <v>23</v>
      </c>
      <c r="H30" s="90">
        <v>1337.3</v>
      </c>
      <c r="I30" s="90">
        <v>782.9</v>
      </c>
      <c r="J30" s="90">
        <f t="shared" si="1"/>
        <v>554.4</v>
      </c>
      <c r="K30" s="90">
        <f t="shared" si="2"/>
        <v>58.54333358259179</v>
      </c>
    </row>
    <row r="31" spans="1:11" ht="63">
      <c r="A31" s="88" t="s">
        <v>14</v>
      </c>
      <c r="B31" s="137" t="s">
        <v>9</v>
      </c>
      <c r="C31" s="138"/>
      <c r="D31" s="89" t="s">
        <v>11</v>
      </c>
      <c r="E31" s="89" t="s">
        <v>25</v>
      </c>
      <c r="F31" s="89" t="s">
        <v>15</v>
      </c>
      <c r="G31" s="64"/>
      <c r="H31" s="90">
        <f>H32</f>
        <v>102832.5</v>
      </c>
      <c r="I31" s="90">
        <f>I32</f>
        <v>71713.8</v>
      </c>
      <c r="J31" s="90">
        <f t="shared" si="1"/>
        <v>31118.699999999997</v>
      </c>
      <c r="K31" s="90">
        <f t="shared" si="2"/>
        <v>69.73845817227044</v>
      </c>
    </row>
    <row r="32" spans="1:11" ht="15.75">
      <c r="A32" s="88" t="s">
        <v>41</v>
      </c>
      <c r="B32" s="137" t="s">
        <v>9</v>
      </c>
      <c r="C32" s="138"/>
      <c r="D32" s="89" t="s">
        <v>11</v>
      </c>
      <c r="E32" s="89" t="s">
        <v>25</v>
      </c>
      <c r="F32" s="89" t="s">
        <v>42</v>
      </c>
      <c r="G32" s="64"/>
      <c r="H32" s="90">
        <f>H33+H36+H42+H45</f>
        <v>102832.5</v>
      </c>
      <c r="I32" s="90">
        <f>I33+I36+I42+I45</f>
        <v>71713.8</v>
      </c>
      <c r="J32" s="90">
        <f t="shared" si="1"/>
        <v>31118.699999999997</v>
      </c>
      <c r="K32" s="90">
        <f t="shared" si="2"/>
        <v>69.73845817227044</v>
      </c>
    </row>
    <row r="33" spans="1:11" ht="31.5">
      <c r="A33" s="88" t="s">
        <v>18</v>
      </c>
      <c r="B33" s="137" t="s">
        <v>9</v>
      </c>
      <c r="C33" s="138"/>
      <c r="D33" s="89" t="s">
        <v>11</v>
      </c>
      <c r="E33" s="89" t="s">
        <v>25</v>
      </c>
      <c r="F33" s="89" t="s">
        <v>43</v>
      </c>
      <c r="G33" s="64"/>
      <c r="H33" s="90">
        <f>H34</f>
        <v>93692.5</v>
      </c>
      <c r="I33" s="90">
        <f>I34</f>
        <v>67526.8</v>
      </c>
      <c r="J33" s="90">
        <f t="shared" si="1"/>
        <v>26165.699999999997</v>
      </c>
      <c r="K33" s="90">
        <f t="shared" si="2"/>
        <v>72.0727913120047</v>
      </c>
    </row>
    <row r="34" spans="1:11" ht="94.5">
      <c r="A34" s="88" t="s">
        <v>20</v>
      </c>
      <c r="B34" s="137" t="s">
        <v>9</v>
      </c>
      <c r="C34" s="138"/>
      <c r="D34" s="89" t="s">
        <v>11</v>
      </c>
      <c r="E34" s="89" t="s">
        <v>25</v>
      </c>
      <c r="F34" s="89" t="s">
        <v>43</v>
      </c>
      <c r="G34" s="64" t="s">
        <v>21</v>
      </c>
      <c r="H34" s="90">
        <f>H35</f>
        <v>93692.5</v>
      </c>
      <c r="I34" s="90">
        <f>I35</f>
        <v>67526.8</v>
      </c>
      <c r="J34" s="90">
        <f t="shared" si="1"/>
        <v>26165.699999999997</v>
      </c>
      <c r="K34" s="90">
        <f t="shared" si="2"/>
        <v>72.0727913120047</v>
      </c>
    </row>
    <row r="35" spans="1:11" ht="34.5" customHeight="1">
      <c r="A35" s="88" t="s">
        <v>22</v>
      </c>
      <c r="B35" s="137" t="s">
        <v>9</v>
      </c>
      <c r="C35" s="138"/>
      <c r="D35" s="89" t="s">
        <v>11</v>
      </c>
      <c r="E35" s="89" t="s">
        <v>25</v>
      </c>
      <c r="F35" s="89" t="s">
        <v>43</v>
      </c>
      <c r="G35" s="64" t="s">
        <v>23</v>
      </c>
      <c r="H35" s="90">
        <v>93692.5</v>
      </c>
      <c r="I35" s="90">
        <v>67526.8</v>
      </c>
      <c r="J35" s="90">
        <f t="shared" si="1"/>
        <v>26165.699999999997</v>
      </c>
      <c r="K35" s="90">
        <f t="shared" si="2"/>
        <v>72.0727913120047</v>
      </c>
    </row>
    <row r="36" spans="1:11" ht="31.5">
      <c r="A36" s="88" t="s">
        <v>31</v>
      </c>
      <c r="B36" s="137" t="s">
        <v>9</v>
      </c>
      <c r="C36" s="138"/>
      <c r="D36" s="89" t="s">
        <v>11</v>
      </c>
      <c r="E36" s="89" t="s">
        <v>25</v>
      </c>
      <c r="F36" s="89" t="s">
        <v>44</v>
      </c>
      <c r="G36" s="64"/>
      <c r="H36" s="90">
        <f>H37+H39</f>
        <v>6740</v>
      </c>
      <c r="I36" s="90">
        <f>I37+I39</f>
        <v>2895.1</v>
      </c>
      <c r="J36" s="90">
        <f t="shared" si="1"/>
        <v>3844.9</v>
      </c>
      <c r="K36" s="90">
        <f t="shared" si="2"/>
        <v>42.9540059347181</v>
      </c>
    </row>
    <row r="37" spans="1:11" ht="47.25">
      <c r="A37" s="88" t="s">
        <v>33</v>
      </c>
      <c r="B37" s="137" t="s">
        <v>9</v>
      </c>
      <c r="C37" s="138"/>
      <c r="D37" s="89" t="s">
        <v>11</v>
      </c>
      <c r="E37" s="89" t="s">
        <v>25</v>
      </c>
      <c r="F37" s="89" t="s">
        <v>44</v>
      </c>
      <c r="G37" s="64" t="s">
        <v>34</v>
      </c>
      <c r="H37" s="90">
        <f>H38</f>
        <v>6050</v>
      </c>
      <c r="I37" s="90">
        <f>I38</f>
        <v>2391.1</v>
      </c>
      <c r="J37" s="90">
        <f t="shared" si="1"/>
        <v>3658.9</v>
      </c>
      <c r="K37" s="90">
        <f t="shared" si="2"/>
        <v>39.522314049586775</v>
      </c>
    </row>
    <row r="38" spans="1:11" ht="47.25">
      <c r="A38" s="88" t="s">
        <v>35</v>
      </c>
      <c r="B38" s="137" t="s">
        <v>9</v>
      </c>
      <c r="C38" s="138"/>
      <c r="D38" s="89" t="s">
        <v>11</v>
      </c>
      <c r="E38" s="89" t="s">
        <v>25</v>
      </c>
      <c r="F38" s="89" t="s">
        <v>44</v>
      </c>
      <c r="G38" s="64" t="s">
        <v>36</v>
      </c>
      <c r="H38" s="90">
        <v>6050</v>
      </c>
      <c r="I38" s="90">
        <v>2391.1</v>
      </c>
      <c r="J38" s="90">
        <f t="shared" si="1"/>
        <v>3658.9</v>
      </c>
      <c r="K38" s="90">
        <f t="shared" si="2"/>
        <v>39.522314049586775</v>
      </c>
    </row>
    <row r="39" spans="1:11" ht="15.75">
      <c r="A39" s="88" t="s">
        <v>45</v>
      </c>
      <c r="B39" s="137" t="s">
        <v>9</v>
      </c>
      <c r="C39" s="138"/>
      <c r="D39" s="89" t="s">
        <v>11</v>
      </c>
      <c r="E39" s="89" t="s">
        <v>25</v>
      </c>
      <c r="F39" s="89" t="s">
        <v>44</v>
      </c>
      <c r="G39" s="64" t="s">
        <v>46</v>
      </c>
      <c r="H39" s="90">
        <f>H40+H41</f>
        <v>690</v>
      </c>
      <c r="I39" s="90">
        <f>I40+I41</f>
        <v>504</v>
      </c>
      <c r="J39" s="90">
        <f t="shared" si="1"/>
        <v>186</v>
      </c>
      <c r="K39" s="90">
        <f t="shared" si="2"/>
        <v>73.04347826086956</v>
      </c>
    </row>
    <row r="40" spans="1:11" ht="15.75">
      <c r="A40" s="88" t="s">
        <v>47</v>
      </c>
      <c r="B40" s="137" t="s">
        <v>9</v>
      </c>
      <c r="C40" s="138"/>
      <c r="D40" s="89" t="s">
        <v>11</v>
      </c>
      <c r="E40" s="89" t="s">
        <v>25</v>
      </c>
      <c r="F40" s="89" t="s">
        <v>44</v>
      </c>
      <c r="G40" s="64" t="s">
        <v>48</v>
      </c>
      <c r="H40" s="90">
        <v>100</v>
      </c>
      <c r="I40" s="90">
        <v>94.4</v>
      </c>
      <c r="J40" s="90">
        <f t="shared" si="1"/>
        <v>5.599999999999994</v>
      </c>
      <c r="K40" s="90">
        <f t="shared" si="2"/>
        <v>94.4</v>
      </c>
    </row>
    <row r="41" spans="1:11" ht="18.75" customHeight="1">
      <c r="A41" s="88" t="s">
        <v>49</v>
      </c>
      <c r="B41" s="137" t="s">
        <v>9</v>
      </c>
      <c r="C41" s="138"/>
      <c r="D41" s="89" t="s">
        <v>11</v>
      </c>
      <c r="E41" s="89" t="s">
        <v>25</v>
      </c>
      <c r="F41" s="89" t="s">
        <v>44</v>
      </c>
      <c r="G41" s="64" t="s">
        <v>50</v>
      </c>
      <c r="H41" s="90">
        <v>590</v>
      </c>
      <c r="I41" s="90">
        <v>409.6</v>
      </c>
      <c r="J41" s="90">
        <f t="shared" si="1"/>
        <v>180.39999999999998</v>
      </c>
      <c r="K41" s="90">
        <f t="shared" si="2"/>
        <v>69.42372881355932</v>
      </c>
    </row>
    <row r="42" spans="1:11" ht="126">
      <c r="A42" s="88" t="s">
        <v>37</v>
      </c>
      <c r="B42" s="137" t="s">
        <v>9</v>
      </c>
      <c r="C42" s="138"/>
      <c r="D42" s="89" t="s">
        <v>11</v>
      </c>
      <c r="E42" s="89" t="s">
        <v>25</v>
      </c>
      <c r="F42" s="89" t="s">
        <v>51</v>
      </c>
      <c r="G42" s="64"/>
      <c r="H42" s="90">
        <f>H43</f>
        <v>2200</v>
      </c>
      <c r="I42" s="90">
        <f>I43</f>
        <v>1262.7</v>
      </c>
      <c r="J42" s="90">
        <f t="shared" si="1"/>
        <v>937.3</v>
      </c>
      <c r="K42" s="90">
        <f t="shared" si="2"/>
        <v>57.39545454545455</v>
      </c>
    </row>
    <row r="43" spans="1:11" ht="100.5" customHeight="1">
      <c r="A43" s="88" t="s">
        <v>20</v>
      </c>
      <c r="B43" s="137" t="s">
        <v>9</v>
      </c>
      <c r="C43" s="138"/>
      <c r="D43" s="89" t="s">
        <v>11</v>
      </c>
      <c r="E43" s="89" t="s">
        <v>25</v>
      </c>
      <c r="F43" s="89" t="s">
        <v>51</v>
      </c>
      <c r="G43" s="64" t="s">
        <v>21</v>
      </c>
      <c r="H43" s="90">
        <f>H44</f>
        <v>2200</v>
      </c>
      <c r="I43" s="90">
        <f>I44</f>
        <v>1262.7</v>
      </c>
      <c r="J43" s="90">
        <f t="shared" si="1"/>
        <v>937.3</v>
      </c>
      <c r="K43" s="90">
        <f t="shared" si="2"/>
        <v>57.39545454545455</v>
      </c>
    </row>
    <row r="44" spans="1:11" ht="33" customHeight="1">
      <c r="A44" s="88" t="s">
        <v>22</v>
      </c>
      <c r="B44" s="137" t="s">
        <v>9</v>
      </c>
      <c r="C44" s="138"/>
      <c r="D44" s="89" t="s">
        <v>11</v>
      </c>
      <c r="E44" s="89" t="s">
        <v>25</v>
      </c>
      <c r="F44" s="89" t="s">
        <v>51</v>
      </c>
      <c r="G44" s="64" t="s">
        <v>23</v>
      </c>
      <c r="H44" s="90">
        <v>2200</v>
      </c>
      <c r="I44" s="90">
        <v>1262.7</v>
      </c>
      <c r="J44" s="90">
        <f t="shared" si="1"/>
        <v>937.3</v>
      </c>
      <c r="K44" s="90">
        <f t="shared" si="2"/>
        <v>57.39545454545455</v>
      </c>
    </row>
    <row r="45" spans="1:11" ht="15.75">
      <c r="A45" s="88" t="s">
        <v>52</v>
      </c>
      <c r="B45" s="137" t="s">
        <v>9</v>
      </c>
      <c r="C45" s="138"/>
      <c r="D45" s="89" t="s">
        <v>11</v>
      </c>
      <c r="E45" s="89" t="s">
        <v>25</v>
      </c>
      <c r="F45" s="89" t="s">
        <v>53</v>
      </c>
      <c r="G45" s="64"/>
      <c r="H45" s="90">
        <f>H46</f>
        <v>200</v>
      </c>
      <c r="I45" s="90">
        <f>I46</f>
        <v>29.2</v>
      </c>
      <c r="J45" s="90">
        <f t="shared" si="1"/>
        <v>170.8</v>
      </c>
      <c r="K45" s="90">
        <f t="shared" si="2"/>
        <v>14.6</v>
      </c>
    </row>
    <row r="46" spans="1:11" ht="93.75" customHeight="1">
      <c r="A46" s="88" t="s">
        <v>20</v>
      </c>
      <c r="B46" s="137" t="s">
        <v>9</v>
      </c>
      <c r="C46" s="138"/>
      <c r="D46" s="89" t="s">
        <v>11</v>
      </c>
      <c r="E46" s="89" t="s">
        <v>25</v>
      </c>
      <c r="F46" s="89" t="s">
        <v>53</v>
      </c>
      <c r="G46" s="64" t="s">
        <v>21</v>
      </c>
      <c r="H46" s="90">
        <f>H47</f>
        <v>200</v>
      </c>
      <c r="I46" s="90">
        <f>I47</f>
        <v>29.2</v>
      </c>
      <c r="J46" s="90">
        <f t="shared" si="1"/>
        <v>170.8</v>
      </c>
      <c r="K46" s="90">
        <f t="shared" si="2"/>
        <v>14.6</v>
      </c>
    </row>
    <row r="47" spans="1:11" ht="34.5" customHeight="1">
      <c r="A47" s="88" t="s">
        <v>22</v>
      </c>
      <c r="B47" s="137" t="s">
        <v>9</v>
      </c>
      <c r="C47" s="138"/>
      <c r="D47" s="89" t="s">
        <v>11</v>
      </c>
      <c r="E47" s="89" t="s">
        <v>25</v>
      </c>
      <c r="F47" s="89" t="s">
        <v>53</v>
      </c>
      <c r="G47" s="64" t="s">
        <v>23</v>
      </c>
      <c r="H47" s="90">
        <v>200</v>
      </c>
      <c r="I47" s="90">
        <v>29.2</v>
      </c>
      <c r="J47" s="90">
        <f t="shared" si="1"/>
        <v>170.8</v>
      </c>
      <c r="K47" s="90">
        <f t="shared" si="2"/>
        <v>14.6</v>
      </c>
    </row>
    <row r="48" spans="1:11" ht="15.75">
      <c r="A48" s="88" t="s">
        <v>54</v>
      </c>
      <c r="B48" s="137" t="s">
        <v>9</v>
      </c>
      <c r="C48" s="138"/>
      <c r="D48" s="89" t="s">
        <v>11</v>
      </c>
      <c r="E48" s="89" t="s">
        <v>55</v>
      </c>
      <c r="F48" s="89"/>
      <c r="G48" s="64"/>
      <c r="H48" s="90">
        <f>H49+H61+H66+H80+H85</f>
        <v>2603.8</v>
      </c>
      <c r="I48" s="90">
        <f>I49+I61+I66+I80+I85</f>
        <v>275.79999999999995</v>
      </c>
      <c r="J48" s="90">
        <f t="shared" si="1"/>
        <v>2328</v>
      </c>
      <c r="K48" s="90">
        <f t="shared" si="2"/>
        <v>10.592211383362775</v>
      </c>
    </row>
    <row r="49" spans="1:11" ht="110.25">
      <c r="A49" s="88" t="s">
        <v>56</v>
      </c>
      <c r="B49" s="137" t="s">
        <v>9</v>
      </c>
      <c r="C49" s="138"/>
      <c r="D49" s="89" t="s">
        <v>11</v>
      </c>
      <c r="E49" s="89" t="s">
        <v>55</v>
      </c>
      <c r="F49" s="89" t="s">
        <v>57</v>
      </c>
      <c r="G49" s="64"/>
      <c r="H49" s="90">
        <f>H50+H54</f>
        <v>191.2</v>
      </c>
      <c r="I49" s="90">
        <f>I50+I54</f>
        <v>6</v>
      </c>
      <c r="J49" s="90">
        <f t="shared" si="1"/>
        <v>185.2</v>
      </c>
      <c r="K49" s="90">
        <f t="shared" si="2"/>
        <v>3.1380753138075312</v>
      </c>
    </row>
    <row r="50" spans="1:11" ht="47.25">
      <c r="A50" s="88" t="s">
        <v>58</v>
      </c>
      <c r="B50" s="137" t="s">
        <v>9</v>
      </c>
      <c r="C50" s="138"/>
      <c r="D50" s="89" t="s">
        <v>11</v>
      </c>
      <c r="E50" s="89" t="s">
        <v>55</v>
      </c>
      <c r="F50" s="89" t="s">
        <v>59</v>
      </c>
      <c r="G50" s="64"/>
      <c r="H50" s="90">
        <f aca="true" t="shared" si="3" ref="H50:I52">H51</f>
        <v>50</v>
      </c>
      <c r="I50" s="90">
        <f t="shared" si="3"/>
        <v>0</v>
      </c>
      <c r="J50" s="90">
        <f t="shared" si="1"/>
        <v>50</v>
      </c>
      <c r="K50" s="90">
        <f t="shared" si="2"/>
        <v>0</v>
      </c>
    </row>
    <row r="51" spans="1:11" ht="47.25">
      <c r="A51" s="88" t="s">
        <v>60</v>
      </c>
      <c r="B51" s="137" t="s">
        <v>9</v>
      </c>
      <c r="C51" s="138"/>
      <c r="D51" s="89" t="s">
        <v>11</v>
      </c>
      <c r="E51" s="89" t="s">
        <v>55</v>
      </c>
      <c r="F51" s="89" t="s">
        <v>61</v>
      </c>
      <c r="G51" s="64"/>
      <c r="H51" s="90">
        <f t="shared" si="3"/>
        <v>50</v>
      </c>
      <c r="I51" s="90">
        <f t="shared" si="3"/>
        <v>0</v>
      </c>
      <c r="J51" s="90">
        <f t="shared" si="1"/>
        <v>50</v>
      </c>
      <c r="K51" s="90">
        <f t="shared" si="2"/>
        <v>0</v>
      </c>
    </row>
    <row r="52" spans="1:11" ht="47.25">
      <c r="A52" s="88" t="s">
        <v>33</v>
      </c>
      <c r="B52" s="137" t="s">
        <v>9</v>
      </c>
      <c r="C52" s="138"/>
      <c r="D52" s="89" t="s">
        <v>11</v>
      </c>
      <c r="E52" s="89" t="s">
        <v>55</v>
      </c>
      <c r="F52" s="89" t="s">
        <v>61</v>
      </c>
      <c r="G52" s="64" t="s">
        <v>34</v>
      </c>
      <c r="H52" s="90">
        <f t="shared" si="3"/>
        <v>50</v>
      </c>
      <c r="I52" s="90">
        <f t="shared" si="3"/>
        <v>0</v>
      </c>
      <c r="J52" s="90">
        <f t="shared" si="1"/>
        <v>50</v>
      </c>
      <c r="K52" s="90">
        <f t="shared" si="2"/>
        <v>0</v>
      </c>
    </row>
    <row r="53" spans="1:11" ht="47.25">
      <c r="A53" s="88" t="s">
        <v>35</v>
      </c>
      <c r="B53" s="137" t="s">
        <v>9</v>
      </c>
      <c r="C53" s="138"/>
      <c r="D53" s="89" t="s">
        <v>11</v>
      </c>
      <c r="E53" s="89" t="s">
        <v>55</v>
      </c>
      <c r="F53" s="89" t="s">
        <v>61</v>
      </c>
      <c r="G53" s="64" t="s">
        <v>36</v>
      </c>
      <c r="H53" s="90">
        <v>50</v>
      </c>
      <c r="I53" s="90">
        <f>Прил_5!I109</f>
        <v>0</v>
      </c>
      <c r="J53" s="90">
        <f t="shared" si="1"/>
        <v>50</v>
      </c>
      <c r="K53" s="90">
        <f t="shared" si="2"/>
        <v>0</v>
      </c>
    </row>
    <row r="54" spans="1:11" ht="31.5">
      <c r="A54" s="88" t="s">
        <v>62</v>
      </c>
      <c r="B54" s="137" t="s">
        <v>9</v>
      </c>
      <c r="C54" s="138"/>
      <c r="D54" s="89" t="s">
        <v>11</v>
      </c>
      <c r="E54" s="89" t="s">
        <v>55</v>
      </c>
      <c r="F54" s="89" t="s">
        <v>63</v>
      </c>
      <c r="G54" s="64"/>
      <c r="H54" s="90">
        <f>H55+H58</f>
        <v>141.2</v>
      </c>
      <c r="I54" s="90">
        <f>I55+I58</f>
        <v>6</v>
      </c>
      <c r="J54" s="90">
        <f t="shared" si="1"/>
        <v>135.2</v>
      </c>
      <c r="K54" s="90">
        <f t="shared" si="2"/>
        <v>4.2492917847025495</v>
      </c>
    </row>
    <row r="55" spans="1:11" ht="78.75">
      <c r="A55" s="88" t="s">
        <v>64</v>
      </c>
      <c r="B55" s="137" t="s">
        <v>9</v>
      </c>
      <c r="C55" s="138"/>
      <c r="D55" s="89" t="s">
        <v>11</v>
      </c>
      <c r="E55" s="89" t="s">
        <v>55</v>
      </c>
      <c r="F55" s="89" t="s">
        <v>65</v>
      </c>
      <c r="G55" s="64"/>
      <c r="H55" s="90">
        <f>H56</f>
        <v>14</v>
      </c>
      <c r="I55" s="90">
        <f>I56</f>
        <v>6</v>
      </c>
      <c r="J55" s="90">
        <f t="shared" si="1"/>
        <v>8</v>
      </c>
      <c r="K55" s="90">
        <f t="shared" si="2"/>
        <v>42.857142857142854</v>
      </c>
    </row>
    <row r="56" spans="1:11" ht="93.75" customHeight="1">
      <c r="A56" s="88" t="s">
        <v>20</v>
      </c>
      <c r="B56" s="137" t="s">
        <v>9</v>
      </c>
      <c r="C56" s="138"/>
      <c r="D56" s="89" t="s">
        <v>11</v>
      </c>
      <c r="E56" s="89" t="s">
        <v>55</v>
      </c>
      <c r="F56" s="89" t="s">
        <v>65</v>
      </c>
      <c r="G56" s="64" t="s">
        <v>21</v>
      </c>
      <c r="H56" s="90">
        <f>H57</f>
        <v>14</v>
      </c>
      <c r="I56" s="90">
        <f>I57</f>
        <v>6</v>
      </c>
      <c r="J56" s="90">
        <f t="shared" si="1"/>
        <v>8</v>
      </c>
      <c r="K56" s="90">
        <f t="shared" si="2"/>
        <v>42.857142857142854</v>
      </c>
    </row>
    <row r="57" spans="1:11" ht="34.5" customHeight="1">
      <c r="A57" s="88" t="s">
        <v>22</v>
      </c>
      <c r="B57" s="137" t="s">
        <v>9</v>
      </c>
      <c r="C57" s="138"/>
      <c r="D57" s="89" t="s">
        <v>11</v>
      </c>
      <c r="E57" s="89" t="s">
        <v>55</v>
      </c>
      <c r="F57" s="89" t="s">
        <v>65</v>
      </c>
      <c r="G57" s="64" t="s">
        <v>23</v>
      </c>
      <c r="H57" s="90">
        <v>14</v>
      </c>
      <c r="I57" s="90">
        <f>Прил_5!I116</f>
        <v>6</v>
      </c>
      <c r="J57" s="90">
        <f t="shared" si="1"/>
        <v>8</v>
      </c>
      <c r="K57" s="90">
        <f t="shared" si="2"/>
        <v>42.857142857142854</v>
      </c>
    </row>
    <row r="58" spans="1:11" ht="63">
      <c r="A58" s="88" t="s">
        <v>66</v>
      </c>
      <c r="B58" s="137" t="s">
        <v>9</v>
      </c>
      <c r="C58" s="138"/>
      <c r="D58" s="89" t="s">
        <v>11</v>
      </c>
      <c r="E58" s="89" t="s">
        <v>55</v>
      </c>
      <c r="F58" s="89" t="s">
        <v>67</v>
      </c>
      <c r="G58" s="64"/>
      <c r="H58" s="90">
        <f>H59</f>
        <v>127.2</v>
      </c>
      <c r="I58" s="90">
        <f>I59</f>
        <v>0</v>
      </c>
      <c r="J58" s="90">
        <f t="shared" si="1"/>
        <v>127.2</v>
      </c>
      <c r="K58" s="90">
        <f t="shared" si="2"/>
        <v>0</v>
      </c>
    </row>
    <row r="59" spans="1:11" ht="47.25">
      <c r="A59" s="88" t="s">
        <v>33</v>
      </c>
      <c r="B59" s="137" t="s">
        <v>9</v>
      </c>
      <c r="C59" s="138"/>
      <c r="D59" s="89" t="s">
        <v>11</v>
      </c>
      <c r="E59" s="89" t="s">
        <v>55</v>
      </c>
      <c r="F59" s="89" t="s">
        <v>67</v>
      </c>
      <c r="G59" s="64" t="s">
        <v>34</v>
      </c>
      <c r="H59" s="90">
        <f>H60</f>
        <v>127.2</v>
      </c>
      <c r="I59" s="90">
        <f>I60</f>
        <v>0</v>
      </c>
      <c r="J59" s="90">
        <f t="shared" si="1"/>
        <v>127.2</v>
      </c>
      <c r="K59" s="90">
        <f t="shared" si="2"/>
        <v>0</v>
      </c>
    </row>
    <row r="60" spans="1:11" ht="47.25">
      <c r="A60" s="88" t="s">
        <v>35</v>
      </c>
      <c r="B60" s="137" t="s">
        <v>9</v>
      </c>
      <c r="C60" s="138"/>
      <c r="D60" s="89" t="s">
        <v>11</v>
      </c>
      <c r="E60" s="89" t="s">
        <v>55</v>
      </c>
      <c r="F60" s="89" t="s">
        <v>67</v>
      </c>
      <c r="G60" s="64" t="s">
        <v>36</v>
      </c>
      <c r="H60" s="90">
        <v>127.2</v>
      </c>
      <c r="I60" s="90">
        <f>Прил_5!I122</f>
        <v>0</v>
      </c>
      <c r="J60" s="90">
        <f t="shared" si="1"/>
        <v>127.2</v>
      </c>
      <c r="K60" s="90">
        <f t="shared" si="2"/>
        <v>0</v>
      </c>
    </row>
    <row r="61" spans="1:11" ht="66" customHeight="1">
      <c r="A61" s="88" t="s">
        <v>68</v>
      </c>
      <c r="B61" s="137" t="s">
        <v>9</v>
      </c>
      <c r="C61" s="138"/>
      <c r="D61" s="89" t="s">
        <v>11</v>
      </c>
      <c r="E61" s="89" t="s">
        <v>55</v>
      </c>
      <c r="F61" s="89" t="s">
        <v>69</v>
      </c>
      <c r="G61" s="64"/>
      <c r="H61" s="90">
        <f aca="true" t="shared" si="4" ref="H61:I63">H62</f>
        <v>49</v>
      </c>
      <c r="I61" s="90">
        <f t="shared" si="4"/>
        <v>0</v>
      </c>
      <c r="J61" s="90">
        <f t="shared" si="1"/>
        <v>49</v>
      </c>
      <c r="K61" s="90">
        <f t="shared" si="2"/>
        <v>0</v>
      </c>
    </row>
    <row r="62" spans="1:11" ht="80.25" customHeight="1">
      <c r="A62" s="88" t="s">
        <v>70</v>
      </c>
      <c r="B62" s="137" t="s">
        <v>9</v>
      </c>
      <c r="C62" s="138"/>
      <c r="D62" s="89" t="s">
        <v>11</v>
      </c>
      <c r="E62" s="89" t="s">
        <v>55</v>
      </c>
      <c r="F62" s="89" t="s">
        <v>71</v>
      </c>
      <c r="G62" s="64"/>
      <c r="H62" s="90">
        <f t="shared" si="4"/>
        <v>49</v>
      </c>
      <c r="I62" s="90">
        <f t="shared" si="4"/>
        <v>0</v>
      </c>
      <c r="J62" s="90">
        <f t="shared" si="1"/>
        <v>49</v>
      </c>
      <c r="K62" s="90">
        <f t="shared" si="2"/>
        <v>0</v>
      </c>
    </row>
    <row r="63" spans="1:11" ht="31.5">
      <c r="A63" s="88" t="s">
        <v>72</v>
      </c>
      <c r="B63" s="137" t="s">
        <v>9</v>
      </c>
      <c r="C63" s="138"/>
      <c r="D63" s="89" t="s">
        <v>11</v>
      </c>
      <c r="E63" s="89" t="s">
        <v>55</v>
      </c>
      <c r="F63" s="89" t="s">
        <v>73</v>
      </c>
      <c r="G63" s="64"/>
      <c r="H63" s="90">
        <f t="shared" si="4"/>
        <v>49</v>
      </c>
      <c r="I63" s="90">
        <f t="shared" si="4"/>
        <v>0</v>
      </c>
      <c r="J63" s="90">
        <f t="shared" si="1"/>
        <v>49</v>
      </c>
      <c r="K63" s="90">
        <f t="shared" si="2"/>
        <v>0</v>
      </c>
    </row>
    <row r="64" spans="1:11" ht="47.25">
      <c r="A64" s="88" t="s">
        <v>33</v>
      </c>
      <c r="B64" s="137" t="s">
        <v>9</v>
      </c>
      <c r="C64" s="138"/>
      <c r="D64" s="89" t="s">
        <v>11</v>
      </c>
      <c r="E64" s="89" t="s">
        <v>55</v>
      </c>
      <c r="F64" s="89" t="s">
        <v>73</v>
      </c>
      <c r="G64" s="64" t="s">
        <v>34</v>
      </c>
      <c r="H64" s="90">
        <v>49</v>
      </c>
      <c r="I64" s="90">
        <f>I65</f>
        <v>0</v>
      </c>
      <c r="J64" s="90">
        <f t="shared" si="1"/>
        <v>49</v>
      </c>
      <c r="K64" s="90">
        <f t="shared" si="2"/>
        <v>0</v>
      </c>
    </row>
    <row r="65" spans="1:11" ht="47.25">
      <c r="A65" s="88" t="s">
        <v>35</v>
      </c>
      <c r="B65" s="137" t="s">
        <v>9</v>
      </c>
      <c r="C65" s="138"/>
      <c r="D65" s="89" t="s">
        <v>11</v>
      </c>
      <c r="E65" s="89" t="s">
        <v>55</v>
      </c>
      <c r="F65" s="89" t="s">
        <v>73</v>
      </c>
      <c r="G65" s="64" t="s">
        <v>36</v>
      </c>
      <c r="H65" s="90">
        <v>49</v>
      </c>
      <c r="I65" s="90">
        <f>Прил_5!I244</f>
        <v>0</v>
      </c>
      <c r="J65" s="90">
        <f t="shared" si="1"/>
        <v>49</v>
      </c>
      <c r="K65" s="90">
        <f t="shared" si="2"/>
        <v>0</v>
      </c>
    </row>
    <row r="66" spans="1:11" ht="78.75">
      <c r="A66" s="88" t="s">
        <v>74</v>
      </c>
      <c r="B66" s="137" t="s">
        <v>9</v>
      </c>
      <c r="C66" s="138"/>
      <c r="D66" s="89" t="s">
        <v>11</v>
      </c>
      <c r="E66" s="89" t="s">
        <v>55</v>
      </c>
      <c r="F66" s="89" t="s">
        <v>75</v>
      </c>
      <c r="G66" s="64"/>
      <c r="H66" s="90">
        <f>H67+H76</f>
        <v>87.9</v>
      </c>
      <c r="I66" s="90">
        <f>I67+I76</f>
        <v>0</v>
      </c>
      <c r="J66" s="90">
        <f t="shared" si="1"/>
        <v>87.9</v>
      </c>
      <c r="K66" s="90">
        <f t="shared" si="2"/>
        <v>0</v>
      </c>
    </row>
    <row r="67" spans="1:11" ht="63">
      <c r="A67" s="88" t="s">
        <v>76</v>
      </c>
      <c r="B67" s="137" t="s">
        <v>9</v>
      </c>
      <c r="C67" s="138"/>
      <c r="D67" s="89" t="s">
        <v>11</v>
      </c>
      <c r="E67" s="89" t="s">
        <v>55</v>
      </c>
      <c r="F67" s="89" t="s">
        <v>77</v>
      </c>
      <c r="G67" s="64"/>
      <c r="H67" s="90">
        <f>H68+H71</f>
        <v>67.9</v>
      </c>
      <c r="I67" s="90">
        <f>I68+I71</f>
        <v>0</v>
      </c>
      <c r="J67" s="90">
        <f t="shared" si="1"/>
        <v>67.9</v>
      </c>
      <c r="K67" s="90">
        <f t="shared" si="2"/>
        <v>0</v>
      </c>
    </row>
    <row r="68" spans="1:11" ht="97.5" customHeight="1">
      <c r="A68" s="88" t="s">
        <v>78</v>
      </c>
      <c r="B68" s="137" t="s">
        <v>9</v>
      </c>
      <c r="C68" s="138"/>
      <c r="D68" s="89" t="s">
        <v>11</v>
      </c>
      <c r="E68" s="89" t="s">
        <v>55</v>
      </c>
      <c r="F68" s="89" t="s">
        <v>79</v>
      </c>
      <c r="G68" s="64"/>
      <c r="H68" s="90">
        <f>H69</f>
        <v>8</v>
      </c>
      <c r="I68" s="90">
        <f>I69</f>
        <v>0</v>
      </c>
      <c r="J68" s="90">
        <f t="shared" si="1"/>
        <v>8</v>
      </c>
      <c r="K68" s="90">
        <f t="shared" si="2"/>
        <v>0</v>
      </c>
    </row>
    <row r="69" spans="1:11" ht="47.25">
      <c r="A69" s="88" t="s">
        <v>33</v>
      </c>
      <c r="B69" s="137" t="s">
        <v>9</v>
      </c>
      <c r="C69" s="138"/>
      <c r="D69" s="89" t="s">
        <v>11</v>
      </c>
      <c r="E69" s="89" t="s">
        <v>55</v>
      </c>
      <c r="F69" s="89" t="s">
        <v>79</v>
      </c>
      <c r="G69" s="64" t="s">
        <v>34</v>
      </c>
      <c r="H69" s="90">
        <f>H70</f>
        <v>8</v>
      </c>
      <c r="I69" s="90">
        <f>I70</f>
        <v>0</v>
      </c>
      <c r="J69" s="90">
        <f t="shared" si="1"/>
        <v>8</v>
      </c>
      <c r="K69" s="90">
        <f t="shared" si="2"/>
        <v>0</v>
      </c>
    </row>
    <row r="70" spans="1:11" ht="47.25">
      <c r="A70" s="88" t="s">
        <v>35</v>
      </c>
      <c r="B70" s="137" t="s">
        <v>9</v>
      </c>
      <c r="C70" s="138"/>
      <c r="D70" s="89" t="s">
        <v>11</v>
      </c>
      <c r="E70" s="89" t="s">
        <v>55</v>
      </c>
      <c r="F70" s="89" t="s">
        <v>79</v>
      </c>
      <c r="G70" s="64" t="s">
        <v>36</v>
      </c>
      <c r="H70" s="90">
        <v>8</v>
      </c>
      <c r="I70" s="90">
        <f>Прил_5!I566</f>
        <v>0</v>
      </c>
      <c r="J70" s="90">
        <f t="shared" si="1"/>
        <v>8</v>
      </c>
      <c r="K70" s="90">
        <f t="shared" si="2"/>
        <v>0</v>
      </c>
    </row>
    <row r="71" spans="1:11" ht="47.25">
      <c r="A71" s="88" t="s">
        <v>80</v>
      </c>
      <c r="B71" s="137" t="s">
        <v>9</v>
      </c>
      <c r="C71" s="138"/>
      <c r="D71" s="89" t="s">
        <v>11</v>
      </c>
      <c r="E71" s="89" t="s">
        <v>55</v>
      </c>
      <c r="F71" s="89" t="s">
        <v>81</v>
      </c>
      <c r="G71" s="64"/>
      <c r="H71" s="90">
        <f>H72+H74</f>
        <v>59.9</v>
      </c>
      <c r="I71" s="90">
        <f>I72+I74</f>
        <v>0</v>
      </c>
      <c r="J71" s="90">
        <f t="shared" si="1"/>
        <v>59.9</v>
      </c>
      <c r="K71" s="90">
        <f t="shared" si="2"/>
        <v>0</v>
      </c>
    </row>
    <row r="72" spans="1:11" ht="96.75" customHeight="1">
      <c r="A72" s="88" t="s">
        <v>20</v>
      </c>
      <c r="B72" s="137" t="s">
        <v>9</v>
      </c>
      <c r="C72" s="138"/>
      <c r="D72" s="89" t="s">
        <v>11</v>
      </c>
      <c r="E72" s="89" t="s">
        <v>55</v>
      </c>
      <c r="F72" s="89" t="s">
        <v>81</v>
      </c>
      <c r="G72" s="64" t="s">
        <v>21</v>
      </c>
      <c r="H72" s="90">
        <f>H73</f>
        <v>20</v>
      </c>
      <c r="I72" s="90">
        <f>I73</f>
        <v>0</v>
      </c>
      <c r="J72" s="90">
        <f t="shared" si="1"/>
        <v>20</v>
      </c>
      <c r="K72" s="90">
        <f t="shared" si="2"/>
        <v>0</v>
      </c>
    </row>
    <row r="73" spans="1:11" ht="39" customHeight="1">
      <c r="A73" s="88" t="s">
        <v>22</v>
      </c>
      <c r="B73" s="137" t="s">
        <v>9</v>
      </c>
      <c r="C73" s="138"/>
      <c r="D73" s="89" t="s">
        <v>11</v>
      </c>
      <c r="E73" s="89" t="s">
        <v>55</v>
      </c>
      <c r="F73" s="89" t="s">
        <v>81</v>
      </c>
      <c r="G73" s="64" t="s">
        <v>23</v>
      </c>
      <c r="H73" s="90">
        <v>20</v>
      </c>
      <c r="I73" s="90">
        <f>Прил_5!I572</f>
        <v>0</v>
      </c>
      <c r="J73" s="90">
        <f t="shared" si="1"/>
        <v>20</v>
      </c>
      <c r="K73" s="90">
        <f t="shared" si="2"/>
        <v>0</v>
      </c>
    </row>
    <row r="74" spans="1:11" ht="47.25">
      <c r="A74" s="88" t="s">
        <v>33</v>
      </c>
      <c r="B74" s="137" t="s">
        <v>9</v>
      </c>
      <c r="C74" s="138"/>
      <c r="D74" s="89" t="s">
        <v>11</v>
      </c>
      <c r="E74" s="89" t="s">
        <v>55</v>
      </c>
      <c r="F74" s="89" t="s">
        <v>81</v>
      </c>
      <c r="G74" s="64" t="s">
        <v>34</v>
      </c>
      <c r="H74" s="90">
        <f>H75</f>
        <v>39.9</v>
      </c>
      <c r="I74" s="90">
        <f>I75</f>
        <v>0</v>
      </c>
      <c r="J74" s="90">
        <f t="shared" si="1"/>
        <v>39.9</v>
      </c>
      <c r="K74" s="90">
        <f t="shared" si="2"/>
        <v>0</v>
      </c>
    </row>
    <row r="75" spans="1:11" ht="47.25">
      <c r="A75" s="88" t="s">
        <v>35</v>
      </c>
      <c r="B75" s="137" t="s">
        <v>9</v>
      </c>
      <c r="C75" s="138"/>
      <c r="D75" s="89" t="s">
        <v>11</v>
      </c>
      <c r="E75" s="89" t="s">
        <v>55</v>
      </c>
      <c r="F75" s="89" t="s">
        <v>81</v>
      </c>
      <c r="G75" s="64" t="s">
        <v>36</v>
      </c>
      <c r="H75" s="90">
        <v>39.9</v>
      </c>
      <c r="I75" s="90">
        <f>Прил_5!I575</f>
        <v>0</v>
      </c>
      <c r="J75" s="90">
        <f aca="true" t="shared" si="5" ref="J75:J138">H75-I75</f>
        <v>39.9</v>
      </c>
      <c r="K75" s="90">
        <f aca="true" t="shared" si="6" ref="K75:K138">I75/H75*100</f>
        <v>0</v>
      </c>
    </row>
    <row r="76" spans="1:11" ht="47.25">
      <c r="A76" s="88" t="s">
        <v>82</v>
      </c>
      <c r="B76" s="137" t="s">
        <v>9</v>
      </c>
      <c r="C76" s="138"/>
      <c r="D76" s="89" t="s">
        <v>11</v>
      </c>
      <c r="E76" s="89" t="s">
        <v>55</v>
      </c>
      <c r="F76" s="89" t="s">
        <v>83</v>
      </c>
      <c r="G76" s="64"/>
      <c r="H76" s="90">
        <f aca="true" t="shared" si="7" ref="H76:I78">H77</f>
        <v>20</v>
      </c>
      <c r="I76" s="90">
        <f t="shared" si="7"/>
        <v>0</v>
      </c>
      <c r="J76" s="90">
        <f t="shared" si="5"/>
        <v>20</v>
      </c>
      <c r="K76" s="90">
        <f t="shared" si="6"/>
        <v>0</v>
      </c>
    </row>
    <row r="77" spans="1:11" ht="47.25">
      <c r="A77" s="88" t="s">
        <v>84</v>
      </c>
      <c r="B77" s="137" t="s">
        <v>9</v>
      </c>
      <c r="C77" s="138"/>
      <c r="D77" s="89" t="s">
        <v>11</v>
      </c>
      <c r="E77" s="89" t="s">
        <v>55</v>
      </c>
      <c r="F77" s="89" t="s">
        <v>85</v>
      </c>
      <c r="G77" s="64"/>
      <c r="H77" s="90">
        <f t="shared" si="7"/>
        <v>20</v>
      </c>
      <c r="I77" s="90">
        <f t="shared" si="7"/>
        <v>0</v>
      </c>
      <c r="J77" s="90">
        <f t="shared" si="5"/>
        <v>20</v>
      </c>
      <c r="K77" s="90">
        <f t="shared" si="6"/>
        <v>0</v>
      </c>
    </row>
    <row r="78" spans="1:11" ht="47.25">
      <c r="A78" s="88" t="s">
        <v>33</v>
      </c>
      <c r="B78" s="137" t="s">
        <v>9</v>
      </c>
      <c r="C78" s="138"/>
      <c r="D78" s="89" t="s">
        <v>11</v>
      </c>
      <c r="E78" s="89" t="s">
        <v>55</v>
      </c>
      <c r="F78" s="89" t="s">
        <v>85</v>
      </c>
      <c r="G78" s="64" t="s">
        <v>34</v>
      </c>
      <c r="H78" s="90">
        <f t="shared" si="7"/>
        <v>20</v>
      </c>
      <c r="I78" s="90">
        <f t="shared" si="7"/>
        <v>0</v>
      </c>
      <c r="J78" s="90">
        <f t="shared" si="5"/>
        <v>20</v>
      </c>
      <c r="K78" s="90">
        <f t="shared" si="6"/>
        <v>0</v>
      </c>
    </row>
    <row r="79" spans="1:11" ht="47.25">
      <c r="A79" s="88" t="s">
        <v>35</v>
      </c>
      <c r="B79" s="137" t="s">
        <v>9</v>
      </c>
      <c r="C79" s="138"/>
      <c r="D79" s="89" t="s">
        <v>11</v>
      </c>
      <c r="E79" s="89" t="s">
        <v>55</v>
      </c>
      <c r="F79" s="89" t="s">
        <v>85</v>
      </c>
      <c r="G79" s="64" t="s">
        <v>36</v>
      </c>
      <c r="H79" s="90">
        <v>20</v>
      </c>
      <c r="I79" s="90">
        <f>Прил_5!I588</f>
        <v>0</v>
      </c>
      <c r="J79" s="90">
        <f t="shared" si="5"/>
        <v>20</v>
      </c>
      <c r="K79" s="90">
        <f t="shared" si="6"/>
        <v>0</v>
      </c>
    </row>
    <row r="80" spans="1:11" ht="94.5">
      <c r="A80" s="88" t="s">
        <v>26</v>
      </c>
      <c r="B80" s="137" t="s">
        <v>9</v>
      </c>
      <c r="C80" s="138"/>
      <c r="D80" s="89" t="s">
        <v>11</v>
      </c>
      <c r="E80" s="89" t="s">
        <v>55</v>
      </c>
      <c r="F80" s="89" t="s">
        <v>86</v>
      </c>
      <c r="G80" s="64"/>
      <c r="H80" s="90">
        <f aca="true" t="shared" si="8" ref="H80:I83">H81</f>
        <v>223.4</v>
      </c>
      <c r="I80" s="90">
        <f t="shared" si="8"/>
        <v>0</v>
      </c>
      <c r="J80" s="90">
        <f t="shared" si="5"/>
        <v>223.4</v>
      </c>
      <c r="K80" s="90">
        <f t="shared" si="6"/>
        <v>0</v>
      </c>
    </row>
    <row r="81" spans="1:11" ht="78.75">
      <c r="A81" s="88" t="s">
        <v>87</v>
      </c>
      <c r="B81" s="137" t="s">
        <v>9</v>
      </c>
      <c r="C81" s="138"/>
      <c r="D81" s="89" t="s">
        <v>11</v>
      </c>
      <c r="E81" s="89" t="s">
        <v>55</v>
      </c>
      <c r="F81" s="89" t="s">
        <v>88</v>
      </c>
      <c r="G81" s="64"/>
      <c r="H81" s="90">
        <f t="shared" si="8"/>
        <v>223.4</v>
      </c>
      <c r="I81" s="90">
        <f t="shared" si="8"/>
        <v>0</v>
      </c>
      <c r="J81" s="90">
        <f t="shared" si="5"/>
        <v>223.4</v>
      </c>
      <c r="K81" s="90">
        <f t="shared" si="6"/>
        <v>0</v>
      </c>
    </row>
    <row r="82" spans="1:11" ht="63">
      <c r="A82" s="88" t="s">
        <v>89</v>
      </c>
      <c r="B82" s="137" t="s">
        <v>9</v>
      </c>
      <c r="C82" s="138"/>
      <c r="D82" s="89" t="s">
        <v>11</v>
      </c>
      <c r="E82" s="89" t="s">
        <v>55</v>
      </c>
      <c r="F82" s="89" t="s">
        <v>90</v>
      </c>
      <c r="G82" s="64"/>
      <c r="H82" s="90">
        <f t="shared" si="8"/>
        <v>223.4</v>
      </c>
      <c r="I82" s="90">
        <f t="shared" si="8"/>
        <v>0</v>
      </c>
      <c r="J82" s="90">
        <f t="shared" si="5"/>
        <v>223.4</v>
      </c>
      <c r="K82" s="90">
        <f t="shared" si="6"/>
        <v>0</v>
      </c>
    </row>
    <row r="83" spans="1:11" ht="47.25">
      <c r="A83" s="88" t="s">
        <v>33</v>
      </c>
      <c r="B83" s="137" t="s">
        <v>9</v>
      </c>
      <c r="C83" s="138"/>
      <c r="D83" s="89" t="s">
        <v>11</v>
      </c>
      <c r="E83" s="89" t="s">
        <v>55</v>
      </c>
      <c r="F83" s="89" t="s">
        <v>90</v>
      </c>
      <c r="G83" s="64" t="s">
        <v>34</v>
      </c>
      <c r="H83" s="90">
        <f t="shared" si="8"/>
        <v>223.4</v>
      </c>
      <c r="I83" s="90">
        <f t="shared" si="8"/>
        <v>0</v>
      </c>
      <c r="J83" s="90">
        <f t="shared" si="5"/>
        <v>223.4</v>
      </c>
      <c r="K83" s="90">
        <f t="shared" si="6"/>
        <v>0</v>
      </c>
    </row>
    <row r="84" spans="1:11" ht="47.25">
      <c r="A84" s="88" t="s">
        <v>35</v>
      </c>
      <c r="B84" s="137" t="s">
        <v>9</v>
      </c>
      <c r="C84" s="138"/>
      <c r="D84" s="89" t="s">
        <v>11</v>
      </c>
      <c r="E84" s="89" t="s">
        <v>55</v>
      </c>
      <c r="F84" s="89" t="s">
        <v>90</v>
      </c>
      <c r="G84" s="64" t="s">
        <v>36</v>
      </c>
      <c r="H84" s="90">
        <v>223.4</v>
      </c>
      <c r="I84" s="90">
        <v>0</v>
      </c>
      <c r="J84" s="90">
        <f t="shared" si="5"/>
        <v>223.4</v>
      </c>
      <c r="K84" s="90">
        <f t="shared" si="6"/>
        <v>0</v>
      </c>
    </row>
    <row r="85" spans="1:11" ht="94.5">
      <c r="A85" s="88" t="s">
        <v>26</v>
      </c>
      <c r="B85" s="137" t="s">
        <v>9</v>
      </c>
      <c r="C85" s="138"/>
      <c r="D85" s="89" t="s">
        <v>11</v>
      </c>
      <c r="E85" s="89" t="s">
        <v>55</v>
      </c>
      <c r="F85" s="89" t="s">
        <v>27</v>
      </c>
      <c r="G85" s="64"/>
      <c r="H85" s="90">
        <f>H86+H92</f>
        <v>2052.3</v>
      </c>
      <c r="I85" s="90">
        <f>I86+I92</f>
        <v>269.79999999999995</v>
      </c>
      <c r="J85" s="90">
        <f t="shared" si="5"/>
        <v>1782.5000000000002</v>
      </c>
      <c r="K85" s="90">
        <f t="shared" si="6"/>
        <v>13.146226185255564</v>
      </c>
    </row>
    <row r="86" spans="1:11" ht="50.25" customHeight="1">
      <c r="A86" s="88" t="s">
        <v>91</v>
      </c>
      <c r="B86" s="137" t="s">
        <v>9</v>
      </c>
      <c r="C86" s="138"/>
      <c r="D86" s="89" t="s">
        <v>11</v>
      </c>
      <c r="E86" s="89" t="s">
        <v>55</v>
      </c>
      <c r="F86" s="89" t="s">
        <v>92</v>
      </c>
      <c r="G86" s="64"/>
      <c r="H86" s="90">
        <f>H87</f>
        <v>1578.6</v>
      </c>
      <c r="I86" s="90">
        <f>I87</f>
        <v>110.6</v>
      </c>
      <c r="J86" s="90">
        <f t="shared" si="5"/>
        <v>1468</v>
      </c>
      <c r="K86" s="90">
        <f t="shared" si="6"/>
        <v>7.006208032433802</v>
      </c>
    </row>
    <row r="87" spans="1:11" ht="51" customHeight="1">
      <c r="A87" s="88" t="s">
        <v>93</v>
      </c>
      <c r="B87" s="137" t="s">
        <v>9</v>
      </c>
      <c r="C87" s="138"/>
      <c r="D87" s="89" t="s">
        <v>11</v>
      </c>
      <c r="E87" s="89" t="s">
        <v>55</v>
      </c>
      <c r="F87" s="89" t="s">
        <v>94</v>
      </c>
      <c r="G87" s="64"/>
      <c r="H87" s="90">
        <f>H88+H90</f>
        <v>1578.6</v>
      </c>
      <c r="I87" s="90">
        <f>I88+I90</f>
        <v>110.6</v>
      </c>
      <c r="J87" s="90">
        <f t="shared" si="5"/>
        <v>1468</v>
      </c>
      <c r="K87" s="90">
        <f t="shared" si="6"/>
        <v>7.006208032433802</v>
      </c>
    </row>
    <row r="88" spans="1:11" ht="110.25">
      <c r="A88" s="88" t="s">
        <v>20</v>
      </c>
      <c r="B88" s="137" t="s">
        <v>9</v>
      </c>
      <c r="C88" s="138"/>
      <c r="D88" s="89" t="s">
        <v>11</v>
      </c>
      <c r="E88" s="89" t="s">
        <v>55</v>
      </c>
      <c r="F88" s="89" t="s">
        <v>94</v>
      </c>
      <c r="G88" s="64" t="s">
        <v>21</v>
      </c>
      <c r="H88" s="90">
        <f>H89</f>
        <v>1435.1</v>
      </c>
      <c r="I88" s="90">
        <f>I89</f>
        <v>110.6</v>
      </c>
      <c r="J88" s="90">
        <f t="shared" si="5"/>
        <v>1324.5</v>
      </c>
      <c r="K88" s="90">
        <f t="shared" si="6"/>
        <v>7.706780015329942</v>
      </c>
    </row>
    <row r="89" spans="1:11" ht="40.5" customHeight="1">
      <c r="A89" s="88" t="s">
        <v>22</v>
      </c>
      <c r="B89" s="137" t="s">
        <v>9</v>
      </c>
      <c r="C89" s="138"/>
      <c r="D89" s="89" t="s">
        <v>11</v>
      </c>
      <c r="E89" s="89" t="s">
        <v>55</v>
      </c>
      <c r="F89" s="89" t="s">
        <v>94</v>
      </c>
      <c r="G89" s="64" t="s">
        <v>23</v>
      </c>
      <c r="H89" s="90">
        <v>1435.1</v>
      </c>
      <c r="I89" s="90">
        <v>110.6</v>
      </c>
      <c r="J89" s="90">
        <f t="shared" si="5"/>
        <v>1324.5</v>
      </c>
      <c r="K89" s="90">
        <f t="shared" si="6"/>
        <v>7.706780015329942</v>
      </c>
    </row>
    <row r="90" spans="1:11" ht="47.25">
      <c r="A90" s="88" t="s">
        <v>33</v>
      </c>
      <c r="B90" s="137" t="s">
        <v>9</v>
      </c>
      <c r="C90" s="138"/>
      <c r="D90" s="89" t="s">
        <v>11</v>
      </c>
      <c r="E90" s="89" t="s">
        <v>55</v>
      </c>
      <c r="F90" s="89" t="s">
        <v>94</v>
      </c>
      <c r="G90" s="64" t="s">
        <v>34</v>
      </c>
      <c r="H90" s="90">
        <f>H91</f>
        <v>143.5</v>
      </c>
      <c r="I90" s="90">
        <f>I91</f>
        <v>0</v>
      </c>
      <c r="J90" s="90">
        <f t="shared" si="5"/>
        <v>143.5</v>
      </c>
      <c r="K90" s="90">
        <f t="shared" si="6"/>
        <v>0</v>
      </c>
    </row>
    <row r="91" spans="1:11" ht="47.25">
      <c r="A91" s="88" t="s">
        <v>35</v>
      </c>
      <c r="B91" s="137" t="s">
        <v>9</v>
      </c>
      <c r="C91" s="138"/>
      <c r="D91" s="89" t="s">
        <v>11</v>
      </c>
      <c r="E91" s="89" t="s">
        <v>55</v>
      </c>
      <c r="F91" s="89" t="s">
        <v>94</v>
      </c>
      <c r="G91" s="64" t="s">
        <v>36</v>
      </c>
      <c r="H91" s="90">
        <v>143.5</v>
      </c>
      <c r="I91" s="90">
        <v>0</v>
      </c>
      <c r="J91" s="90">
        <f t="shared" si="5"/>
        <v>143.5</v>
      </c>
      <c r="K91" s="90">
        <f t="shared" si="6"/>
        <v>0</v>
      </c>
    </row>
    <row r="92" spans="1:11" ht="66.75" customHeight="1">
      <c r="A92" s="88" t="s">
        <v>95</v>
      </c>
      <c r="B92" s="137" t="s">
        <v>9</v>
      </c>
      <c r="C92" s="138"/>
      <c r="D92" s="89" t="s">
        <v>11</v>
      </c>
      <c r="E92" s="89" t="s">
        <v>55</v>
      </c>
      <c r="F92" s="89" t="s">
        <v>96</v>
      </c>
      <c r="G92" s="64"/>
      <c r="H92" s="90">
        <f>H93</f>
        <v>473.70000000000005</v>
      </c>
      <c r="I92" s="90">
        <f>I93</f>
        <v>159.2</v>
      </c>
      <c r="J92" s="90">
        <f t="shared" si="5"/>
        <v>314.50000000000006</v>
      </c>
      <c r="K92" s="90">
        <f t="shared" si="6"/>
        <v>33.607768629934554</v>
      </c>
    </row>
    <row r="93" spans="1:11" ht="240" customHeight="1">
      <c r="A93" s="88" t="s">
        <v>97</v>
      </c>
      <c r="B93" s="137" t="s">
        <v>9</v>
      </c>
      <c r="C93" s="138"/>
      <c r="D93" s="89" t="s">
        <v>11</v>
      </c>
      <c r="E93" s="89" t="s">
        <v>55</v>
      </c>
      <c r="F93" s="89" t="s">
        <v>98</v>
      </c>
      <c r="G93" s="64"/>
      <c r="H93" s="90">
        <f>H94+H96</f>
        <v>473.70000000000005</v>
      </c>
      <c r="I93" s="90">
        <f>I94+I96</f>
        <v>159.2</v>
      </c>
      <c r="J93" s="90">
        <f t="shared" si="5"/>
        <v>314.50000000000006</v>
      </c>
      <c r="K93" s="90">
        <f t="shared" si="6"/>
        <v>33.607768629934554</v>
      </c>
    </row>
    <row r="94" spans="1:11" ht="98.25" customHeight="1">
      <c r="A94" s="88" t="s">
        <v>20</v>
      </c>
      <c r="B94" s="137" t="s">
        <v>9</v>
      </c>
      <c r="C94" s="138"/>
      <c r="D94" s="89" t="s">
        <v>11</v>
      </c>
      <c r="E94" s="89" t="s">
        <v>55</v>
      </c>
      <c r="F94" s="89" t="s">
        <v>98</v>
      </c>
      <c r="G94" s="64" t="s">
        <v>21</v>
      </c>
      <c r="H94" s="90">
        <f>H95</f>
        <v>430.6</v>
      </c>
      <c r="I94" s="90">
        <f>I95</f>
        <v>157.1</v>
      </c>
      <c r="J94" s="90">
        <f t="shared" si="5"/>
        <v>273.5</v>
      </c>
      <c r="K94" s="90">
        <f t="shared" si="6"/>
        <v>36.483975847654435</v>
      </c>
    </row>
    <row r="95" spans="1:11" ht="47.25">
      <c r="A95" s="88" t="s">
        <v>22</v>
      </c>
      <c r="B95" s="137" t="s">
        <v>9</v>
      </c>
      <c r="C95" s="138"/>
      <c r="D95" s="89" t="s">
        <v>11</v>
      </c>
      <c r="E95" s="89" t="s">
        <v>55</v>
      </c>
      <c r="F95" s="89" t="s">
        <v>98</v>
      </c>
      <c r="G95" s="64" t="s">
        <v>23</v>
      </c>
      <c r="H95" s="90">
        <v>430.6</v>
      </c>
      <c r="I95" s="90">
        <v>157.1</v>
      </c>
      <c r="J95" s="90">
        <f t="shared" si="5"/>
        <v>273.5</v>
      </c>
      <c r="K95" s="90">
        <f t="shared" si="6"/>
        <v>36.483975847654435</v>
      </c>
    </row>
    <row r="96" spans="1:11" ht="47.25">
      <c r="A96" s="88" t="s">
        <v>33</v>
      </c>
      <c r="B96" s="137" t="s">
        <v>9</v>
      </c>
      <c r="C96" s="138"/>
      <c r="D96" s="89" t="s">
        <v>11</v>
      </c>
      <c r="E96" s="89" t="s">
        <v>55</v>
      </c>
      <c r="F96" s="89" t="s">
        <v>98</v>
      </c>
      <c r="G96" s="64" t="s">
        <v>34</v>
      </c>
      <c r="H96" s="90">
        <f>H97</f>
        <v>43.1</v>
      </c>
      <c r="I96" s="90">
        <f>I97</f>
        <v>2.1</v>
      </c>
      <c r="J96" s="90">
        <f t="shared" si="5"/>
        <v>41</v>
      </c>
      <c r="K96" s="90">
        <f t="shared" si="6"/>
        <v>4.872389791183294</v>
      </c>
    </row>
    <row r="97" spans="1:11" ht="47.25">
      <c r="A97" s="88" t="s">
        <v>35</v>
      </c>
      <c r="B97" s="137" t="s">
        <v>9</v>
      </c>
      <c r="C97" s="138"/>
      <c r="D97" s="89" t="s">
        <v>11</v>
      </c>
      <c r="E97" s="89" t="s">
        <v>55</v>
      </c>
      <c r="F97" s="89" t="s">
        <v>98</v>
      </c>
      <c r="G97" s="64" t="s">
        <v>36</v>
      </c>
      <c r="H97" s="90">
        <v>43.1</v>
      </c>
      <c r="I97" s="90">
        <v>2.1</v>
      </c>
      <c r="J97" s="90">
        <f t="shared" si="5"/>
        <v>41</v>
      </c>
      <c r="K97" s="90">
        <f t="shared" si="6"/>
        <v>4.872389791183294</v>
      </c>
    </row>
    <row r="98" spans="1:11" s="100" customFormat="1" ht="15.75">
      <c r="A98" s="105" t="s">
        <v>99</v>
      </c>
      <c r="B98" s="141" t="s">
        <v>9</v>
      </c>
      <c r="C98" s="142"/>
      <c r="D98" s="106" t="s">
        <v>13</v>
      </c>
      <c r="E98" s="107" t="s">
        <v>576</v>
      </c>
      <c r="F98" s="106"/>
      <c r="G98" s="108"/>
      <c r="H98" s="99">
        <f aca="true" t="shared" si="9" ref="H98:I102">H99</f>
        <v>577.9</v>
      </c>
      <c r="I98" s="99">
        <f t="shared" si="9"/>
        <v>348.6</v>
      </c>
      <c r="J98" s="99">
        <f t="shared" si="5"/>
        <v>229.29999999999995</v>
      </c>
      <c r="K98" s="99">
        <f t="shared" si="6"/>
        <v>60.3218549922132</v>
      </c>
    </row>
    <row r="99" spans="1:11" ht="31.5">
      <c r="A99" s="88" t="s">
        <v>100</v>
      </c>
      <c r="B99" s="137" t="s">
        <v>9</v>
      </c>
      <c r="C99" s="138"/>
      <c r="D99" s="89" t="s">
        <v>13</v>
      </c>
      <c r="E99" s="89" t="s">
        <v>101</v>
      </c>
      <c r="F99" s="89"/>
      <c r="G99" s="64"/>
      <c r="H99" s="90">
        <f t="shared" si="9"/>
        <v>577.9</v>
      </c>
      <c r="I99" s="90">
        <f t="shared" si="9"/>
        <v>348.6</v>
      </c>
      <c r="J99" s="90">
        <f t="shared" si="5"/>
        <v>229.29999999999995</v>
      </c>
      <c r="K99" s="90">
        <f t="shared" si="6"/>
        <v>60.3218549922132</v>
      </c>
    </row>
    <row r="100" spans="1:11" ht="94.5">
      <c r="A100" s="88" t="s">
        <v>26</v>
      </c>
      <c r="B100" s="137" t="s">
        <v>9</v>
      </c>
      <c r="C100" s="138"/>
      <c r="D100" s="89" t="s">
        <v>13</v>
      </c>
      <c r="E100" s="89" t="s">
        <v>101</v>
      </c>
      <c r="F100" s="89" t="s">
        <v>27</v>
      </c>
      <c r="G100" s="64"/>
      <c r="H100" s="90">
        <f t="shared" si="9"/>
        <v>577.9</v>
      </c>
      <c r="I100" s="90">
        <f t="shared" si="9"/>
        <v>348.6</v>
      </c>
      <c r="J100" s="90">
        <f t="shared" si="5"/>
        <v>229.29999999999995</v>
      </c>
      <c r="K100" s="90">
        <f t="shared" si="6"/>
        <v>60.3218549922132</v>
      </c>
    </row>
    <row r="101" spans="1:11" ht="63" customHeight="1">
      <c r="A101" s="88" t="s">
        <v>102</v>
      </c>
      <c r="B101" s="137" t="s">
        <v>9</v>
      </c>
      <c r="C101" s="138"/>
      <c r="D101" s="89" t="s">
        <v>13</v>
      </c>
      <c r="E101" s="89" t="s">
        <v>101</v>
      </c>
      <c r="F101" s="89" t="s">
        <v>103</v>
      </c>
      <c r="G101" s="64"/>
      <c r="H101" s="90">
        <f t="shared" si="9"/>
        <v>577.9</v>
      </c>
      <c r="I101" s="90">
        <f t="shared" si="9"/>
        <v>348.6</v>
      </c>
      <c r="J101" s="90">
        <f t="shared" si="5"/>
        <v>229.29999999999995</v>
      </c>
      <c r="K101" s="90">
        <f t="shared" si="6"/>
        <v>60.3218549922132</v>
      </c>
    </row>
    <row r="102" spans="1:11" ht="47.25">
      <c r="A102" s="88" t="s">
        <v>104</v>
      </c>
      <c r="B102" s="137" t="s">
        <v>9</v>
      </c>
      <c r="C102" s="138"/>
      <c r="D102" s="89" t="s">
        <v>13</v>
      </c>
      <c r="E102" s="89" t="s">
        <v>101</v>
      </c>
      <c r="F102" s="89" t="s">
        <v>105</v>
      </c>
      <c r="G102" s="64"/>
      <c r="H102" s="90">
        <f t="shared" si="9"/>
        <v>577.9</v>
      </c>
      <c r="I102" s="90">
        <f t="shared" si="9"/>
        <v>348.6</v>
      </c>
      <c r="J102" s="90">
        <f t="shared" si="5"/>
        <v>229.29999999999995</v>
      </c>
      <c r="K102" s="90">
        <f t="shared" si="6"/>
        <v>60.3218549922132</v>
      </c>
    </row>
    <row r="103" spans="1:11" ht="97.5" customHeight="1">
      <c r="A103" s="88" t="s">
        <v>20</v>
      </c>
      <c r="B103" s="137" t="s">
        <v>9</v>
      </c>
      <c r="C103" s="138"/>
      <c r="D103" s="89" t="s">
        <v>13</v>
      </c>
      <c r="E103" s="89" t="s">
        <v>101</v>
      </c>
      <c r="F103" s="89" t="s">
        <v>105</v>
      </c>
      <c r="G103" s="64" t="s">
        <v>21</v>
      </c>
      <c r="H103" s="90">
        <v>577.9</v>
      </c>
      <c r="I103" s="90">
        <f>I104</f>
        <v>348.6</v>
      </c>
      <c r="J103" s="90">
        <f t="shared" si="5"/>
        <v>229.29999999999995</v>
      </c>
      <c r="K103" s="90">
        <f t="shared" si="6"/>
        <v>60.3218549922132</v>
      </c>
    </row>
    <row r="104" spans="1:11" ht="34.5" customHeight="1">
      <c r="A104" s="88" t="s">
        <v>22</v>
      </c>
      <c r="B104" s="137" t="s">
        <v>9</v>
      </c>
      <c r="C104" s="138"/>
      <c r="D104" s="89" t="s">
        <v>13</v>
      </c>
      <c r="E104" s="89" t="s">
        <v>101</v>
      </c>
      <c r="F104" s="89" t="s">
        <v>105</v>
      </c>
      <c r="G104" s="64" t="s">
        <v>23</v>
      </c>
      <c r="H104" s="90">
        <v>577.9</v>
      </c>
      <c r="I104" s="90">
        <v>348.6</v>
      </c>
      <c r="J104" s="90">
        <f t="shared" si="5"/>
        <v>229.29999999999995</v>
      </c>
      <c r="K104" s="90">
        <f t="shared" si="6"/>
        <v>60.3218549922132</v>
      </c>
    </row>
    <row r="105" spans="1:11" s="100" customFormat="1" ht="47.25">
      <c r="A105" s="105" t="s">
        <v>106</v>
      </c>
      <c r="B105" s="141" t="s">
        <v>9</v>
      </c>
      <c r="C105" s="142"/>
      <c r="D105" s="106" t="s">
        <v>101</v>
      </c>
      <c r="E105" s="107" t="s">
        <v>576</v>
      </c>
      <c r="F105" s="106"/>
      <c r="G105" s="108"/>
      <c r="H105" s="99">
        <f>H106</f>
        <v>10100.7</v>
      </c>
      <c r="I105" s="99">
        <f>I106</f>
        <v>6438.8</v>
      </c>
      <c r="J105" s="99">
        <f t="shared" si="5"/>
        <v>3661.9000000000005</v>
      </c>
      <c r="K105" s="99">
        <f t="shared" si="6"/>
        <v>63.746077004564036</v>
      </c>
    </row>
    <row r="106" spans="1:11" ht="63">
      <c r="A106" s="88" t="s">
        <v>107</v>
      </c>
      <c r="B106" s="137" t="s">
        <v>9</v>
      </c>
      <c r="C106" s="138"/>
      <c r="D106" s="89" t="s">
        <v>101</v>
      </c>
      <c r="E106" s="89" t="s">
        <v>108</v>
      </c>
      <c r="F106" s="89"/>
      <c r="G106" s="64"/>
      <c r="H106" s="90">
        <f>H107+H116</f>
        <v>10100.7</v>
      </c>
      <c r="I106" s="90">
        <f>I107+I116</f>
        <v>6438.8</v>
      </c>
      <c r="J106" s="90">
        <f t="shared" si="5"/>
        <v>3661.9000000000005</v>
      </c>
      <c r="K106" s="90">
        <f t="shared" si="6"/>
        <v>63.746077004564036</v>
      </c>
    </row>
    <row r="107" spans="1:11" ht="79.5" customHeight="1">
      <c r="A107" s="88" t="s">
        <v>109</v>
      </c>
      <c r="B107" s="137" t="s">
        <v>9</v>
      </c>
      <c r="C107" s="138"/>
      <c r="D107" s="89" t="s">
        <v>101</v>
      </c>
      <c r="E107" s="89" t="s">
        <v>108</v>
      </c>
      <c r="F107" s="89" t="s">
        <v>110</v>
      </c>
      <c r="G107" s="64"/>
      <c r="H107" s="90">
        <f>H108+H112</f>
        <v>850</v>
      </c>
      <c r="I107" s="90">
        <f>I108+I112</f>
        <v>136.5</v>
      </c>
      <c r="J107" s="90">
        <f t="shared" si="5"/>
        <v>713.5</v>
      </c>
      <c r="K107" s="90">
        <f t="shared" si="6"/>
        <v>16.058823529411764</v>
      </c>
    </row>
    <row r="108" spans="1:11" ht="96.75" customHeight="1">
      <c r="A108" s="88" t="s">
        <v>111</v>
      </c>
      <c r="B108" s="137" t="s">
        <v>9</v>
      </c>
      <c r="C108" s="138"/>
      <c r="D108" s="89" t="s">
        <v>101</v>
      </c>
      <c r="E108" s="89" t="s">
        <v>108</v>
      </c>
      <c r="F108" s="89" t="s">
        <v>112</v>
      </c>
      <c r="G108" s="64"/>
      <c r="H108" s="90">
        <v>550</v>
      </c>
      <c r="I108" s="90">
        <f>I109</f>
        <v>0</v>
      </c>
      <c r="J108" s="90">
        <f t="shared" si="5"/>
        <v>550</v>
      </c>
      <c r="K108" s="90">
        <f t="shared" si="6"/>
        <v>0</v>
      </c>
    </row>
    <row r="109" spans="1:11" ht="47.25">
      <c r="A109" s="88" t="s">
        <v>113</v>
      </c>
      <c r="B109" s="137" t="s">
        <v>9</v>
      </c>
      <c r="C109" s="138"/>
      <c r="D109" s="89" t="s">
        <v>101</v>
      </c>
      <c r="E109" s="89" t="s">
        <v>108</v>
      </c>
      <c r="F109" s="89" t="s">
        <v>114</v>
      </c>
      <c r="G109" s="64"/>
      <c r="H109" s="90">
        <v>550</v>
      </c>
      <c r="I109" s="90">
        <f>I110</f>
        <v>0</v>
      </c>
      <c r="J109" s="90">
        <f t="shared" si="5"/>
        <v>550</v>
      </c>
      <c r="K109" s="90">
        <f t="shared" si="6"/>
        <v>0</v>
      </c>
    </row>
    <row r="110" spans="1:11" ht="47.25">
      <c r="A110" s="88" t="s">
        <v>33</v>
      </c>
      <c r="B110" s="137" t="s">
        <v>9</v>
      </c>
      <c r="C110" s="138"/>
      <c r="D110" s="89" t="s">
        <v>101</v>
      </c>
      <c r="E110" s="89" t="s">
        <v>108</v>
      </c>
      <c r="F110" s="89" t="s">
        <v>114</v>
      </c>
      <c r="G110" s="64" t="s">
        <v>34</v>
      </c>
      <c r="H110" s="90">
        <v>550</v>
      </c>
      <c r="I110" s="90">
        <f>I111</f>
        <v>0</v>
      </c>
      <c r="J110" s="90">
        <f t="shared" si="5"/>
        <v>550</v>
      </c>
      <c r="K110" s="90">
        <f t="shared" si="6"/>
        <v>0</v>
      </c>
    </row>
    <row r="111" spans="1:11" ht="47.25">
      <c r="A111" s="88" t="s">
        <v>35</v>
      </c>
      <c r="B111" s="137" t="s">
        <v>9</v>
      </c>
      <c r="C111" s="138"/>
      <c r="D111" s="89" t="s">
        <v>101</v>
      </c>
      <c r="E111" s="89" t="s">
        <v>108</v>
      </c>
      <c r="F111" s="89" t="s">
        <v>114</v>
      </c>
      <c r="G111" s="64" t="s">
        <v>36</v>
      </c>
      <c r="H111" s="90">
        <v>550</v>
      </c>
      <c r="I111" s="90">
        <f>Прил_5!I656</f>
        <v>0</v>
      </c>
      <c r="J111" s="90">
        <f t="shared" si="5"/>
        <v>550</v>
      </c>
      <c r="K111" s="90">
        <f t="shared" si="6"/>
        <v>0</v>
      </c>
    </row>
    <row r="112" spans="1:11" ht="110.25">
      <c r="A112" s="88" t="s">
        <v>115</v>
      </c>
      <c r="B112" s="137" t="s">
        <v>9</v>
      </c>
      <c r="C112" s="138"/>
      <c r="D112" s="89" t="s">
        <v>101</v>
      </c>
      <c r="E112" s="89" t="s">
        <v>108</v>
      </c>
      <c r="F112" s="89" t="s">
        <v>116</v>
      </c>
      <c r="G112" s="64"/>
      <c r="H112" s="90">
        <f aca="true" t="shared" si="10" ref="H112:I114">H113</f>
        <v>300</v>
      </c>
      <c r="I112" s="90">
        <f t="shared" si="10"/>
        <v>136.5</v>
      </c>
      <c r="J112" s="90">
        <f t="shared" si="5"/>
        <v>163.5</v>
      </c>
      <c r="K112" s="90">
        <f t="shared" si="6"/>
        <v>45.5</v>
      </c>
    </row>
    <row r="113" spans="1:11" ht="83.25" customHeight="1">
      <c r="A113" s="88" t="s">
        <v>117</v>
      </c>
      <c r="B113" s="137" t="s">
        <v>9</v>
      </c>
      <c r="C113" s="138"/>
      <c r="D113" s="89" t="s">
        <v>101</v>
      </c>
      <c r="E113" s="89" t="s">
        <v>108</v>
      </c>
      <c r="F113" s="89" t="s">
        <v>118</v>
      </c>
      <c r="G113" s="64"/>
      <c r="H113" s="90">
        <f t="shared" si="10"/>
        <v>300</v>
      </c>
      <c r="I113" s="90">
        <f t="shared" si="10"/>
        <v>136.5</v>
      </c>
      <c r="J113" s="90">
        <f t="shared" si="5"/>
        <v>163.5</v>
      </c>
      <c r="K113" s="90">
        <f t="shared" si="6"/>
        <v>45.5</v>
      </c>
    </row>
    <row r="114" spans="1:11" ht="47.25">
      <c r="A114" s="88" t="s">
        <v>33</v>
      </c>
      <c r="B114" s="137" t="s">
        <v>9</v>
      </c>
      <c r="C114" s="138"/>
      <c r="D114" s="89" t="s">
        <v>101</v>
      </c>
      <c r="E114" s="89" t="s">
        <v>108</v>
      </c>
      <c r="F114" s="89" t="s">
        <v>118</v>
      </c>
      <c r="G114" s="64" t="s">
        <v>34</v>
      </c>
      <c r="H114" s="90">
        <f t="shared" si="10"/>
        <v>300</v>
      </c>
      <c r="I114" s="90">
        <f t="shared" si="10"/>
        <v>136.5</v>
      </c>
      <c r="J114" s="90">
        <f t="shared" si="5"/>
        <v>163.5</v>
      </c>
      <c r="K114" s="90">
        <f t="shared" si="6"/>
        <v>45.5</v>
      </c>
    </row>
    <row r="115" spans="1:11" ht="47.25">
      <c r="A115" s="88" t="s">
        <v>35</v>
      </c>
      <c r="B115" s="137" t="s">
        <v>9</v>
      </c>
      <c r="C115" s="138"/>
      <c r="D115" s="89" t="s">
        <v>101</v>
      </c>
      <c r="E115" s="89" t="s">
        <v>108</v>
      </c>
      <c r="F115" s="89" t="s">
        <v>118</v>
      </c>
      <c r="G115" s="64" t="s">
        <v>36</v>
      </c>
      <c r="H115" s="90">
        <v>300</v>
      </c>
      <c r="I115" s="90">
        <f>Прил_5!I663</f>
        <v>136.5</v>
      </c>
      <c r="J115" s="90">
        <f t="shared" si="5"/>
        <v>163.5</v>
      </c>
      <c r="K115" s="90">
        <f t="shared" si="6"/>
        <v>45.5</v>
      </c>
    </row>
    <row r="116" spans="1:11" ht="63">
      <c r="A116" s="88" t="s">
        <v>119</v>
      </c>
      <c r="B116" s="137" t="s">
        <v>9</v>
      </c>
      <c r="C116" s="138"/>
      <c r="D116" s="89" t="s">
        <v>101</v>
      </c>
      <c r="E116" s="89" t="s">
        <v>108</v>
      </c>
      <c r="F116" s="89" t="s">
        <v>120</v>
      </c>
      <c r="G116" s="64"/>
      <c r="H116" s="90">
        <f>H117+H120+H125</f>
        <v>9250.7</v>
      </c>
      <c r="I116" s="90">
        <f>I117+I120+I125</f>
        <v>6302.3</v>
      </c>
      <c r="J116" s="90">
        <f t="shared" si="5"/>
        <v>2948.4000000000005</v>
      </c>
      <c r="K116" s="90">
        <f t="shared" si="6"/>
        <v>68.12781735436238</v>
      </c>
    </row>
    <row r="117" spans="1:11" ht="126">
      <c r="A117" s="88" t="s">
        <v>37</v>
      </c>
      <c r="B117" s="137" t="s">
        <v>9</v>
      </c>
      <c r="C117" s="138"/>
      <c r="D117" s="89" t="s">
        <v>101</v>
      </c>
      <c r="E117" s="89" t="s">
        <v>108</v>
      </c>
      <c r="F117" s="89" t="s">
        <v>121</v>
      </c>
      <c r="G117" s="64"/>
      <c r="H117" s="90">
        <f>H118</f>
        <v>200</v>
      </c>
      <c r="I117" s="90">
        <f>I118</f>
        <v>0</v>
      </c>
      <c r="J117" s="90">
        <f t="shared" si="5"/>
        <v>200</v>
      </c>
      <c r="K117" s="90">
        <f t="shared" si="6"/>
        <v>0</v>
      </c>
    </row>
    <row r="118" spans="1:11" ht="96.75" customHeight="1">
      <c r="A118" s="88" t="s">
        <v>20</v>
      </c>
      <c r="B118" s="137" t="s">
        <v>9</v>
      </c>
      <c r="C118" s="138"/>
      <c r="D118" s="89" t="s">
        <v>101</v>
      </c>
      <c r="E118" s="89" t="s">
        <v>108</v>
      </c>
      <c r="F118" s="89" t="s">
        <v>121</v>
      </c>
      <c r="G118" s="64" t="s">
        <v>21</v>
      </c>
      <c r="H118" s="90">
        <f>H119</f>
        <v>200</v>
      </c>
      <c r="I118" s="90">
        <f>I119</f>
        <v>0</v>
      </c>
      <c r="J118" s="90">
        <f t="shared" si="5"/>
        <v>200</v>
      </c>
      <c r="K118" s="90">
        <f t="shared" si="6"/>
        <v>0</v>
      </c>
    </row>
    <row r="119" spans="1:11" ht="34.5" customHeight="1">
      <c r="A119" s="88" t="s">
        <v>22</v>
      </c>
      <c r="B119" s="137" t="s">
        <v>9</v>
      </c>
      <c r="C119" s="138"/>
      <c r="D119" s="89" t="s">
        <v>101</v>
      </c>
      <c r="E119" s="89" t="s">
        <v>108</v>
      </c>
      <c r="F119" s="89" t="s">
        <v>121</v>
      </c>
      <c r="G119" s="64" t="s">
        <v>23</v>
      </c>
      <c r="H119" s="90">
        <v>200</v>
      </c>
      <c r="I119" s="90"/>
      <c r="J119" s="90">
        <f t="shared" si="5"/>
        <v>200</v>
      </c>
      <c r="K119" s="90">
        <f t="shared" si="6"/>
        <v>0</v>
      </c>
    </row>
    <row r="120" spans="1:11" ht="36" customHeight="1">
      <c r="A120" s="88" t="s">
        <v>122</v>
      </c>
      <c r="B120" s="137" t="s">
        <v>9</v>
      </c>
      <c r="C120" s="138"/>
      <c r="D120" s="89" t="s">
        <v>101</v>
      </c>
      <c r="E120" s="89" t="s">
        <v>108</v>
      </c>
      <c r="F120" s="89" t="s">
        <v>123</v>
      </c>
      <c r="G120" s="64"/>
      <c r="H120" s="90">
        <f>H121+H123</f>
        <v>8900.7</v>
      </c>
      <c r="I120" s="90">
        <f>I121+I123</f>
        <v>6302.3</v>
      </c>
      <c r="J120" s="90">
        <f t="shared" si="5"/>
        <v>2598.4000000000005</v>
      </c>
      <c r="K120" s="90">
        <f t="shared" si="6"/>
        <v>70.80679047715348</v>
      </c>
    </row>
    <row r="121" spans="1:11" ht="96" customHeight="1">
      <c r="A121" s="88" t="s">
        <v>20</v>
      </c>
      <c r="B121" s="137" t="s">
        <v>9</v>
      </c>
      <c r="C121" s="138"/>
      <c r="D121" s="89" t="s">
        <v>101</v>
      </c>
      <c r="E121" s="89" t="s">
        <v>108</v>
      </c>
      <c r="F121" s="89" t="s">
        <v>123</v>
      </c>
      <c r="G121" s="64" t="s">
        <v>21</v>
      </c>
      <c r="H121" s="90">
        <f>H122</f>
        <v>8432.7</v>
      </c>
      <c r="I121" s="90">
        <f>I122</f>
        <v>6238.2</v>
      </c>
      <c r="J121" s="90">
        <f t="shared" si="5"/>
        <v>2194.500000000001</v>
      </c>
      <c r="K121" s="90">
        <f t="shared" si="6"/>
        <v>73.97630652104309</v>
      </c>
    </row>
    <row r="122" spans="1:11" ht="36" customHeight="1">
      <c r="A122" s="88" t="s">
        <v>22</v>
      </c>
      <c r="B122" s="137" t="s">
        <v>9</v>
      </c>
      <c r="C122" s="138"/>
      <c r="D122" s="89" t="s">
        <v>101</v>
      </c>
      <c r="E122" s="89" t="s">
        <v>108</v>
      </c>
      <c r="F122" s="89" t="s">
        <v>123</v>
      </c>
      <c r="G122" s="64" t="s">
        <v>23</v>
      </c>
      <c r="H122" s="90">
        <v>8432.7</v>
      </c>
      <c r="I122" s="90">
        <v>6238.2</v>
      </c>
      <c r="J122" s="90">
        <f t="shared" si="5"/>
        <v>2194.500000000001</v>
      </c>
      <c r="K122" s="90">
        <f t="shared" si="6"/>
        <v>73.97630652104309</v>
      </c>
    </row>
    <row r="123" spans="1:11" ht="47.25">
      <c r="A123" s="88" t="s">
        <v>33</v>
      </c>
      <c r="B123" s="137" t="s">
        <v>9</v>
      </c>
      <c r="C123" s="138"/>
      <c r="D123" s="89" t="s">
        <v>101</v>
      </c>
      <c r="E123" s="89" t="s">
        <v>108</v>
      </c>
      <c r="F123" s="89" t="s">
        <v>123</v>
      </c>
      <c r="G123" s="64" t="s">
        <v>34</v>
      </c>
      <c r="H123" s="90">
        <f>H124</f>
        <v>468</v>
      </c>
      <c r="I123" s="90">
        <f>I124</f>
        <v>64.1</v>
      </c>
      <c r="J123" s="90">
        <f t="shared" si="5"/>
        <v>403.9</v>
      </c>
      <c r="K123" s="90">
        <f t="shared" si="6"/>
        <v>13.696581196581196</v>
      </c>
    </row>
    <row r="124" spans="1:11" ht="47.25">
      <c r="A124" s="88" t="s">
        <v>35</v>
      </c>
      <c r="B124" s="137" t="s">
        <v>9</v>
      </c>
      <c r="C124" s="138"/>
      <c r="D124" s="89" t="s">
        <v>101</v>
      </c>
      <c r="E124" s="89" t="s">
        <v>108</v>
      </c>
      <c r="F124" s="89" t="s">
        <v>123</v>
      </c>
      <c r="G124" s="64" t="s">
        <v>36</v>
      </c>
      <c r="H124" s="90">
        <v>468</v>
      </c>
      <c r="I124" s="90">
        <v>64.1</v>
      </c>
      <c r="J124" s="90">
        <f t="shared" si="5"/>
        <v>403.9</v>
      </c>
      <c r="K124" s="90">
        <f t="shared" si="6"/>
        <v>13.696581196581196</v>
      </c>
    </row>
    <row r="125" spans="1:11" ht="63">
      <c r="A125" s="88" t="s">
        <v>124</v>
      </c>
      <c r="B125" s="137" t="s">
        <v>9</v>
      </c>
      <c r="C125" s="138"/>
      <c r="D125" s="89" t="s">
        <v>101</v>
      </c>
      <c r="E125" s="89" t="s">
        <v>108</v>
      </c>
      <c r="F125" s="89" t="s">
        <v>125</v>
      </c>
      <c r="G125" s="64"/>
      <c r="H125" s="90">
        <f>H126</f>
        <v>150</v>
      </c>
      <c r="I125" s="90">
        <f>I126</f>
        <v>0</v>
      </c>
      <c r="J125" s="90">
        <f t="shared" si="5"/>
        <v>150</v>
      </c>
      <c r="K125" s="90">
        <f t="shared" si="6"/>
        <v>0</v>
      </c>
    </row>
    <row r="126" spans="1:11" ht="47.25">
      <c r="A126" s="88" t="s">
        <v>33</v>
      </c>
      <c r="B126" s="137" t="s">
        <v>9</v>
      </c>
      <c r="C126" s="138"/>
      <c r="D126" s="89" t="s">
        <v>101</v>
      </c>
      <c r="E126" s="89" t="s">
        <v>108</v>
      </c>
      <c r="F126" s="89" t="s">
        <v>125</v>
      </c>
      <c r="G126" s="64" t="s">
        <v>34</v>
      </c>
      <c r="H126" s="90">
        <f>H127</f>
        <v>150</v>
      </c>
      <c r="I126" s="90">
        <f>I127</f>
        <v>0</v>
      </c>
      <c r="J126" s="90">
        <f t="shared" si="5"/>
        <v>150</v>
      </c>
      <c r="K126" s="90">
        <f t="shared" si="6"/>
        <v>0</v>
      </c>
    </row>
    <row r="127" spans="1:11" ht="47.25">
      <c r="A127" s="88" t="s">
        <v>35</v>
      </c>
      <c r="B127" s="137" t="s">
        <v>9</v>
      </c>
      <c r="C127" s="138"/>
      <c r="D127" s="89" t="s">
        <v>101</v>
      </c>
      <c r="E127" s="89" t="s">
        <v>108</v>
      </c>
      <c r="F127" s="89" t="s">
        <v>125</v>
      </c>
      <c r="G127" s="64" t="s">
        <v>36</v>
      </c>
      <c r="H127" s="90">
        <v>150</v>
      </c>
      <c r="I127" s="90">
        <v>0</v>
      </c>
      <c r="J127" s="90">
        <f t="shared" si="5"/>
        <v>150</v>
      </c>
      <c r="K127" s="90">
        <f t="shared" si="6"/>
        <v>0</v>
      </c>
    </row>
    <row r="128" spans="1:11" s="100" customFormat="1" ht="15.75">
      <c r="A128" s="105" t="s">
        <v>126</v>
      </c>
      <c r="B128" s="141" t="s">
        <v>9</v>
      </c>
      <c r="C128" s="142"/>
      <c r="D128" s="106" t="s">
        <v>25</v>
      </c>
      <c r="E128" s="107" t="s">
        <v>576</v>
      </c>
      <c r="F128" s="106"/>
      <c r="G128" s="108"/>
      <c r="H128" s="99">
        <f>H129+H134</f>
        <v>5986.1</v>
      </c>
      <c r="I128" s="99">
        <f>I129+I134</f>
        <v>69.5</v>
      </c>
      <c r="J128" s="99">
        <f t="shared" si="5"/>
        <v>5916.6</v>
      </c>
      <c r="K128" s="99">
        <f t="shared" si="6"/>
        <v>1.161023036701692</v>
      </c>
    </row>
    <row r="129" spans="1:11" ht="15.75">
      <c r="A129" s="88" t="s">
        <v>127</v>
      </c>
      <c r="B129" s="137" t="s">
        <v>9</v>
      </c>
      <c r="C129" s="138"/>
      <c r="D129" s="89" t="s">
        <v>25</v>
      </c>
      <c r="E129" s="89" t="s">
        <v>128</v>
      </c>
      <c r="F129" s="89"/>
      <c r="G129" s="64"/>
      <c r="H129" s="90">
        <f aca="true" t="shared" si="11" ref="H129:I132">H130</f>
        <v>4955</v>
      </c>
      <c r="I129" s="90">
        <f t="shared" si="11"/>
        <v>0</v>
      </c>
      <c r="J129" s="90">
        <f t="shared" si="5"/>
        <v>4955</v>
      </c>
      <c r="K129" s="90">
        <f t="shared" si="6"/>
        <v>0</v>
      </c>
    </row>
    <row r="130" spans="1:11" ht="15.75">
      <c r="A130" s="88" t="s">
        <v>129</v>
      </c>
      <c r="B130" s="137" t="s">
        <v>9</v>
      </c>
      <c r="C130" s="138"/>
      <c r="D130" s="89" t="s">
        <v>25</v>
      </c>
      <c r="E130" s="89" t="s">
        <v>128</v>
      </c>
      <c r="F130" s="89" t="s">
        <v>130</v>
      </c>
      <c r="G130" s="64"/>
      <c r="H130" s="90">
        <f t="shared" si="11"/>
        <v>4955</v>
      </c>
      <c r="I130" s="90">
        <f t="shared" si="11"/>
        <v>0</v>
      </c>
      <c r="J130" s="90">
        <f t="shared" si="5"/>
        <v>4955</v>
      </c>
      <c r="K130" s="90">
        <f t="shared" si="6"/>
        <v>0</v>
      </c>
    </row>
    <row r="131" spans="1:11" ht="47.25">
      <c r="A131" s="88" t="s">
        <v>131</v>
      </c>
      <c r="B131" s="137" t="s">
        <v>9</v>
      </c>
      <c r="C131" s="138"/>
      <c r="D131" s="89" t="s">
        <v>25</v>
      </c>
      <c r="E131" s="89" t="s">
        <v>128</v>
      </c>
      <c r="F131" s="89" t="s">
        <v>132</v>
      </c>
      <c r="G131" s="64"/>
      <c r="H131" s="90">
        <f t="shared" si="11"/>
        <v>4955</v>
      </c>
      <c r="I131" s="90">
        <f t="shared" si="11"/>
        <v>0</v>
      </c>
      <c r="J131" s="90">
        <f t="shared" si="5"/>
        <v>4955</v>
      </c>
      <c r="K131" s="90">
        <f t="shared" si="6"/>
        <v>0</v>
      </c>
    </row>
    <row r="132" spans="1:11" ht="47.25">
      <c r="A132" s="88" t="s">
        <v>33</v>
      </c>
      <c r="B132" s="137" t="s">
        <v>9</v>
      </c>
      <c r="C132" s="138"/>
      <c r="D132" s="89" t="s">
        <v>25</v>
      </c>
      <c r="E132" s="89" t="s">
        <v>128</v>
      </c>
      <c r="F132" s="89" t="s">
        <v>132</v>
      </c>
      <c r="G132" s="64" t="s">
        <v>34</v>
      </c>
      <c r="H132" s="90">
        <f t="shared" si="11"/>
        <v>4955</v>
      </c>
      <c r="I132" s="90">
        <f t="shared" si="11"/>
        <v>0</v>
      </c>
      <c r="J132" s="90">
        <f t="shared" si="5"/>
        <v>4955</v>
      </c>
      <c r="K132" s="90">
        <f t="shared" si="6"/>
        <v>0</v>
      </c>
    </row>
    <row r="133" spans="1:11" ht="47.25">
      <c r="A133" s="88" t="s">
        <v>35</v>
      </c>
      <c r="B133" s="137" t="s">
        <v>9</v>
      </c>
      <c r="C133" s="138"/>
      <c r="D133" s="89" t="s">
        <v>25</v>
      </c>
      <c r="E133" s="89" t="s">
        <v>128</v>
      </c>
      <c r="F133" s="89" t="s">
        <v>132</v>
      </c>
      <c r="G133" s="64" t="s">
        <v>36</v>
      </c>
      <c r="H133" s="90">
        <v>4955</v>
      </c>
      <c r="I133" s="90">
        <v>0</v>
      </c>
      <c r="J133" s="90">
        <f t="shared" si="5"/>
        <v>4955</v>
      </c>
      <c r="K133" s="90">
        <f t="shared" si="6"/>
        <v>0</v>
      </c>
    </row>
    <row r="134" spans="1:11" ht="31.5">
      <c r="A134" s="88" t="s">
        <v>133</v>
      </c>
      <c r="B134" s="137" t="s">
        <v>9</v>
      </c>
      <c r="C134" s="138"/>
      <c r="D134" s="89" t="s">
        <v>25</v>
      </c>
      <c r="E134" s="89" t="s">
        <v>134</v>
      </c>
      <c r="F134" s="89"/>
      <c r="G134" s="64"/>
      <c r="H134" s="90">
        <f>H135+H146</f>
        <v>1031.1</v>
      </c>
      <c r="I134" s="90">
        <f>I135+I146</f>
        <v>69.5</v>
      </c>
      <c r="J134" s="90">
        <f t="shared" si="5"/>
        <v>961.5999999999999</v>
      </c>
      <c r="K134" s="90">
        <f t="shared" si="6"/>
        <v>6.740374357482301</v>
      </c>
    </row>
    <row r="135" spans="1:11" ht="63">
      <c r="A135" s="88" t="s">
        <v>135</v>
      </c>
      <c r="B135" s="137" t="s">
        <v>9</v>
      </c>
      <c r="C135" s="138"/>
      <c r="D135" s="89" t="s">
        <v>25</v>
      </c>
      <c r="E135" s="89" t="s">
        <v>134</v>
      </c>
      <c r="F135" s="89" t="s">
        <v>136</v>
      </c>
      <c r="G135" s="64"/>
      <c r="H135" s="90">
        <f>H136</f>
        <v>800</v>
      </c>
      <c r="I135" s="90">
        <f>I136</f>
        <v>0</v>
      </c>
      <c r="J135" s="90">
        <f t="shared" si="5"/>
        <v>800</v>
      </c>
      <c r="K135" s="90">
        <f t="shared" si="6"/>
        <v>0</v>
      </c>
    </row>
    <row r="136" spans="1:11" ht="63">
      <c r="A136" s="88" t="s">
        <v>137</v>
      </c>
      <c r="B136" s="137" t="s">
        <v>9</v>
      </c>
      <c r="C136" s="138"/>
      <c r="D136" s="89" t="s">
        <v>25</v>
      </c>
      <c r="E136" s="89" t="s">
        <v>134</v>
      </c>
      <c r="F136" s="89" t="s">
        <v>138</v>
      </c>
      <c r="G136" s="64"/>
      <c r="H136" s="90">
        <f>H137+H140+H143</f>
        <v>800</v>
      </c>
      <c r="I136" s="90">
        <f>I137+I140+I143</f>
        <v>0</v>
      </c>
      <c r="J136" s="90">
        <f t="shared" si="5"/>
        <v>800</v>
      </c>
      <c r="K136" s="90">
        <f t="shared" si="6"/>
        <v>0</v>
      </c>
    </row>
    <row r="137" spans="1:11" ht="66" customHeight="1">
      <c r="A137" s="88" t="s">
        <v>139</v>
      </c>
      <c r="B137" s="137" t="s">
        <v>9</v>
      </c>
      <c r="C137" s="138"/>
      <c r="D137" s="89" t="s">
        <v>25</v>
      </c>
      <c r="E137" s="89" t="s">
        <v>134</v>
      </c>
      <c r="F137" s="89" t="s">
        <v>140</v>
      </c>
      <c r="G137" s="64"/>
      <c r="H137" s="90">
        <f>H138</f>
        <v>651</v>
      </c>
      <c r="I137" s="90">
        <f>I138</f>
        <v>0</v>
      </c>
      <c r="J137" s="90">
        <f t="shared" si="5"/>
        <v>651</v>
      </c>
      <c r="K137" s="90">
        <f t="shared" si="6"/>
        <v>0</v>
      </c>
    </row>
    <row r="138" spans="1:11" ht="15.75">
      <c r="A138" s="88" t="s">
        <v>45</v>
      </c>
      <c r="B138" s="137" t="s">
        <v>9</v>
      </c>
      <c r="C138" s="138"/>
      <c r="D138" s="89" t="s">
        <v>25</v>
      </c>
      <c r="E138" s="89" t="s">
        <v>134</v>
      </c>
      <c r="F138" s="89" t="s">
        <v>140</v>
      </c>
      <c r="G138" s="64" t="s">
        <v>46</v>
      </c>
      <c r="H138" s="90">
        <f>H139</f>
        <v>651</v>
      </c>
      <c r="I138" s="90">
        <f>I139</f>
        <v>0</v>
      </c>
      <c r="J138" s="90">
        <f t="shared" si="5"/>
        <v>651</v>
      </c>
      <c r="K138" s="90">
        <f t="shared" si="6"/>
        <v>0</v>
      </c>
    </row>
    <row r="139" spans="1:11" ht="78.75">
      <c r="A139" s="88" t="s">
        <v>141</v>
      </c>
      <c r="B139" s="137" t="s">
        <v>9</v>
      </c>
      <c r="C139" s="138"/>
      <c r="D139" s="89" t="s">
        <v>25</v>
      </c>
      <c r="E139" s="89" t="s">
        <v>134</v>
      </c>
      <c r="F139" s="89" t="s">
        <v>140</v>
      </c>
      <c r="G139" s="64" t="s">
        <v>142</v>
      </c>
      <c r="H139" s="90">
        <v>651</v>
      </c>
      <c r="I139" s="90">
        <f>Прил_5!I349</f>
        <v>0</v>
      </c>
      <c r="J139" s="90">
        <f aca="true" t="shared" si="12" ref="J139:J202">H139-I139</f>
        <v>651</v>
      </c>
      <c r="K139" s="90">
        <f aca="true" t="shared" si="13" ref="K139:K202">I139/H139*100</f>
        <v>0</v>
      </c>
    </row>
    <row r="140" spans="1:11" ht="35.25" customHeight="1">
      <c r="A140" s="88" t="s">
        <v>143</v>
      </c>
      <c r="B140" s="137" t="s">
        <v>9</v>
      </c>
      <c r="C140" s="138"/>
      <c r="D140" s="89" t="s">
        <v>25</v>
      </c>
      <c r="E140" s="89" t="s">
        <v>134</v>
      </c>
      <c r="F140" s="89" t="s">
        <v>144</v>
      </c>
      <c r="G140" s="64"/>
      <c r="H140" s="90">
        <f>H141</f>
        <v>100</v>
      </c>
      <c r="I140" s="90">
        <f>I141</f>
        <v>0</v>
      </c>
      <c r="J140" s="90">
        <f t="shared" si="12"/>
        <v>100</v>
      </c>
      <c r="K140" s="90">
        <f t="shared" si="13"/>
        <v>0</v>
      </c>
    </row>
    <row r="141" spans="1:11" ht="15.75">
      <c r="A141" s="88" t="s">
        <v>45</v>
      </c>
      <c r="B141" s="137" t="s">
        <v>9</v>
      </c>
      <c r="C141" s="138"/>
      <c r="D141" s="89" t="s">
        <v>25</v>
      </c>
      <c r="E141" s="89" t="s">
        <v>134</v>
      </c>
      <c r="F141" s="89" t="s">
        <v>144</v>
      </c>
      <c r="G141" s="64" t="s">
        <v>46</v>
      </c>
      <c r="H141" s="90">
        <f>H142</f>
        <v>100</v>
      </c>
      <c r="I141" s="90">
        <f>I142</f>
        <v>0</v>
      </c>
      <c r="J141" s="90">
        <f t="shared" si="12"/>
        <v>100</v>
      </c>
      <c r="K141" s="90">
        <f t="shared" si="13"/>
        <v>0</v>
      </c>
    </row>
    <row r="142" spans="1:11" ht="78.75">
      <c r="A142" s="88" t="s">
        <v>141</v>
      </c>
      <c r="B142" s="137" t="s">
        <v>9</v>
      </c>
      <c r="C142" s="138"/>
      <c r="D142" s="89" t="s">
        <v>25</v>
      </c>
      <c r="E142" s="89" t="s">
        <v>134</v>
      </c>
      <c r="F142" s="89" t="s">
        <v>144</v>
      </c>
      <c r="G142" s="64" t="s">
        <v>142</v>
      </c>
      <c r="H142" s="90">
        <v>100</v>
      </c>
      <c r="I142" s="90">
        <f>Прил_5!I355</f>
        <v>0</v>
      </c>
      <c r="J142" s="90">
        <f t="shared" si="12"/>
        <v>100</v>
      </c>
      <c r="K142" s="90">
        <f t="shared" si="13"/>
        <v>0</v>
      </c>
    </row>
    <row r="143" spans="1:11" ht="79.5" customHeight="1">
      <c r="A143" s="88" t="s">
        <v>145</v>
      </c>
      <c r="B143" s="137" t="s">
        <v>9</v>
      </c>
      <c r="C143" s="138"/>
      <c r="D143" s="89" t="s">
        <v>25</v>
      </c>
      <c r="E143" s="89" t="s">
        <v>134</v>
      </c>
      <c r="F143" s="89" t="s">
        <v>146</v>
      </c>
      <c r="G143" s="64"/>
      <c r="H143" s="90">
        <f>H144</f>
        <v>49</v>
      </c>
      <c r="I143" s="90">
        <f>I144</f>
        <v>0</v>
      </c>
      <c r="J143" s="90">
        <f t="shared" si="12"/>
        <v>49</v>
      </c>
      <c r="K143" s="90">
        <f t="shared" si="13"/>
        <v>0</v>
      </c>
    </row>
    <row r="144" spans="1:11" ht="15.75">
      <c r="A144" s="88" t="s">
        <v>45</v>
      </c>
      <c r="B144" s="137" t="s">
        <v>9</v>
      </c>
      <c r="C144" s="138"/>
      <c r="D144" s="89" t="s">
        <v>25</v>
      </c>
      <c r="E144" s="89" t="s">
        <v>134</v>
      </c>
      <c r="F144" s="89" t="s">
        <v>146</v>
      </c>
      <c r="G144" s="64" t="s">
        <v>46</v>
      </c>
      <c r="H144" s="90">
        <f>H145</f>
        <v>49</v>
      </c>
      <c r="I144" s="90">
        <f>I145</f>
        <v>0</v>
      </c>
      <c r="J144" s="90">
        <f t="shared" si="12"/>
        <v>49</v>
      </c>
      <c r="K144" s="90">
        <f t="shared" si="13"/>
        <v>0</v>
      </c>
    </row>
    <row r="145" spans="1:11" ht="78.75">
      <c r="A145" s="88" t="s">
        <v>141</v>
      </c>
      <c r="B145" s="137" t="s">
        <v>9</v>
      </c>
      <c r="C145" s="138"/>
      <c r="D145" s="89" t="s">
        <v>25</v>
      </c>
      <c r="E145" s="89" t="s">
        <v>134</v>
      </c>
      <c r="F145" s="89" t="s">
        <v>146</v>
      </c>
      <c r="G145" s="64" t="s">
        <v>142</v>
      </c>
      <c r="H145" s="90">
        <v>49</v>
      </c>
      <c r="I145" s="90">
        <f>Прил_5!I361</f>
        <v>0</v>
      </c>
      <c r="J145" s="90">
        <f t="shared" si="12"/>
        <v>49</v>
      </c>
      <c r="K145" s="90">
        <f t="shared" si="13"/>
        <v>0</v>
      </c>
    </row>
    <row r="146" spans="1:11" ht="47.25">
      <c r="A146" s="88" t="s">
        <v>147</v>
      </c>
      <c r="B146" s="137" t="s">
        <v>9</v>
      </c>
      <c r="C146" s="138"/>
      <c r="D146" s="89" t="s">
        <v>25</v>
      </c>
      <c r="E146" s="89" t="s">
        <v>134</v>
      </c>
      <c r="F146" s="89" t="s">
        <v>148</v>
      </c>
      <c r="G146" s="64"/>
      <c r="H146" s="90">
        <f aca="true" t="shared" si="14" ref="H146:I149">H147</f>
        <v>231.1</v>
      </c>
      <c r="I146" s="90">
        <f t="shared" si="14"/>
        <v>69.5</v>
      </c>
      <c r="J146" s="90">
        <f t="shared" si="12"/>
        <v>161.6</v>
      </c>
      <c r="K146" s="90">
        <f t="shared" si="13"/>
        <v>30.073561228905238</v>
      </c>
    </row>
    <row r="147" spans="1:11" ht="47.25">
      <c r="A147" s="88" t="s">
        <v>149</v>
      </c>
      <c r="B147" s="137" t="s">
        <v>9</v>
      </c>
      <c r="C147" s="138"/>
      <c r="D147" s="89" t="s">
        <v>25</v>
      </c>
      <c r="E147" s="89" t="s">
        <v>134</v>
      </c>
      <c r="F147" s="89" t="s">
        <v>150</v>
      </c>
      <c r="G147" s="64"/>
      <c r="H147" s="90">
        <f t="shared" si="14"/>
        <v>231.1</v>
      </c>
      <c r="I147" s="90">
        <f t="shared" si="14"/>
        <v>69.5</v>
      </c>
      <c r="J147" s="90">
        <f t="shared" si="12"/>
        <v>161.6</v>
      </c>
      <c r="K147" s="90">
        <f t="shared" si="13"/>
        <v>30.073561228905238</v>
      </c>
    </row>
    <row r="148" spans="1:11" ht="47.25">
      <c r="A148" s="88" t="s">
        <v>151</v>
      </c>
      <c r="B148" s="137" t="s">
        <v>9</v>
      </c>
      <c r="C148" s="138"/>
      <c r="D148" s="89" t="s">
        <v>25</v>
      </c>
      <c r="E148" s="89" t="s">
        <v>134</v>
      </c>
      <c r="F148" s="89" t="s">
        <v>152</v>
      </c>
      <c r="G148" s="64"/>
      <c r="H148" s="90">
        <f t="shared" si="14"/>
        <v>231.1</v>
      </c>
      <c r="I148" s="90">
        <f t="shared" si="14"/>
        <v>69.5</v>
      </c>
      <c r="J148" s="90">
        <f t="shared" si="12"/>
        <v>161.6</v>
      </c>
      <c r="K148" s="90">
        <f t="shared" si="13"/>
        <v>30.073561228905238</v>
      </c>
    </row>
    <row r="149" spans="1:11" ht="47.25">
      <c r="A149" s="88" t="s">
        <v>33</v>
      </c>
      <c r="B149" s="137" t="s">
        <v>9</v>
      </c>
      <c r="C149" s="138"/>
      <c r="D149" s="89" t="s">
        <v>25</v>
      </c>
      <c r="E149" s="89" t="s">
        <v>134</v>
      </c>
      <c r="F149" s="89" t="s">
        <v>152</v>
      </c>
      <c r="G149" s="64" t="s">
        <v>34</v>
      </c>
      <c r="H149" s="90">
        <f t="shared" si="14"/>
        <v>231.1</v>
      </c>
      <c r="I149" s="90">
        <f t="shared" si="14"/>
        <v>69.5</v>
      </c>
      <c r="J149" s="90">
        <f t="shared" si="12"/>
        <v>161.6</v>
      </c>
      <c r="K149" s="90">
        <f t="shared" si="13"/>
        <v>30.073561228905238</v>
      </c>
    </row>
    <row r="150" spans="1:11" ht="47.25">
      <c r="A150" s="88" t="s">
        <v>35</v>
      </c>
      <c r="B150" s="137" t="s">
        <v>9</v>
      </c>
      <c r="C150" s="138"/>
      <c r="D150" s="89" t="s">
        <v>25</v>
      </c>
      <c r="E150" s="89" t="s">
        <v>134</v>
      </c>
      <c r="F150" s="89" t="s">
        <v>152</v>
      </c>
      <c r="G150" s="64" t="s">
        <v>36</v>
      </c>
      <c r="H150" s="90">
        <v>231.1</v>
      </c>
      <c r="I150" s="90">
        <f>Прил_5!I443</f>
        <v>69.5</v>
      </c>
      <c r="J150" s="90">
        <f t="shared" si="12"/>
        <v>161.6</v>
      </c>
      <c r="K150" s="90">
        <f t="shared" si="13"/>
        <v>30.073561228905238</v>
      </c>
    </row>
    <row r="151" spans="1:11" s="100" customFormat="1" ht="31.5">
      <c r="A151" s="105" t="s">
        <v>153</v>
      </c>
      <c r="B151" s="141" t="s">
        <v>9</v>
      </c>
      <c r="C151" s="142"/>
      <c r="D151" s="106" t="s">
        <v>154</v>
      </c>
      <c r="E151" s="107" t="s">
        <v>576</v>
      </c>
      <c r="F151" s="106"/>
      <c r="G151" s="108"/>
      <c r="H151" s="99">
        <f>H152+H157</f>
        <v>15975</v>
      </c>
      <c r="I151" s="99">
        <f>I152+I157</f>
        <v>21720</v>
      </c>
      <c r="J151" s="99">
        <f t="shared" si="12"/>
        <v>-5745</v>
      </c>
      <c r="K151" s="99">
        <f t="shared" si="13"/>
        <v>135.96244131455398</v>
      </c>
    </row>
    <row r="152" spans="1:11" ht="15.75">
      <c r="A152" s="88" t="s">
        <v>155</v>
      </c>
      <c r="B152" s="137" t="s">
        <v>9</v>
      </c>
      <c r="C152" s="138"/>
      <c r="D152" s="89" t="s">
        <v>154</v>
      </c>
      <c r="E152" s="89" t="s">
        <v>11</v>
      </c>
      <c r="F152" s="89"/>
      <c r="G152" s="64"/>
      <c r="H152" s="90">
        <f aca="true" t="shared" si="15" ref="H152:I155">H153</f>
        <v>15</v>
      </c>
      <c r="I152" s="90">
        <f t="shared" si="15"/>
        <v>11.8</v>
      </c>
      <c r="J152" s="90">
        <f t="shared" si="12"/>
        <v>3.1999999999999993</v>
      </c>
      <c r="K152" s="90">
        <f t="shared" si="13"/>
        <v>78.66666666666667</v>
      </c>
    </row>
    <row r="153" spans="1:11" ht="15.75">
      <c r="A153" s="88" t="s">
        <v>156</v>
      </c>
      <c r="B153" s="137" t="s">
        <v>9</v>
      </c>
      <c r="C153" s="138"/>
      <c r="D153" s="89" t="s">
        <v>154</v>
      </c>
      <c r="E153" s="89" t="s">
        <v>11</v>
      </c>
      <c r="F153" s="89" t="s">
        <v>157</v>
      </c>
      <c r="G153" s="64"/>
      <c r="H153" s="90">
        <f t="shared" si="15"/>
        <v>15</v>
      </c>
      <c r="I153" s="90">
        <f t="shared" si="15"/>
        <v>11.8</v>
      </c>
      <c r="J153" s="90">
        <f t="shared" si="12"/>
        <v>3.1999999999999993</v>
      </c>
      <c r="K153" s="90">
        <f t="shared" si="13"/>
        <v>78.66666666666667</v>
      </c>
    </row>
    <row r="154" spans="1:11" ht="31.5">
      <c r="A154" s="88" t="s">
        <v>158</v>
      </c>
      <c r="B154" s="137" t="s">
        <v>9</v>
      </c>
      <c r="C154" s="138"/>
      <c r="D154" s="89" t="s">
        <v>154</v>
      </c>
      <c r="E154" s="89" t="s">
        <v>11</v>
      </c>
      <c r="F154" s="89" t="s">
        <v>159</v>
      </c>
      <c r="G154" s="64"/>
      <c r="H154" s="90">
        <f t="shared" si="15"/>
        <v>15</v>
      </c>
      <c r="I154" s="90">
        <f t="shared" si="15"/>
        <v>11.8</v>
      </c>
      <c r="J154" s="90">
        <f t="shared" si="12"/>
        <v>3.1999999999999993</v>
      </c>
      <c r="K154" s="90">
        <f t="shared" si="13"/>
        <v>78.66666666666667</v>
      </c>
    </row>
    <row r="155" spans="1:11" ht="47.25">
      <c r="A155" s="88" t="s">
        <v>33</v>
      </c>
      <c r="B155" s="137" t="s">
        <v>9</v>
      </c>
      <c r="C155" s="138"/>
      <c r="D155" s="89" t="s">
        <v>154</v>
      </c>
      <c r="E155" s="89" t="s">
        <v>11</v>
      </c>
      <c r="F155" s="89" t="s">
        <v>159</v>
      </c>
      <c r="G155" s="64" t="s">
        <v>34</v>
      </c>
      <c r="H155" s="90">
        <f t="shared" si="15"/>
        <v>15</v>
      </c>
      <c r="I155" s="90">
        <f t="shared" si="15"/>
        <v>11.8</v>
      </c>
      <c r="J155" s="90">
        <f t="shared" si="12"/>
        <v>3.1999999999999993</v>
      </c>
      <c r="K155" s="90">
        <f t="shared" si="13"/>
        <v>78.66666666666667</v>
      </c>
    </row>
    <row r="156" spans="1:11" ht="47.25">
      <c r="A156" s="88" t="s">
        <v>35</v>
      </c>
      <c r="B156" s="137" t="s">
        <v>9</v>
      </c>
      <c r="C156" s="138"/>
      <c r="D156" s="89" t="s">
        <v>154</v>
      </c>
      <c r="E156" s="89" t="s">
        <v>11</v>
      </c>
      <c r="F156" s="89" t="s">
        <v>159</v>
      </c>
      <c r="G156" s="64" t="s">
        <v>36</v>
      </c>
      <c r="H156" s="90">
        <v>15</v>
      </c>
      <c r="I156" s="90">
        <v>11.8</v>
      </c>
      <c r="J156" s="90">
        <f t="shared" si="12"/>
        <v>3.1999999999999993</v>
      </c>
      <c r="K156" s="90">
        <f t="shared" si="13"/>
        <v>78.66666666666667</v>
      </c>
    </row>
    <row r="157" spans="1:11" ht="31.5">
      <c r="A157" s="88" t="s">
        <v>160</v>
      </c>
      <c r="B157" s="137" t="s">
        <v>9</v>
      </c>
      <c r="C157" s="138"/>
      <c r="D157" s="89" t="s">
        <v>154</v>
      </c>
      <c r="E157" s="89" t="s">
        <v>154</v>
      </c>
      <c r="F157" s="89"/>
      <c r="G157" s="64"/>
      <c r="H157" s="90">
        <f>H158</f>
        <v>15960</v>
      </c>
      <c r="I157" s="90">
        <f>I158</f>
        <v>21708.2</v>
      </c>
      <c r="J157" s="90">
        <f t="shared" si="12"/>
        <v>-5748.200000000001</v>
      </c>
      <c r="K157" s="90">
        <f t="shared" si="13"/>
        <v>136.01629072681703</v>
      </c>
    </row>
    <row r="158" spans="1:11" ht="15.75">
      <c r="A158" s="88" t="s">
        <v>161</v>
      </c>
      <c r="B158" s="137" t="s">
        <v>9</v>
      </c>
      <c r="C158" s="138"/>
      <c r="D158" s="89" t="s">
        <v>154</v>
      </c>
      <c r="E158" s="89" t="s">
        <v>154</v>
      </c>
      <c r="F158" s="89" t="s">
        <v>162</v>
      </c>
      <c r="G158" s="64"/>
      <c r="H158" s="90">
        <f>H159</f>
        <v>15960</v>
      </c>
      <c r="I158" s="90">
        <f>I159</f>
        <v>21708.2</v>
      </c>
      <c r="J158" s="90">
        <f t="shared" si="12"/>
        <v>-5748.200000000001</v>
      </c>
      <c r="K158" s="90">
        <f t="shared" si="13"/>
        <v>136.01629072681703</v>
      </c>
    </row>
    <row r="159" spans="1:11" ht="47.25">
      <c r="A159" s="88" t="s">
        <v>163</v>
      </c>
      <c r="B159" s="137" t="s">
        <v>9</v>
      </c>
      <c r="C159" s="138"/>
      <c r="D159" s="89" t="s">
        <v>154</v>
      </c>
      <c r="E159" s="89" t="s">
        <v>154</v>
      </c>
      <c r="F159" s="89" t="s">
        <v>164</v>
      </c>
      <c r="G159" s="64"/>
      <c r="H159" s="90">
        <f>H160+H162</f>
        <v>15960</v>
      </c>
      <c r="I159" s="90">
        <f>I160+I162</f>
        <v>21708.2</v>
      </c>
      <c r="J159" s="90">
        <f t="shared" si="12"/>
        <v>-5748.200000000001</v>
      </c>
      <c r="K159" s="90">
        <f t="shared" si="13"/>
        <v>136.01629072681703</v>
      </c>
    </row>
    <row r="160" spans="1:11" ht="47.25">
      <c r="A160" s="88" t="s">
        <v>33</v>
      </c>
      <c r="B160" s="137" t="s">
        <v>9</v>
      </c>
      <c r="C160" s="138"/>
      <c r="D160" s="89" t="s">
        <v>154</v>
      </c>
      <c r="E160" s="89" t="s">
        <v>154</v>
      </c>
      <c r="F160" s="89" t="s">
        <v>164</v>
      </c>
      <c r="G160" s="64" t="s">
        <v>34</v>
      </c>
      <c r="H160" s="90">
        <v>250</v>
      </c>
      <c r="I160" s="90">
        <f>I161</f>
        <v>212.8</v>
      </c>
      <c r="J160" s="90">
        <f t="shared" si="12"/>
        <v>37.19999999999999</v>
      </c>
      <c r="K160" s="90">
        <f t="shared" si="13"/>
        <v>85.12</v>
      </c>
    </row>
    <row r="161" spans="1:11" ht="47.25">
      <c r="A161" s="88" t="s">
        <v>35</v>
      </c>
      <c r="B161" s="137" t="s">
        <v>9</v>
      </c>
      <c r="C161" s="138"/>
      <c r="D161" s="89" t="s">
        <v>154</v>
      </c>
      <c r="E161" s="89" t="s">
        <v>154</v>
      </c>
      <c r="F161" s="89" t="s">
        <v>164</v>
      </c>
      <c r="G161" s="64" t="s">
        <v>36</v>
      </c>
      <c r="H161" s="90">
        <v>250</v>
      </c>
      <c r="I161" s="90">
        <v>212.8</v>
      </c>
      <c r="J161" s="90">
        <f t="shared" si="12"/>
        <v>37.19999999999999</v>
      </c>
      <c r="K161" s="90">
        <f t="shared" si="13"/>
        <v>85.12</v>
      </c>
    </row>
    <row r="162" spans="1:11" ht="15.75">
      <c r="A162" s="88" t="s">
        <v>45</v>
      </c>
      <c r="B162" s="137" t="s">
        <v>9</v>
      </c>
      <c r="C162" s="138"/>
      <c r="D162" s="89" t="s">
        <v>154</v>
      </c>
      <c r="E162" s="89" t="s">
        <v>154</v>
      </c>
      <c r="F162" s="89" t="s">
        <v>164</v>
      </c>
      <c r="G162" s="64" t="s">
        <v>46</v>
      </c>
      <c r="H162" s="90">
        <f>H163</f>
        <v>15710</v>
      </c>
      <c r="I162" s="90">
        <f>I163</f>
        <v>21495.4</v>
      </c>
      <c r="J162" s="90">
        <f t="shared" si="12"/>
        <v>-5785.4000000000015</v>
      </c>
      <c r="K162" s="90">
        <f t="shared" si="13"/>
        <v>136.82622533418206</v>
      </c>
    </row>
    <row r="163" spans="1:11" ht="15.75">
      <c r="A163" s="88" t="s">
        <v>47</v>
      </c>
      <c r="B163" s="137" t="s">
        <v>9</v>
      </c>
      <c r="C163" s="138"/>
      <c r="D163" s="89" t="s">
        <v>154</v>
      </c>
      <c r="E163" s="89" t="s">
        <v>154</v>
      </c>
      <c r="F163" s="89" t="s">
        <v>164</v>
      </c>
      <c r="G163" s="64" t="s">
        <v>48</v>
      </c>
      <c r="H163" s="90">
        <v>15710</v>
      </c>
      <c r="I163" s="90">
        <v>21495.4</v>
      </c>
      <c r="J163" s="90">
        <f t="shared" si="12"/>
        <v>-5785.4000000000015</v>
      </c>
      <c r="K163" s="90">
        <f t="shared" si="13"/>
        <v>136.82622533418206</v>
      </c>
    </row>
    <row r="164" spans="1:11" s="100" customFormat="1" ht="15.75">
      <c r="A164" s="105" t="s">
        <v>165</v>
      </c>
      <c r="B164" s="141" t="s">
        <v>9</v>
      </c>
      <c r="C164" s="142"/>
      <c r="D164" s="106" t="s">
        <v>166</v>
      </c>
      <c r="E164" s="107" t="s">
        <v>576</v>
      </c>
      <c r="F164" s="106"/>
      <c r="G164" s="108"/>
      <c r="H164" s="99">
        <f aca="true" t="shared" si="16" ref="H164:I167">H165</f>
        <v>1578.4</v>
      </c>
      <c r="I164" s="99">
        <f t="shared" si="16"/>
        <v>1324.6999999999998</v>
      </c>
      <c r="J164" s="99">
        <f t="shared" si="12"/>
        <v>253.70000000000027</v>
      </c>
      <c r="K164" s="99">
        <f t="shared" si="13"/>
        <v>83.92676127724276</v>
      </c>
    </row>
    <row r="165" spans="1:11" ht="15.75">
      <c r="A165" s="88" t="s">
        <v>167</v>
      </c>
      <c r="B165" s="137" t="s">
        <v>9</v>
      </c>
      <c r="C165" s="138"/>
      <c r="D165" s="89" t="s">
        <v>166</v>
      </c>
      <c r="E165" s="89" t="s">
        <v>168</v>
      </c>
      <c r="F165" s="89"/>
      <c r="G165" s="64"/>
      <c r="H165" s="90">
        <f t="shared" si="16"/>
        <v>1578.4</v>
      </c>
      <c r="I165" s="90">
        <f t="shared" si="16"/>
        <v>1324.6999999999998</v>
      </c>
      <c r="J165" s="90">
        <f t="shared" si="12"/>
        <v>253.70000000000027</v>
      </c>
      <c r="K165" s="90">
        <f t="shared" si="13"/>
        <v>83.92676127724276</v>
      </c>
    </row>
    <row r="166" spans="1:11" ht="47.25">
      <c r="A166" s="88" t="s">
        <v>169</v>
      </c>
      <c r="B166" s="137" t="s">
        <v>9</v>
      </c>
      <c r="C166" s="138"/>
      <c r="D166" s="89" t="s">
        <v>166</v>
      </c>
      <c r="E166" s="89" t="s">
        <v>168</v>
      </c>
      <c r="F166" s="89" t="s">
        <v>170</v>
      </c>
      <c r="G166" s="64"/>
      <c r="H166" s="90">
        <f t="shared" si="16"/>
        <v>1578.4</v>
      </c>
      <c r="I166" s="90">
        <f t="shared" si="16"/>
        <v>1324.6999999999998</v>
      </c>
      <c r="J166" s="90">
        <f t="shared" si="12"/>
        <v>253.70000000000027</v>
      </c>
      <c r="K166" s="90">
        <f t="shared" si="13"/>
        <v>83.92676127724276</v>
      </c>
    </row>
    <row r="167" spans="1:11" ht="63">
      <c r="A167" s="88" t="s">
        <v>171</v>
      </c>
      <c r="B167" s="137" t="s">
        <v>9</v>
      </c>
      <c r="C167" s="138"/>
      <c r="D167" s="89" t="s">
        <v>166</v>
      </c>
      <c r="E167" s="89" t="s">
        <v>168</v>
      </c>
      <c r="F167" s="89" t="s">
        <v>172</v>
      </c>
      <c r="G167" s="64"/>
      <c r="H167" s="90">
        <f t="shared" si="16"/>
        <v>1578.4</v>
      </c>
      <c r="I167" s="90">
        <f t="shared" si="16"/>
        <v>1324.6999999999998</v>
      </c>
      <c r="J167" s="90">
        <f t="shared" si="12"/>
        <v>253.70000000000027</v>
      </c>
      <c r="K167" s="90">
        <f t="shared" si="13"/>
        <v>83.92676127724276</v>
      </c>
    </row>
    <row r="168" spans="1:11" ht="15.75">
      <c r="A168" s="88" t="s">
        <v>173</v>
      </c>
      <c r="B168" s="137" t="s">
        <v>9</v>
      </c>
      <c r="C168" s="138"/>
      <c r="D168" s="89" t="s">
        <v>166</v>
      </c>
      <c r="E168" s="89" t="s">
        <v>168</v>
      </c>
      <c r="F168" s="89" t="s">
        <v>174</v>
      </c>
      <c r="G168" s="64"/>
      <c r="H168" s="90">
        <f>H169+H171</f>
        <v>1578.4</v>
      </c>
      <c r="I168" s="90">
        <f>I169+I171</f>
        <v>1324.6999999999998</v>
      </c>
      <c r="J168" s="90">
        <f t="shared" si="12"/>
        <v>253.70000000000027</v>
      </c>
      <c r="K168" s="90">
        <f t="shared" si="13"/>
        <v>83.92676127724276</v>
      </c>
    </row>
    <row r="169" spans="1:11" ht="96" customHeight="1">
      <c r="A169" s="88" t="s">
        <v>20</v>
      </c>
      <c r="B169" s="137" t="s">
        <v>9</v>
      </c>
      <c r="C169" s="138"/>
      <c r="D169" s="89" t="s">
        <v>166</v>
      </c>
      <c r="E169" s="89" t="s">
        <v>168</v>
      </c>
      <c r="F169" s="89" t="s">
        <v>174</v>
      </c>
      <c r="G169" s="64" t="s">
        <v>21</v>
      </c>
      <c r="H169" s="90">
        <f>H170</f>
        <v>1434.9</v>
      </c>
      <c r="I169" s="90">
        <f>I170</f>
        <v>1269.6</v>
      </c>
      <c r="J169" s="90">
        <f t="shared" si="12"/>
        <v>165.30000000000018</v>
      </c>
      <c r="K169" s="90">
        <f t="shared" si="13"/>
        <v>88.48003345180848</v>
      </c>
    </row>
    <row r="170" spans="1:11" ht="36" customHeight="1">
      <c r="A170" s="88" t="s">
        <v>22</v>
      </c>
      <c r="B170" s="137" t="s">
        <v>9</v>
      </c>
      <c r="C170" s="138"/>
      <c r="D170" s="89" t="s">
        <v>166</v>
      </c>
      <c r="E170" s="89" t="s">
        <v>168</v>
      </c>
      <c r="F170" s="89" t="s">
        <v>174</v>
      </c>
      <c r="G170" s="64" t="s">
        <v>23</v>
      </c>
      <c r="H170" s="90">
        <v>1434.9</v>
      </c>
      <c r="I170" s="90">
        <f>Прил_5!I226</f>
        <v>1269.6</v>
      </c>
      <c r="J170" s="90">
        <f t="shared" si="12"/>
        <v>165.30000000000018</v>
      </c>
      <c r="K170" s="90">
        <f t="shared" si="13"/>
        <v>88.48003345180848</v>
      </c>
    </row>
    <row r="171" spans="1:11" ht="47.25">
      <c r="A171" s="88" t="s">
        <v>33</v>
      </c>
      <c r="B171" s="137" t="s">
        <v>9</v>
      </c>
      <c r="C171" s="138"/>
      <c r="D171" s="89" t="s">
        <v>166</v>
      </c>
      <c r="E171" s="89" t="s">
        <v>168</v>
      </c>
      <c r="F171" s="89" t="s">
        <v>174</v>
      </c>
      <c r="G171" s="64" t="s">
        <v>34</v>
      </c>
      <c r="H171" s="90">
        <f>H172</f>
        <v>143.5</v>
      </c>
      <c r="I171" s="90">
        <f>I172</f>
        <v>55.1</v>
      </c>
      <c r="J171" s="90">
        <f t="shared" si="12"/>
        <v>88.4</v>
      </c>
      <c r="K171" s="90">
        <f t="shared" si="13"/>
        <v>38.39721254355401</v>
      </c>
    </row>
    <row r="172" spans="1:11" ht="47.25">
      <c r="A172" s="88" t="s">
        <v>35</v>
      </c>
      <c r="B172" s="137" t="s">
        <v>9</v>
      </c>
      <c r="C172" s="138"/>
      <c r="D172" s="89" t="s">
        <v>166</v>
      </c>
      <c r="E172" s="89" t="s">
        <v>168</v>
      </c>
      <c r="F172" s="89" t="s">
        <v>174</v>
      </c>
      <c r="G172" s="64" t="s">
        <v>36</v>
      </c>
      <c r="H172" s="90">
        <v>143.5</v>
      </c>
      <c r="I172" s="90">
        <f>Прил_5!I229</f>
        <v>55.1</v>
      </c>
      <c r="J172" s="90">
        <f t="shared" si="12"/>
        <v>88.4</v>
      </c>
      <c r="K172" s="90">
        <f t="shared" si="13"/>
        <v>38.39721254355401</v>
      </c>
    </row>
    <row r="173" spans="1:11" s="100" customFormat="1" ht="15.75">
      <c r="A173" s="105" t="s">
        <v>175</v>
      </c>
      <c r="B173" s="141" t="s">
        <v>9</v>
      </c>
      <c r="C173" s="142"/>
      <c r="D173" s="106" t="s">
        <v>108</v>
      </c>
      <c r="E173" s="107" t="s">
        <v>576</v>
      </c>
      <c r="F173" s="106"/>
      <c r="G173" s="108"/>
      <c r="H173" s="99">
        <f>H174+H179</f>
        <v>14353</v>
      </c>
      <c r="I173" s="99">
        <f>I174+I179</f>
        <v>8530.5</v>
      </c>
      <c r="J173" s="99">
        <f t="shared" si="12"/>
        <v>5822.5</v>
      </c>
      <c r="K173" s="99">
        <f t="shared" si="13"/>
        <v>59.43356789521354</v>
      </c>
    </row>
    <row r="174" spans="1:11" ht="15.75">
      <c r="A174" s="88" t="s">
        <v>176</v>
      </c>
      <c r="B174" s="137" t="s">
        <v>9</v>
      </c>
      <c r="C174" s="138"/>
      <c r="D174" s="89" t="s">
        <v>108</v>
      </c>
      <c r="E174" s="89" t="s">
        <v>11</v>
      </c>
      <c r="F174" s="89"/>
      <c r="G174" s="64"/>
      <c r="H174" s="90">
        <f aca="true" t="shared" si="17" ref="H174:I177">H175</f>
        <v>10687.3</v>
      </c>
      <c r="I174" s="90">
        <f t="shared" si="17"/>
        <v>6855.2</v>
      </c>
      <c r="J174" s="90">
        <f t="shared" si="12"/>
        <v>3832.0999999999995</v>
      </c>
      <c r="K174" s="90">
        <f t="shared" si="13"/>
        <v>64.14342256697202</v>
      </c>
    </row>
    <row r="175" spans="1:11" ht="31.5">
      <c r="A175" s="88" t="s">
        <v>177</v>
      </c>
      <c r="B175" s="137" t="s">
        <v>9</v>
      </c>
      <c r="C175" s="138"/>
      <c r="D175" s="89" t="s">
        <v>108</v>
      </c>
      <c r="E175" s="89" t="s">
        <v>11</v>
      </c>
      <c r="F175" s="89" t="s">
        <v>178</v>
      </c>
      <c r="G175" s="64"/>
      <c r="H175" s="90">
        <f t="shared" si="17"/>
        <v>10687.3</v>
      </c>
      <c r="I175" s="90">
        <f t="shared" si="17"/>
        <v>6855.2</v>
      </c>
      <c r="J175" s="90">
        <f t="shared" si="12"/>
        <v>3832.0999999999995</v>
      </c>
      <c r="K175" s="90">
        <f t="shared" si="13"/>
        <v>64.14342256697202</v>
      </c>
    </row>
    <row r="176" spans="1:11" ht="15.75">
      <c r="A176" s="88" t="s">
        <v>179</v>
      </c>
      <c r="B176" s="137" t="s">
        <v>9</v>
      </c>
      <c r="C176" s="138"/>
      <c r="D176" s="89" t="s">
        <v>108</v>
      </c>
      <c r="E176" s="89" t="s">
        <v>11</v>
      </c>
      <c r="F176" s="89" t="s">
        <v>180</v>
      </c>
      <c r="G176" s="64"/>
      <c r="H176" s="90">
        <f t="shared" si="17"/>
        <v>10687.3</v>
      </c>
      <c r="I176" s="90">
        <f t="shared" si="17"/>
        <v>6855.2</v>
      </c>
      <c r="J176" s="90">
        <f t="shared" si="12"/>
        <v>3832.0999999999995</v>
      </c>
      <c r="K176" s="90">
        <f t="shared" si="13"/>
        <v>64.14342256697202</v>
      </c>
    </row>
    <row r="177" spans="1:11" ht="31.5">
      <c r="A177" s="88" t="s">
        <v>181</v>
      </c>
      <c r="B177" s="137" t="s">
        <v>9</v>
      </c>
      <c r="C177" s="138"/>
      <c r="D177" s="89" t="s">
        <v>108</v>
      </c>
      <c r="E177" s="89" t="s">
        <v>11</v>
      </c>
      <c r="F177" s="89" t="s">
        <v>180</v>
      </c>
      <c r="G177" s="64" t="s">
        <v>182</v>
      </c>
      <c r="H177" s="90">
        <f t="shared" si="17"/>
        <v>10687.3</v>
      </c>
      <c r="I177" s="90">
        <f t="shared" si="17"/>
        <v>6855.2</v>
      </c>
      <c r="J177" s="90">
        <f t="shared" si="12"/>
        <v>3832.0999999999995</v>
      </c>
      <c r="K177" s="90">
        <f t="shared" si="13"/>
        <v>64.14342256697202</v>
      </c>
    </row>
    <row r="178" spans="1:11" ht="31.5">
      <c r="A178" s="88" t="s">
        <v>183</v>
      </c>
      <c r="B178" s="137" t="s">
        <v>9</v>
      </c>
      <c r="C178" s="138"/>
      <c r="D178" s="89" t="s">
        <v>108</v>
      </c>
      <c r="E178" s="89" t="s">
        <v>11</v>
      </c>
      <c r="F178" s="89" t="s">
        <v>180</v>
      </c>
      <c r="G178" s="64" t="s">
        <v>184</v>
      </c>
      <c r="H178" s="90">
        <v>10687.3</v>
      </c>
      <c r="I178" s="90">
        <v>6855.2</v>
      </c>
      <c r="J178" s="90">
        <f t="shared" si="12"/>
        <v>3832.0999999999995</v>
      </c>
      <c r="K178" s="90">
        <f t="shared" si="13"/>
        <v>64.14342256697202</v>
      </c>
    </row>
    <row r="179" spans="1:11" ht="31.5">
      <c r="A179" s="88" t="s">
        <v>185</v>
      </c>
      <c r="B179" s="137" t="s">
        <v>9</v>
      </c>
      <c r="C179" s="138"/>
      <c r="D179" s="89" t="s">
        <v>108</v>
      </c>
      <c r="E179" s="89" t="s">
        <v>186</v>
      </c>
      <c r="F179" s="89"/>
      <c r="G179" s="64"/>
      <c r="H179" s="90">
        <f>H180+H188+H199</f>
        <v>3665.7</v>
      </c>
      <c r="I179" s="90">
        <f>I180+I188+I199</f>
        <v>1675.3</v>
      </c>
      <c r="J179" s="90">
        <f t="shared" si="12"/>
        <v>1990.3999999999999</v>
      </c>
      <c r="K179" s="90">
        <f t="shared" si="13"/>
        <v>45.70204872193578</v>
      </c>
    </row>
    <row r="180" spans="1:11" ht="110.25">
      <c r="A180" s="88" t="s">
        <v>56</v>
      </c>
      <c r="B180" s="137" t="s">
        <v>9</v>
      </c>
      <c r="C180" s="138"/>
      <c r="D180" s="89" t="s">
        <v>108</v>
      </c>
      <c r="E180" s="89" t="s">
        <v>186</v>
      </c>
      <c r="F180" s="89" t="s">
        <v>57</v>
      </c>
      <c r="G180" s="64"/>
      <c r="H180" s="90">
        <f>H181</f>
        <v>89.7</v>
      </c>
      <c r="I180" s="90">
        <f>I181</f>
        <v>30</v>
      </c>
      <c r="J180" s="90">
        <f t="shared" si="12"/>
        <v>59.7</v>
      </c>
      <c r="K180" s="90">
        <f t="shared" si="13"/>
        <v>33.44481605351171</v>
      </c>
    </row>
    <row r="181" spans="1:11" ht="63">
      <c r="A181" s="88" t="s">
        <v>187</v>
      </c>
      <c r="B181" s="137" t="s">
        <v>9</v>
      </c>
      <c r="C181" s="138"/>
      <c r="D181" s="89" t="s">
        <v>108</v>
      </c>
      <c r="E181" s="89" t="s">
        <v>186</v>
      </c>
      <c r="F181" s="89" t="s">
        <v>188</v>
      </c>
      <c r="G181" s="64"/>
      <c r="H181" s="90">
        <f>H182+H185</f>
        <v>89.7</v>
      </c>
      <c r="I181" s="90">
        <f>I182+I185</f>
        <v>30</v>
      </c>
      <c r="J181" s="90">
        <f t="shared" si="12"/>
        <v>59.7</v>
      </c>
      <c r="K181" s="90">
        <f t="shared" si="13"/>
        <v>33.44481605351171</v>
      </c>
    </row>
    <row r="182" spans="1:11" ht="63">
      <c r="A182" s="88" t="s">
        <v>189</v>
      </c>
      <c r="B182" s="137" t="s">
        <v>9</v>
      </c>
      <c r="C182" s="138"/>
      <c r="D182" s="89" t="s">
        <v>108</v>
      </c>
      <c r="E182" s="89" t="s">
        <v>186</v>
      </c>
      <c r="F182" s="89" t="s">
        <v>190</v>
      </c>
      <c r="G182" s="64"/>
      <c r="H182" s="90">
        <f>H183</f>
        <v>59.7</v>
      </c>
      <c r="I182" s="90">
        <f>I183</f>
        <v>0</v>
      </c>
      <c r="J182" s="90">
        <f t="shared" si="12"/>
        <v>59.7</v>
      </c>
      <c r="K182" s="90">
        <f t="shared" si="13"/>
        <v>0</v>
      </c>
    </row>
    <row r="183" spans="1:11" ht="47.25">
      <c r="A183" s="88" t="s">
        <v>191</v>
      </c>
      <c r="B183" s="137" t="s">
        <v>9</v>
      </c>
      <c r="C183" s="138"/>
      <c r="D183" s="89" t="s">
        <v>108</v>
      </c>
      <c r="E183" s="89" t="s">
        <v>186</v>
      </c>
      <c r="F183" s="89" t="s">
        <v>190</v>
      </c>
      <c r="G183" s="64" t="s">
        <v>192</v>
      </c>
      <c r="H183" s="90">
        <f>H184</f>
        <v>59.7</v>
      </c>
      <c r="I183" s="90">
        <f>I184</f>
        <v>0</v>
      </c>
      <c r="J183" s="90">
        <f t="shared" si="12"/>
        <v>59.7</v>
      </c>
      <c r="K183" s="90">
        <f t="shared" si="13"/>
        <v>0</v>
      </c>
    </row>
    <row r="184" spans="1:11" ht="79.5" customHeight="1">
      <c r="A184" s="88" t="s">
        <v>193</v>
      </c>
      <c r="B184" s="137" t="s">
        <v>9</v>
      </c>
      <c r="C184" s="138"/>
      <c r="D184" s="89" t="s">
        <v>108</v>
      </c>
      <c r="E184" s="89" t="s">
        <v>186</v>
      </c>
      <c r="F184" s="89" t="s">
        <v>190</v>
      </c>
      <c r="G184" s="64" t="s">
        <v>194</v>
      </c>
      <c r="H184" s="90">
        <v>59.7</v>
      </c>
      <c r="I184" s="90">
        <f>Прил_5!I96</f>
        <v>0</v>
      </c>
      <c r="J184" s="90">
        <f t="shared" si="12"/>
        <v>59.7</v>
      </c>
      <c r="K184" s="90">
        <f t="shared" si="13"/>
        <v>0</v>
      </c>
    </row>
    <row r="185" spans="1:11" ht="63">
      <c r="A185" s="88" t="s">
        <v>195</v>
      </c>
      <c r="B185" s="137" t="s">
        <v>9</v>
      </c>
      <c r="C185" s="138"/>
      <c r="D185" s="89" t="s">
        <v>108</v>
      </c>
      <c r="E185" s="89" t="s">
        <v>186</v>
      </c>
      <c r="F185" s="89" t="s">
        <v>196</v>
      </c>
      <c r="G185" s="64"/>
      <c r="H185" s="90">
        <f>H186</f>
        <v>30</v>
      </c>
      <c r="I185" s="90">
        <f>I186</f>
        <v>30</v>
      </c>
      <c r="J185" s="90">
        <f t="shared" si="12"/>
        <v>0</v>
      </c>
      <c r="K185" s="90">
        <f t="shared" si="13"/>
        <v>100</v>
      </c>
    </row>
    <row r="186" spans="1:11" ht="47.25">
      <c r="A186" s="88" t="s">
        <v>191</v>
      </c>
      <c r="B186" s="137" t="s">
        <v>9</v>
      </c>
      <c r="C186" s="138"/>
      <c r="D186" s="89" t="s">
        <v>108</v>
      </c>
      <c r="E186" s="89" t="s">
        <v>186</v>
      </c>
      <c r="F186" s="89" t="s">
        <v>196</v>
      </c>
      <c r="G186" s="64" t="s">
        <v>192</v>
      </c>
      <c r="H186" s="90">
        <f>H187</f>
        <v>30</v>
      </c>
      <c r="I186" s="90">
        <f>I187</f>
        <v>30</v>
      </c>
      <c r="J186" s="90">
        <f t="shared" si="12"/>
        <v>0</v>
      </c>
      <c r="K186" s="90">
        <f t="shared" si="13"/>
        <v>100</v>
      </c>
    </row>
    <row r="187" spans="1:11" ht="79.5" customHeight="1">
      <c r="A187" s="88" t="s">
        <v>193</v>
      </c>
      <c r="B187" s="137" t="s">
        <v>9</v>
      </c>
      <c r="C187" s="138"/>
      <c r="D187" s="89" t="s">
        <v>108</v>
      </c>
      <c r="E187" s="89" t="s">
        <v>186</v>
      </c>
      <c r="F187" s="89" t="s">
        <v>196</v>
      </c>
      <c r="G187" s="64" t="s">
        <v>194</v>
      </c>
      <c r="H187" s="90">
        <v>30</v>
      </c>
      <c r="I187" s="90">
        <f>Прил_5!I102</f>
        <v>30</v>
      </c>
      <c r="J187" s="90">
        <f t="shared" si="12"/>
        <v>0</v>
      </c>
      <c r="K187" s="90">
        <f t="shared" si="13"/>
        <v>100</v>
      </c>
    </row>
    <row r="188" spans="1:11" ht="47.25">
      <c r="A188" s="88" t="s">
        <v>169</v>
      </c>
      <c r="B188" s="137" t="s">
        <v>9</v>
      </c>
      <c r="C188" s="138"/>
      <c r="D188" s="89" t="s">
        <v>108</v>
      </c>
      <c r="E188" s="89" t="s">
        <v>186</v>
      </c>
      <c r="F188" s="89" t="s">
        <v>170</v>
      </c>
      <c r="G188" s="64"/>
      <c r="H188" s="90">
        <f>H189</f>
        <v>3181.4</v>
      </c>
      <c r="I188" s="90">
        <f>I189</f>
        <v>1525</v>
      </c>
      <c r="J188" s="90">
        <f t="shared" si="12"/>
        <v>1656.4</v>
      </c>
      <c r="K188" s="90">
        <f t="shared" si="13"/>
        <v>47.93487144024643</v>
      </c>
    </row>
    <row r="189" spans="1:11" ht="78.75">
      <c r="A189" s="88" t="s">
        <v>197</v>
      </c>
      <c r="B189" s="137" t="s">
        <v>9</v>
      </c>
      <c r="C189" s="138"/>
      <c r="D189" s="89" t="s">
        <v>108</v>
      </c>
      <c r="E189" s="89" t="s">
        <v>186</v>
      </c>
      <c r="F189" s="89" t="s">
        <v>198</v>
      </c>
      <c r="G189" s="64"/>
      <c r="H189" s="90">
        <v>3181.4</v>
      </c>
      <c r="I189" s="90">
        <f>I190</f>
        <v>1525</v>
      </c>
      <c r="J189" s="90">
        <f t="shared" si="12"/>
        <v>1656.4</v>
      </c>
      <c r="K189" s="90">
        <f t="shared" si="13"/>
        <v>47.93487144024643</v>
      </c>
    </row>
    <row r="190" spans="1:11" ht="63">
      <c r="A190" s="88" t="s">
        <v>199</v>
      </c>
      <c r="B190" s="137" t="s">
        <v>9</v>
      </c>
      <c r="C190" s="138"/>
      <c r="D190" s="89" t="s">
        <v>108</v>
      </c>
      <c r="E190" s="89" t="s">
        <v>186</v>
      </c>
      <c r="F190" s="89" t="s">
        <v>200</v>
      </c>
      <c r="G190" s="64"/>
      <c r="H190" s="90">
        <f>H191+H193</f>
        <v>3156.9</v>
      </c>
      <c r="I190" s="90">
        <f>I191+I193</f>
        <v>1525</v>
      </c>
      <c r="J190" s="90">
        <f t="shared" si="12"/>
        <v>1631.9</v>
      </c>
      <c r="K190" s="90">
        <f t="shared" si="13"/>
        <v>48.30688333491717</v>
      </c>
    </row>
    <row r="191" spans="1:11" ht="110.25">
      <c r="A191" s="88" t="s">
        <v>20</v>
      </c>
      <c r="B191" s="137" t="s">
        <v>9</v>
      </c>
      <c r="C191" s="138"/>
      <c r="D191" s="89" t="s">
        <v>108</v>
      </c>
      <c r="E191" s="89" t="s">
        <v>186</v>
      </c>
      <c r="F191" s="89" t="s">
        <v>200</v>
      </c>
      <c r="G191" s="64" t="s">
        <v>21</v>
      </c>
      <c r="H191" s="90">
        <f>H192</f>
        <v>2869.9</v>
      </c>
      <c r="I191" s="90">
        <f>I192</f>
        <v>1525</v>
      </c>
      <c r="J191" s="90">
        <f t="shared" si="12"/>
        <v>1344.9</v>
      </c>
      <c r="K191" s="90">
        <f t="shared" si="13"/>
        <v>53.137739990940446</v>
      </c>
    </row>
    <row r="192" spans="1:11" ht="47.25">
      <c r="A192" s="88" t="s">
        <v>22</v>
      </c>
      <c r="B192" s="137" t="s">
        <v>9</v>
      </c>
      <c r="C192" s="138"/>
      <c r="D192" s="89" t="s">
        <v>108</v>
      </c>
      <c r="E192" s="89" t="s">
        <v>186</v>
      </c>
      <c r="F192" s="89" t="s">
        <v>200</v>
      </c>
      <c r="G192" s="64" t="s">
        <v>23</v>
      </c>
      <c r="H192" s="90">
        <v>2869.9</v>
      </c>
      <c r="I192" s="90">
        <f>Прил_5!I188</f>
        <v>1525</v>
      </c>
      <c r="J192" s="90">
        <f t="shared" si="12"/>
        <v>1344.9</v>
      </c>
      <c r="K192" s="90">
        <f t="shared" si="13"/>
        <v>53.137739990940446</v>
      </c>
    </row>
    <row r="193" spans="1:11" ht="47.25">
      <c r="A193" s="88" t="s">
        <v>33</v>
      </c>
      <c r="B193" s="137" t="s">
        <v>9</v>
      </c>
      <c r="C193" s="138"/>
      <c r="D193" s="89" t="s">
        <v>108</v>
      </c>
      <c r="E193" s="89" t="s">
        <v>186</v>
      </c>
      <c r="F193" s="89" t="s">
        <v>200</v>
      </c>
      <c r="G193" s="64" t="s">
        <v>34</v>
      </c>
      <c r="H193" s="90">
        <f>H194</f>
        <v>287</v>
      </c>
      <c r="I193" s="90">
        <f>I194</f>
        <v>0</v>
      </c>
      <c r="J193" s="90">
        <f t="shared" si="12"/>
        <v>287</v>
      </c>
      <c r="K193" s="90">
        <f t="shared" si="13"/>
        <v>0</v>
      </c>
    </row>
    <row r="194" spans="1:11" ht="47.25">
      <c r="A194" s="88" t="s">
        <v>35</v>
      </c>
      <c r="B194" s="137" t="s">
        <v>9</v>
      </c>
      <c r="C194" s="138"/>
      <c r="D194" s="89" t="s">
        <v>108</v>
      </c>
      <c r="E194" s="89" t="s">
        <v>186</v>
      </c>
      <c r="F194" s="89" t="s">
        <v>200</v>
      </c>
      <c r="G194" s="64" t="s">
        <v>36</v>
      </c>
      <c r="H194" s="90">
        <v>287</v>
      </c>
      <c r="I194" s="90">
        <f>Прил_5!I191</f>
        <v>0</v>
      </c>
      <c r="J194" s="90">
        <f t="shared" si="12"/>
        <v>287</v>
      </c>
      <c r="K194" s="90">
        <f t="shared" si="13"/>
        <v>0</v>
      </c>
    </row>
    <row r="195" spans="1:11" ht="141" customHeight="1">
      <c r="A195" s="88" t="s">
        <v>201</v>
      </c>
      <c r="B195" s="137" t="s">
        <v>9</v>
      </c>
      <c r="C195" s="138"/>
      <c r="D195" s="89" t="s">
        <v>108</v>
      </c>
      <c r="E195" s="89" t="s">
        <v>186</v>
      </c>
      <c r="F195" s="89" t="s">
        <v>202</v>
      </c>
      <c r="G195" s="64"/>
      <c r="H195" s="90">
        <f>H196</f>
        <v>24.5</v>
      </c>
      <c r="I195" s="90">
        <f>I196</f>
        <v>0</v>
      </c>
      <c r="J195" s="90">
        <f t="shared" si="12"/>
        <v>24.5</v>
      </c>
      <c r="K195" s="90">
        <f t="shared" si="13"/>
        <v>0</v>
      </c>
    </row>
    <row r="196" spans="1:11" ht="31.5">
      <c r="A196" s="88" t="s">
        <v>181</v>
      </c>
      <c r="B196" s="137" t="s">
        <v>9</v>
      </c>
      <c r="C196" s="138"/>
      <c r="D196" s="89" t="s">
        <v>108</v>
      </c>
      <c r="E196" s="89" t="s">
        <v>186</v>
      </c>
      <c r="F196" s="89" t="s">
        <v>202</v>
      </c>
      <c r="G196" s="64" t="s">
        <v>182</v>
      </c>
      <c r="H196" s="90">
        <f>H197</f>
        <v>24.5</v>
      </c>
      <c r="I196" s="90">
        <f>I197</f>
        <v>0</v>
      </c>
      <c r="J196" s="90">
        <f t="shared" si="12"/>
        <v>24.5</v>
      </c>
      <c r="K196" s="90">
        <f t="shared" si="13"/>
        <v>0</v>
      </c>
    </row>
    <row r="197" spans="1:11" ht="47.25">
      <c r="A197" s="88" t="s">
        <v>203</v>
      </c>
      <c r="B197" s="137" t="s">
        <v>9</v>
      </c>
      <c r="C197" s="138"/>
      <c r="D197" s="89" t="s">
        <v>108</v>
      </c>
      <c r="E197" s="89" t="s">
        <v>186</v>
      </c>
      <c r="F197" s="89" t="s">
        <v>202</v>
      </c>
      <c r="G197" s="64" t="s">
        <v>204</v>
      </c>
      <c r="H197" s="90">
        <v>24.5</v>
      </c>
      <c r="I197" s="90">
        <f>Прил_5!I197</f>
        <v>0</v>
      </c>
      <c r="J197" s="90">
        <f t="shared" si="12"/>
        <v>24.5</v>
      </c>
      <c r="K197" s="90">
        <f t="shared" si="13"/>
        <v>0</v>
      </c>
    </row>
    <row r="198" spans="1:11" ht="94.5">
      <c r="A198" s="88" t="s">
        <v>26</v>
      </c>
      <c r="B198" s="137" t="s">
        <v>9</v>
      </c>
      <c r="C198" s="138"/>
      <c r="D198" s="89" t="s">
        <v>108</v>
      </c>
      <c r="E198" s="89" t="s">
        <v>186</v>
      </c>
      <c r="F198" s="89" t="s">
        <v>27</v>
      </c>
      <c r="G198" s="64"/>
      <c r="H198" s="90">
        <f>H199</f>
        <v>394.59999999999997</v>
      </c>
      <c r="I198" s="90">
        <f>I199</f>
        <v>120.3</v>
      </c>
      <c r="J198" s="90">
        <f t="shared" si="12"/>
        <v>274.29999999999995</v>
      </c>
      <c r="K198" s="90">
        <f t="shared" si="13"/>
        <v>30.486568677141413</v>
      </c>
    </row>
    <row r="199" spans="1:11" ht="63">
      <c r="A199" s="88" t="s">
        <v>205</v>
      </c>
      <c r="B199" s="137" t="s">
        <v>9</v>
      </c>
      <c r="C199" s="138"/>
      <c r="D199" s="89" t="s">
        <v>108</v>
      </c>
      <c r="E199" s="89" t="s">
        <v>186</v>
      </c>
      <c r="F199" s="89" t="s">
        <v>206</v>
      </c>
      <c r="G199" s="64"/>
      <c r="H199" s="90">
        <f>H200</f>
        <v>394.59999999999997</v>
      </c>
      <c r="I199" s="90">
        <f>I200</f>
        <v>120.3</v>
      </c>
      <c r="J199" s="90">
        <f t="shared" si="12"/>
        <v>274.29999999999995</v>
      </c>
      <c r="K199" s="90">
        <f t="shared" si="13"/>
        <v>30.486568677141413</v>
      </c>
    </row>
    <row r="200" spans="1:11" ht="63">
      <c r="A200" s="88" t="s">
        <v>199</v>
      </c>
      <c r="B200" s="137" t="s">
        <v>9</v>
      </c>
      <c r="C200" s="138"/>
      <c r="D200" s="89" t="s">
        <v>108</v>
      </c>
      <c r="E200" s="89" t="s">
        <v>186</v>
      </c>
      <c r="F200" s="89" t="s">
        <v>207</v>
      </c>
      <c r="G200" s="64"/>
      <c r="H200" s="90">
        <f>H201+H203</f>
        <v>394.59999999999997</v>
      </c>
      <c r="I200" s="90">
        <f>I201+I203</f>
        <v>120.3</v>
      </c>
      <c r="J200" s="90">
        <f t="shared" si="12"/>
        <v>274.29999999999995</v>
      </c>
      <c r="K200" s="90">
        <f t="shared" si="13"/>
        <v>30.486568677141413</v>
      </c>
    </row>
    <row r="201" spans="1:11" ht="97.5" customHeight="1">
      <c r="A201" s="88" t="s">
        <v>20</v>
      </c>
      <c r="B201" s="137" t="s">
        <v>9</v>
      </c>
      <c r="C201" s="138"/>
      <c r="D201" s="89" t="s">
        <v>108</v>
      </c>
      <c r="E201" s="89" t="s">
        <v>186</v>
      </c>
      <c r="F201" s="89" t="s">
        <v>207</v>
      </c>
      <c r="G201" s="64" t="s">
        <v>21</v>
      </c>
      <c r="H201" s="90">
        <f>H202</f>
        <v>358.7</v>
      </c>
      <c r="I201" s="90">
        <f>I202</f>
        <v>120.3</v>
      </c>
      <c r="J201" s="90">
        <f t="shared" si="12"/>
        <v>238.39999999999998</v>
      </c>
      <c r="K201" s="90">
        <f t="shared" si="13"/>
        <v>33.53777529969334</v>
      </c>
    </row>
    <row r="202" spans="1:11" ht="36" customHeight="1">
      <c r="A202" s="88" t="s">
        <v>22</v>
      </c>
      <c r="B202" s="137" t="s">
        <v>9</v>
      </c>
      <c r="C202" s="138"/>
      <c r="D202" s="89" t="s">
        <v>108</v>
      </c>
      <c r="E202" s="89" t="s">
        <v>186</v>
      </c>
      <c r="F202" s="89" t="s">
        <v>207</v>
      </c>
      <c r="G202" s="64" t="s">
        <v>23</v>
      </c>
      <c r="H202" s="90">
        <v>358.7</v>
      </c>
      <c r="I202" s="90">
        <v>120.3</v>
      </c>
      <c r="J202" s="90">
        <f t="shared" si="12"/>
        <v>238.39999999999998</v>
      </c>
      <c r="K202" s="90">
        <f t="shared" si="13"/>
        <v>33.53777529969334</v>
      </c>
    </row>
    <row r="203" spans="1:11" ht="47.25">
      <c r="A203" s="88" t="s">
        <v>33</v>
      </c>
      <c r="B203" s="137" t="s">
        <v>9</v>
      </c>
      <c r="C203" s="138"/>
      <c r="D203" s="89" t="s">
        <v>108</v>
      </c>
      <c r="E203" s="89" t="s">
        <v>186</v>
      </c>
      <c r="F203" s="89" t="s">
        <v>207</v>
      </c>
      <c r="G203" s="64" t="s">
        <v>34</v>
      </c>
      <c r="H203" s="90">
        <v>35.9</v>
      </c>
      <c r="I203" s="90">
        <f>I204</f>
        <v>0</v>
      </c>
      <c r="J203" s="90">
        <f aca="true" t="shared" si="18" ref="J203:J267">H203-I203</f>
        <v>35.9</v>
      </c>
      <c r="K203" s="90">
        <f aca="true" t="shared" si="19" ref="K203:K267">I203/H203*100</f>
        <v>0</v>
      </c>
    </row>
    <row r="204" spans="1:11" ht="47.25">
      <c r="A204" s="88" t="s">
        <v>35</v>
      </c>
      <c r="B204" s="137" t="s">
        <v>9</v>
      </c>
      <c r="C204" s="138"/>
      <c r="D204" s="89" t="s">
        <v>108</v>
      </c>
      <c r="E204" s="89" t="s">
        <v>186</v>
      </c>
      <c r="F204" s="89" t="s">
        <v>207</v>
      </c>
      <c r="G204" s="64" t="s">
        <v>36</v>
      </c>
      <c r="H204" s="90">
        <v>35.9</v>
      </c>
      <c r="I204" s="90">
        <v>0</v>
      </c>
      <c r="J204" s="90">
        <f t="shared" si="18"/>
        <v>35.9</v>
      </c>
      <c r="K204" s="90">
        <f t="shared" si="19"/>
        <v>0</v>
      </c>
    </row>
    <row r="205" spans="1:11" ht="63">
      <c r="A205" s="101" t="s">
        <v>208</v>
      </c>
      <c r="B205" s="139" t="s">
        <v>209</v>
      </c>
      <c r="C205" s="140"/>
      <c r="D205" s="102"/>
      <c r="E205" s="102"/>
      <c r="F205" s="102"/>
      <c r="G205" s="103"/>
      <c r="H205" s="97">
        <f>H206</f>
        <v>54667.1</v>
      </c>
      <c r="I205" s="97">
        <f>I206</f>
        <v>30352.4</v>
      </c>
      <c r="J205" s="97">
        <f t="shared" si="18"/>
        <v>24314.699999999997</v>
      </c>
      <c r="K205" s="97">
        <f t="shared" si="19"/>
        <v>55.52224281148991</v>
      </c>
    </row>
    <row r="206" spans="1:11" s="100" customFormat="1" ht="19.5" customHeight="1">
      <c r="A206" s="105" t="s">
        <v>10</v>
      </c>
      <c r="B206" s="141" t="s">
        <v>209</v>
      </c>
      <c r="C206" s="142"/>
      <c r="D206" s="106" t="s">
        <v>11</v>
      </c>
      <c r="E206" s="107" t="s">
        <v>576</v>
      </c>
      <c r="F206" s="106"/>
      <c r="G206" s="108"/>
      <c r="H206" s="99">
        <f>H207+H225+H230</f>
        <v>54667.1</v>
      </c>
      <c r="I206" s="99">
        <f>I207+I225+I230</f>
        <v>30352.4</v>
      </c>
      <c r="J206" s="99">
        <f t="shared" si="18"/>
        <v>24314.699999999997</v>
      </c>
      <c r="K206" s="99">
        <f t="shared" si="19"/>
        <v>55.52224281148991</v>
      </c>
    </row>
    <row r="207" spans="1:11" ht="63">
      <c r="A207" s="88" t="s">
        <v>210</v>
      </c>
      <c r="B207" s="137" t="s">
        <v>209</v>
      </c>
      <c r="C207" s="138"/>
      <c r="D207" s="89" t="s">
        <v>11</v>
      </c>
      <c r="E207" s="89" t="s">
        <v>186</v>
      </c>
      <c r="F207" s="89"/>
      <c r="G207" s="64"/>
      <c r="H207" s="90">
        <f>H208</f>
        <v>23144.1</v>
      </c>
      <c r="I207" s="90">
        <f>I208</f>
        <v>14968.9</v>
      </c>
      <c r="J207" s="90">
        <f t="shared" si="18"/>
        <v>8175.199999999999</v>
      </c>
      <c r="K207" s="90">
        <f t="shared" si="19"/>
        <v>64.6769587065386</v>
      </c>
    </row>
    <row r="208" spans="1:11" ht="63">
      <c r="A208" s="88" t="s">
        <v>14</v>
      </c>
      <c r="B208" s="137" t="s">
        <v>209</v>
      </c>
      <c r="C208" s="138"/>
      <c r="D208" s="89" t="s">
        <v>11</v>
      </c>
      <c r="E208" s="89" t="s">
        <v>186</v>
      </c>
      <c r="F208" s="89" t="s">
        <v>15</v>
      </c>
      <c r="G208" s="64"/>
      <c r="H208" s="90">
        <f>H209</f>
        <v>23144.1</v>
      </c>
      <c r="I208" s="90">
        <f>I209</f>
        <v>14968.9</v>
      </c>
      <c r="J208" s="90">
        <f t="shared" si="18"/>
        <v>8175.199999999999</v>
      </c>
      <c r="K208" s="90">
        <f t="shared" si="19"/>
        <v>64.6769587065386</v>
      </c>
    </row>
    <row r="209" spans="1:11" ht="15.75">
      <c r="A209" s="88" t="s">
        <v>41</v>
      </c>
      <c r="B209" s="137" t="s">
        <v>209</v>
      </c>
      <c r="C209" s="138"/>
      <c r="D209" s="89" t="s">
        <v>11</v>
      </c>
      <c r="E209" s="89" t="s">
        <v>186</v>
      </c>
      <c r="F209" s="89" t="s">
        <v>42</v>
      </c>
      <c r="G209" s="64"/>
      <c r="H209" s="90">
        <f>H210+H213+H219+H222</f>
        <v>23144.1</v>
      </c>
      <c r="I209" s="90">
        <f>I210+I213+I219+I222</f>
        <v>14968.9</v>
      </c>
      <c r="J209" s="90">
        <f t="shared" si="18"/>
        <v>8175.199999999999</v>
      </c>
      <c r="K209" s="90">
        <f t="shared" si="19"/>
        <v>64.6769587065386</v>
      </c>
    </row>
    <row r="210" spans="1:11" ht="31.5">
      <c r="A210" s="88" t="s">
        <v>18</v>
      </c>
      <c r="B210" s="137" t="s">
        <v>209</v>
      </c>
      <c r="C210" s="138"/>
      <c r="D210" s="89" t="s">
        <v>11</v>
      </c>
      <c r="E210" s="89" t="s">
        <v>186</v>
      </c>
      <c r="F210" s="89" t="s">
        <v>43</v>
      </c>
      <c r="G210" s="64"/>
      <c r="H210" s="90">
        <f>H211</f>
        <v>21964.6</v>
      </c>
      <c r="I210" s="90">
        <f>I211</f>
        <v>14493.5</v>
      </c>
      <c r="J210" s="90">
        <f t="shared" si="18"/>
        <v>7471.0999999999985</v>
      </c>
      <c r="K210" s="90">
        <f t="shared" si="19"/>
        <v>65.98572248071898</v>
      </c>
    </row>
    <row r="211" spans="1:11" ht="98.25" customHeight="1">
      <c r="A211" s="88" t="s">
        <v>20</v>
      </c>
      <c r="B211" s="137" t="s">
        <v>209</v>
      </c>
      <c r="C211" s="138"/>
      <c r="D211" s="89" t="s">
        <v>11</v>
      </c>
      <c r="E211" s="89" t="s">
        <v>186</v>
      </c>
      <c r="F211" s="89" t="s">
        <v>43</v>
      </c>
      <c r="G211" s="64" t="s">
        <v>21</v>
      </c>
      <c r="H211" s="90">
        <f>H212</f>
        <v>21964.6</v>
      </c>
      <c r="I211" s="90">
        <f>I212</f>
        <v>14493.5</v>
      </c>
      <c r="J211" s="90">
        <f t="shared" si="18"/>
        <v>7471.0999999999985</v>
      </c>
      <c r="K211" s="90">
        <f t="shared" si="19"/>
        <v>65.98572248071898</v>
      </c>
    </row>
    <row r="212" spans="1:11" ht="47.25">
      <c r="A212" s="88" t="s">
        <v>22</v>
      </c>
      <c r="B212" s="137" t="s">
        <v>209</v>
      </c>
      <c r="C212" s="138"/>
      <c r="D212" s="89" t="s">
        <v>11</v>
      </c>
      <c r="E212" s="89" t="s">
        <v>186</v>
      </c>
      <c r="F212" s="89" t="s">
        <v>43</v>
      </c>
      <c r="G212" s="64" t="s">
        <v>23</v>
      </c>
      <c r="H212" s="90">
        <v>21964.6</v>
      </c>
      <c r="I212" s="90">
        <v>14493.5</v>
      </c>
      <c r="J212" s="90">
        <f t="shared" si="18"/>
        <v>7471.0999999999985</v>
      </c>
      <c r="K212" s="90">
        <f t="shared" si="19"/>
        <v>65.98572248071898</v>
      </c>
    </row>
    <row r="213" spans="1:11" ht="31.5">
      <c r="A213" s="88" t="s">
        <v>31</v>
      </c>
      <c r="B213" s="137" t="s">
        <v>209</v>
      </c>
      <c r="C213" s="138"/>
      <c r="D213" s="89" t="s">
        <v>11</v>
      </c>
      <c r="E213" s="89" t="s">
        <v>186</v>
      </c>
      <c r="F213" s="89" t="s">
        <v>44</v>
      </c>
      <c r="G213" s="64"/>
      <c r="H213" s="90">
        <f>H214+H216</f>
        <v>909.5</v>
      </c>
      <c r="I213" s="90">
        <f>I214+I216</f>
        <v>291.6</v>
      </c>
      <c r="J213" s="90">
        <f t="shared" si="18"/>
        <v>617.9</v>
      </c>
      <c r="K213" s="90">
        <f t="shared" si="19"/>
        <v>32.06157229246839</v>
      </c>
    </row>
    <row r="214" spans="1:11" ht="47.25">
      <c r="A214" s="88" t="s">
        <v>33</v>
      </c>
      <c r="B214" s="137" t="s">
        <v>209</v>
      </c>
      <c r="C214" s="138"/>
      <c r="D214" s="89" t="s">
        <v>11</v>
      </c>
      <c r="E214" s="89" t="s">
        <v>186</v>
      </c>
      <c r="F214" s="89" t="s">
        <v>44</v>
      </c>
      <c r="G214" s="64" t="s">
        <v>34</v>
      </c>
      <c r="H214" s="90">
        <f>H215</f>
        <v>768</v>
      </c>
      <c r="I214" s="90">
        <f>I215</f>
        <v>261.6</v>
      </c>
      <c r="J214" s="90">
        <f t="shared" si="18"/>
        <v>506.4</v>
      </c>
      <c r="K214" s="90">
        <f t="shared" si="19"/>
        <v>34.0625</v>
      </c>
    </row>
    <row r="215" spans="1:11" ht="47.25">
      <c r="A215" s="88" t="s">
        <v>35</v>
      </c>
      <c r="B215" s="137" t="s">
        <v>209</v>
      </c>
      <c r="C215" s="138"/>
      <c r="D215" s="89" t="s">
        <v>11</v>
      </c>
      <c r="E215" s="89" t="s">
        <v>186</v>
      </c>
      <c r="F215" s="89" t="s">
        <v>44</v>
      </c>
      <c r="G215" s="64" t="s">
        <v>36</v>
      </c>
      <c r="H215" s="90">
        <v>768</v>
      </c>
      <c r="I215" s="90">
        <v>261.6</v>
      </c>
      <c r="J215" s="90">
        <f t="shared" si="18"/>
        <v>506.4</v>
      </c>
      <c r="K215" s="90">
        <f t="shared" si="19"/>
        <v>34.0625</v>
      </c>
    </row>
    <row r="216" spans="1:11" ht="15.75">
      <c r="A216" s="88" t="s">
        <v>45</v>
      </c>
      <c r="B216" s="137" t="s">
        <v>209</v>
      </c>
      <c r="C216" s="138"/>
      <c r="D216" s="89" t="s">
        <v>11</v>
      </c>
      <c r="E216" s="89" t="s">
        <v>186</v>
      </c>
      <c r="F216" s="89" t="s">
        <v>44</v>
      </c>
      <c r="G216" s="64" t="s">
        <v>46</v>
      </c>
      <c r="H216" s="90">
        <f>H218+H217</f>
        <v>141.5</v>
      </c>
      <c r="I216" s="90">
        <f>I218+I217</f>
        <v>30</v>
      </c>
      <c r="J216" s="90">
        <f t="shared" si="18"/>
        <v>111.5</v>
      </c>
      <c r="K216" s="90">
        <f t="shared" si="19"/>
        <v>21.20141342756184</v>
      </c>
    </row>
    <row r="217" spans="1:11" ht="15.75">
      <c r="A217" s="88" t="s">
        <v>47</v>
      </c>
      <c r="B217" s="137" t="s">
        <v>9</v>
      </c>
      <c r="C217" s="138"/>
      <c r="D217" s="89" t="s">
        <v>11</v>
      </c>
      <c r="E217" s="89" t="s">
        <v>186</v>
      </c>
      <c r="F217" s="89" t="s">
        <v>44</v>
      </c>
      <c r="G217" s="64" t="s">
        <v>48</v>
      </c>
      <c r="H217" s="90">
        <v>0</v>
      </c>
      <c r="I217" s="90">
        <v>30</v>
      </c>
      <c r="J217" s="90"/>
      <c r="K217" s="90"/>
    </row>
    <row r="218" spans="1:11" ht="31.5">
      <c r="A218" s="88" t="s">
        <v>49</v>
      </c>
      <c r="B218" s="137" t="s">
        <v>209</v>
      </c>
      <c r="C218" s="138"/>
      <c r="D218" s="89" t="s">
        <v>11</v>
      </c>
      <c r="E218" s="89" t="s">
        <v>186</v>
      </c>
      <c r="F218" s="89" t="s">
        <v>44</v>
      </c>
      <c r="G218" s="64" t="s">
        <v>50</v>
      </c>
      <c r="H218" s="90">
        <v>141.5</v>
      </c>
      <c r="I218" s="90">
        <v>0</v>
      </c>
      <c r="J218" s="90">
        <f t="shared" si="18"/>
        <v>141.5</v>
      </c>
      <c r="K218" s="90">
        <f t="shared" si="19"/>
        <v>0</v>
      </c>
    </row>
    <row r="219" spans="1:11" ht="126">
      <c r="A219" s="88" t="s">
        <v>37</v>
      </c>
      <c r="B219" s="137" t="s">
        <v>209</v>
      </c>
      <c r="C219" s="138"/>
      <c r="D219" s="89" t="s">
        <v>11</v>
      </c>
      <c r="E219" s="89" t="s">
        <v>186</v>
      </c>
      <c r="F219" s="89" t="s">
        <v>51</v>
      </c>
      <c r="G219" s="64"/>
      <c r="H219" s="90">
        <f>H220</f>
        <v>260</v>
      </c>
      <c r="I219" s="90">
        <f>I220</f>
        <v>183.8</v>
      </c>
      <c r="J219" s="90">
        <f t="shared" si="18"/>
        <v>76.19999999999999</v>
      </c>
      <c r="K219" s="90">
        <f t="shared" si="19"/>
        <v>70.6923076923077</v>
      </c>
    </row>
    <row r="220" spans="1:11" ht="94.5" customHeight="1">
      <c r="A220" s="88" t="s">
        <v>20</v>
      </c>
      <c r="B220" s="137" t="s">
        <v>209</v>
      </c>
      <c r="C220" s="138"/>
      <c r="D220" s="89" t="s">
        <v>11</v>
      </c>
      <c r="E220" s="89" t="s">
        <v>186</v>
      </c>
      <c r="F220" s="89" t="s">
        <v>51</v>
      </c>
      <c r="G220" s="64" t="s">
        <v>21</v>
      </c>
      <c r="H220" s="90">
        <f>H221</f>
        <v>260</v>
      </c>
      <c r="I220" s="90">
        <f>I221</f>
        <v>183.8</v>
      </c>
      <c r="J220" s="90">
        <f t="shared" si="18"/>
        <v>76.19999999999999</v>
      </c>
      <c r="K220" s="90">
        <f t="shared" si="19"/>
        <v>70.6923076923077</v>
      </c>
    </row>
    <row r="221" spans="1:11" ht="36" customHeight="1">
      <c r="A221" s="88" t="s">
        <v>22</v>
      </c>
      <c r="B221" s="137" t="s">
        <v>209</v>
      </c>
      <c r="C221" s="138"/>
      <c r="D221" s="89" t="s">
        <v>11</v>
      </c>
      <c r="E221" s="89" t="s">
        <v>186</v>
      </c>
      <c r="F221" s="89" t="s">
        <v>51</v>
      </c>
      <c r="G221" s="64" t="s">
        <v>23</v>
      </c>
      <c r="H221" s="90">
        <v>260</v>
      </c>
      <c r="I221" s="90">
        <v>183.8</v>
      </c>
      <c r="J221" s="90">
        <f t="shared" si="18"/>
        <v>76.19999999999999</v>
      </c>
      <c r="K221" s="90">
        <f t="shared" si="19"/>
        <v>70.6923076923077</v>
      </c>
    </row>
    <row r="222" spans="1:11" ht="15.75">
      <c r="A222" s="88" t="s">
        <v>52</v>
      </c>
      <c r="B222" s="137" t="s">
        <v>209</v>
      </c>
      <c r="C222" s="138"/>
      <c r="D222" s="89" t="s">
        <v>11</v>
      </c>
      <c r="E222" s="89" t="s">
        <v>186</v>
      </c>
      <c r="F222" s="89" t="s">
        <v>53</v>
      </c>
      <c r="G222" s="64"/>
      <c r="H222" s="90">
        <f>H223</f>
        <v>10</v>
      </c>
      <c r="I222" s="90">
        <f>I223</f>
        <v>0</v>
      </c>
      <c r="J222" s="90">
        <f t="shared" si="18"/>
        <v>10</v>
      </c>
      <c r="K222" s="90">
        <f t="shared" si="19"/>
        <v>0</v>
      </c>
    </row>
    <row r="223" spans="1:11" ht="99" customHeight="1">
      <c r="A223" s="88" t="s">
        <v>20</v>
      </c>
      <c r="B223" s="137" t="s">
        <v>209</v>
      </c>
      <c r="C223" s="138"/>
      <c r="D223" s="89" t="s">
        <v>11</v>
      </c>
      <c r="E223" s="89" t="s">
        <v>186</v>
      </c>
      <c r="F223" s="89" t="s">
        <v>53</v>
      </c>
      <c r="G223" s="64" t="s">
        <v>21</v>
      </c>
      <c r="H223" s="90">
        <f>H224</f>
        <v>10</v>
      </c>
      <c r="I223" s="90">
        <f>I224</f>
        <v>0</v>
      </c>
      <c r="J223" s="90">
        <f t="shared" si="18"/>
        <v>10</v>
      </c>
      <c r="K223" s="90">
        <f t="shared" si="19"/>
        <v>0</v>
      </c>
    </row>
    <row r="224" spans="1:11" ht="36" customHeight="1">
      <c r="A224" s="88" t="s">
        <v>22</v>
      </c>
      <c r="B224" s="137" t="s">
        <v>209</v>
      </c>
      <c r="C224" s="138"/>
      <c r="D224" s="89" t="s">
        <v>11</v>
      </c>
      <c r="E224" s="89" t="s">
        <v>186</v>
      </c>
      <c r="F224" s="89" t="s">
        <v>53</v>
      </c>
      <c r="G224" s="64" t="s">
        <v>23</v>
      </c>
      <c r="H224" s="90">
        <v>10</v>
      </c>
      <c r="I224" s="90">
        <v>0</v>
      </c>
      <c r="J224" s="90">
        <f t="shared" si="18"/>
        <v>10</v>
      </c>
      <c r="K224" s="90">
        <f t="shared" si="19"/>
        <v>0</v>
      </c>
    </row>
    <row r="225" spans="1:11" ht="15.75">
      <c r="A225" s="88" t="s">
        <v>211</v>
      </c>
      <c r="B225" s="137" t="s">
        <v>209</v>
      </c>
      <c r="C225" s="138"/>
      <c r="D225" s="89" t="s">
        <v>11</v>
      </c>
      <c r="E225" s="89" t="s">
        <v>212</v>
      </c>
      <c r="F225" s="89"/>
      <c r="G225" s="64"/>
      <c r="H225" s="90">
        <f aca="true" t="shared" si="20" ref="H225:I228">H226</f>
        <v>500</v>
      </c>
      <c r="I225" s="90">
        <f t="shared" si="20"/>
        <v>0</v>
      </c>
      <c r="J225" s="90">
        <f t="shared" si="18"/>
        <v>500</v>
      </c>
      <c r="K225" s="90">
        <f t="shared" si="19"/>
        <v>0</v>
      </c>
    </row>
    <row r="226" spans="1:11" ht="15.75">
      <c r="A226" s="88" t="s">
        <v>211</v>
      </c>
      <c r="B226" s="137" t="s">
        <v>209</v>
      </c>
      <c r="C226" s="138"/>
      <c r="D226" s="89" t="s">
        <v>11</v>
      </c>
      <c r="E226" s="89" t="s">
        <v>212</v>
      </c>
      <c r="F226" s="89" t="s">
        <v>213</v>
      </c>
      <c r="G226" s="64"/>
      <c r="H226" s="90">
        <f t="shared" si="20"/>
        <v>500</v>
      </c>
      <c r="I226" s="90">
        <f t="shared" si="20"/>
        <v>0</v>
      </c>
      <c r="J226" s="90">
        <f t="shared" si="18"/>
        <v>500</v>
      </c>
      <c r="K226" s="90">
        <f t="shared" si="19"/>
        <v>0</v>
      </c>
    </row>
    <row r="227" spans="1:11" ht="18" customHeight="1">
      <c r="A227" s="88" t="s">
        <v>214</v>
      </c>
      <c r="B227" s="137" t="s">
        <v>209</v>
      </c>
      <c r="C227" s="138"/>
      <c r="D227" s="89" t="s">
        <v>11</v>
      </c>
      <c r="E227" s="89" t="s">
        <v>212</v>
      </c>
      <c r="F227" s="89" t="s">
        <v>215</v>
      </c>
      <c r="G227" s="64"/>
      <c r="H227" s="90">
        <f t="shared" si="20"/>
        <v>500</v>
      </c>
      <c r="I227" s="90">
        <f t="shared" si="20"/>
        <v>0</v>
      </c>
      <c r="J227" s="90">
        <f t="shared" si="18"/>
        <v>500</v>
      </c>
      <c r="K227" s="90">
        <f t="shared" si="19"/>
        <v>0</v>
      </c>
    </row>
    <row r="228" spans="1:11" ht="15.75">
      <c r="A228" s="88" t="s">
        <v>45</v>
      </c>
      <c r="B228" s="137" t="s">
        <v>209</v>
      </c>
      <c r="C228" s="138"/>
      <c r="D228" s="89" t="s">
        <v>11</v>
      </c>
      <c r="E228" s="89" t="s">
        <v>212</v>
      </c>
      <c r="F228" s="89" t="s">
        <v>215</v>
      </c>
      <c r="G228" s="64" t="s">
        <v>46</v>
      </c>
      <c r="H228" s="90">
        <f t="shared" si="20"/>
        <v>500</v>
      </c>
      <c r="I228" s="90">
        <f t="shared" si="20"/>
        <v>0</v>
      </c>
      <c r="J228" s="90">
        <f t="shared" si="18"/>
        <v>500</v>
      </c>
      <c r="K228" s="90">
        <f t="shared" si="19"/>
        <v>0</v>
      </c>
    </row>
    <row r="229" spans="1:11" ht="15.75">
      <c r="A229" s="88" t="s">
        <v>216</v>
      </c>
      <c r="B229" s="137" t="s">
        <v>209</v>
      </c>
      <c r="C229" s="138"/>
      <c r="D229" s="89" t="s">
        <v>11</v>
      </c>
      <c r="E229" s="89" t="s">
        <v>212</v>
      </c>
      <c r="F229" s="89" t="s">
        <v>215</v>
      </c>
      <c r="G229" s="64" t="s">
        <v>217</v>
      </c>
      <c r="H229" s="90">
        <v>500</v>
      </c>
      <c r="I229" s="90">
        <v>0</v>
      </c>
      <c r="J229" s="90">
        <f t="shared" si="18"/>
        <v>500</v>
      </c>
      <c r="K229" s="90">
        <f t="shared" si="19"/>
        <v>0</v>
      </c>
    </row>
    <row r="230" spans="1:11" ht="15.75">
      <c r="A230" s="88" t="s">
        <v>54</v>
      </c>
      <c r="B230" s="137" t="s">
        <v>209</v>
      </c>
      <c r="C230" s="138"/>
      <c r="D230" s="89" t="s">
        <v>11</v>
      </c>
      <c r="E230" s="89" t="s">
        <v>55</v>
      </c>
      <c r="F230" s="89"/>
      <c r="G230" s="64"/>
      <c r="H230" s="90">
        <f>H231</f>
        <v>31023</v>
      </c>
      <c r="I230" s="90">
        <f>I231</f>
        <v>15383.5</v>
      </c>
      <c r="J230" s="90">
        <f t="shared" si="18"/>
        <v>15639.5</v>
      </c>
      <c r="K230" s="90">
        <f t="shared" si="19"/>
        <v>49.58740289462657</v>
      </c>
    </row>
    <row r="231" spans="1:11" ht="18.75" customHeight="1">
      <c r="A231" s="88" t="s">
        <v>218</v>
      </c>
      <c r="B231" s="137" t="s">
        <v>209</v>
      </c>
      <c r="C231" s="138"/>
      <c r="D231" s="89" t="s">
        <v>11</v>
      </c>
      <c r="E231" s="89" t="s">
        <v>55</v>
      </c>
      <c r="F231" s="89" t="s">
        <v>219</v>
      </c>
      <c r="G231" s="64"/>
      <c r="H231" s="90">
        <f>H232+H235+H238</f>
        <v>31023</v>
      </c>
      <c r="I231" s="90">
        <f>I232+I235+I238</f>
        <v>15383.5</v>
      </c>
      <c r="J231" s="90">
        <f t="shared" si="18"/>
        <v>15639.5</v>
      </c>
      <c r="K231" s="90">
        <f t="shared" si="19"/>
        <v>49.58740289462657</v>
      </c>
    </row>
    <row r="232" spans="1:11" ht="126">
      <c r="A232" s="88" t="s">
        <v>37</v>
      </c>
      <c r="B232" s="137" t="s">
        <v>209</v>
      </c>
      <c r="C232" s="138"/>
      <c r="D232" s="89" t="s">
        <v>11</v>
      </c>
      <c r="E232" s="89" t="s">
        <v>55</v>
      </c>
      <c r="F232" s="89" t="s">
        <v>220</v>
      </c>
      <c r="G232" s="64"/>
      <c r="H232" s="90">
        <f>H233</f>
        <v>1300</v>
      </c>
      <c r="I232" s="90">
        <f>I233</f>
        <v>921.4</v>
      </c>
      <c r="J232" s="90">
        <f t="shared" si="18"/>
        <v>378.6</v>
      </c>
      <c r="K232" s="90">
        <f t="shared" si="19"/>
        <v>70.87692307692308</v>
      </c>
    </row>
    <row r="233" spans="1:11" ht="95.25" customHeight="1">
      <c r="A233" s="88" t="s">
        <v>20</v>
      </c>
      <c r="B233" s="137" t="s">
        <v>209</v>
      </c>
      <c r="C233" s="138"/>
      <c r="D233" s="89" t="s">
        <v>11</v>
      </c>
      <c r="E233" s="89" t="s">
        <v>55</v>
      </c>
      <c r="F233" s="89" t="s">
        <v>220</v>
      </c>
      <c r="G233" s="64" t="s">
        <v>21</v>
      </c>
      <c r="H233" s="90">
        <f>H234</f>
        <v>1300</v>
      </c>
      <c r="I233" s="90">
        <f>I234</f>
        <v>921.4</v>
      </c>
      <c r="J233" s="90">
        <f t="shared" si="18"/>
        <v>378.6</v>
      </c>
      <c r="K233" s="90">
        <f t="shared" si="19"/>
        <v>70.87692307692308</v>
      </c>
    </row>
    <row r="234" spans="1:11" ht="31.5">
      <c r="A234" s="88" t="s">
        <v>221</v>
      </c>
      <c r="B234" s="137" t="s">
        <v>209</v>
      </c>
      <c r="C234" s="138"/>
      <c r="D234" s="89" t="s">
        <v>11</v>
      </c>
      <c r="E234" s="89" t="s">
        <v>55</v>
      </c>
      <c r="F234" s="89" t="s">
        <v>220</v>
      </c>
      <c r="G234" s="64" t="s">
        <v>222</v>
      </c>
      <c r="H234" s="90">
        <v>1300</v>
      </c>
      <c r="I234" s="90">
        <v>921.4</v>
      </c>
      <c r="J234" s="90">
        <f t="shared" si="18"/>
        <v>378.6</v>
      </c>
      <c r="K234" s="90">
        <f t="shared" si="19"/>
        <v>70.87692307692308</v>
      </c>
    </row>
    <row r="235" spans="1:11" ht="15.75">
      <c r="A235" s="88" t="s">
        <v>52</v>
      </c>
      <c r="B235" s="137" t="s">
        <v>209</v>
      </c>
      <c r="C235" s="138"/>
      <c r="D235" s="89" t="s">
        <v>11</v>
      </c>
      <c r="E235" s="89" t="s">
        <v>55</v>
      </c>
      <c r="F235" s="89" t="s">
        <v>223</v>
      </c>
      <c r="G235" s="64"/>
      <c r="H235" s="90">
        <f>H236</f>
        <v>50</v>
      </c>
      <c r="I235" s="90">
        <f>I236</f>
        <v>10.7</v>
      </c>
      <c r="J235" s="90">
        <f t="shared" si="18"/>
        <v>39.3</v>
      </c>
      <c r="K235" s="90">
        <f t="shared" si="19"/>
        <v>21.4</v>
      </c>
    </row>
    <row r="236" spans="1:11" ht="94.5" customHeight="1">
      <c r="A236" s="88" t="s">
        <v>20</v>
      </c>
      <c r="B236" s="137" t="s">
        <v>209</v>
      </c>
      <c r="C236" s="138"/>
      <c r="D236" s="89" t="s">
        <v>11</v>
      </c>
      <c r="E236" s="89" t="s">
        <v>55</v>
      </c>
      <c r="F236" s="89" t="s">
        <v>223</v>
      </c>
      <c r="G236" s="64" t="s">
        <v>21</v>
      </c>
      <c r="H236" s="90">
        <f>H237</f>
        <v>50</v>
      </c>
      <c r="I236" s="90">
        <f>I237</f>
        <v>10.7</v>
      </c>
      <c r="J236" s="90">
        <f t="shared" si="18"/>
        <v>39.3</v>
      </c>
      <c r="K236" s="90">
        <f t="shared" si="19"/>
        <v>21.4</v>
      </c>
    </row>
    <row r="237" spans="1:11" ht="31.5">
      <c r="A237" s="88" t="s">
        <v>221</v>
      </c>
      <c r="B237" s="137" t="s">
        <v>209</v>
      </c>
      <c r="C237" s="138"/>
      <c r="D237" s="89" t="s">
        <v>11</v>
      </c>
      <c r="E237" s="89" t="s">
        <v>55</v>
      </c>
      <c r="F237" s="89" t="s">
        <v>223</v>
      </c>
      <c r="G237" s="64" t="s">
        <v>222</v>
      </c>
      <c r="H237" s="90">
        <v>50</v>
      </c>
      <c r="I237" s="90">
        <v>10.7</v>
      </c>
      <c r="J237" s="90">
        <f t="shared" si="18"/>
        <v>39.3</v>
      </c>
      <c r="K237" s="90">
        <f t="shared" si="19"/>
        <v>21.4</v>
      </c>
    </row>
    <row r="238" spans="1:11" ht="47.25">
      <c r="A238" s="88" t="s">
        <v>224</v>
      </c>
      <c r="B238" s="137" t="s">
        <v>209</v>
      </c>
      <c r="C238" s="138"/>
      <c r="D238" s="89" t="s">
        <v>11</v>
      </c>
      <c r="E238" s="89" t="s">
        <v>55</v>
      </c>
      <c r="F238" s="89" t="s">
        <v>225</v>
      </c>
      <c r="G238" s="64"/>
      <c r="H238" s="90">
        <f>H239+H241+H243</f>
        <v>29673</v>
      </c>
      <c r="I238" s="90">
        <f>I239+I241+I243</f>
        <v>14451.4</v>
      </c>
      <c r="J238" s="90">
        <f t="shared" si="18"/>
        <v>15221.6</v>
      </c>
      <c r="K238" s="90">
        <f t="shared" si="19"/>
        <v>48.702187173524756</v>
      </c>
    </row>
    <row r="239" spans="1:11" ht="96.75" customHeight="1">
      <c r="A239" s="88" t="s">
        <v>20</v>
      </c>
      <c r="B239" s="137" t="s">
        <v>209</v>
      </c>
      <c r="C239" s="138"/>
      <c r="D239" s="89" t="s">
        <v>11</v>
      </c>
      <c r="E239" s="89" t="s">
        <v>55</v>
      </c>
      <c r="F239" s="89" t="s">
        <v>225</v>
      </c>
      <c r="G239" s="64" t="s">
        <v>21</v>
      </c>
      <c r="H239" s="90">
        <f>H240</f>
        <v>28188</v>
      </c>
      <c r="I239" s="90">
        <f>I240</f>
        <v>14001.3</v>
      </c>
      <c r="J239" s="90">
        <f t="shared" si="18"/>
        <v>14186.7</v>
      </c>
      <c r="K239" s="90">
        <f t="shared" si="19"/>
        <v>49.67113665389527</v>
      </c>
    </row>
    <row r="240" spans="1:11" ht="31.5">
      <c r="A240" s="88" t="s">
        <v>221</v>
      </c>
      <c r="B240" s="137" t="s">
        <v>209</v>
      </c>
      <c r="C240" s="138"/>
      <c r="D240" s="89" t="s">
        <v>11</v>
      </c>
      <c r="E240" s="89" t="s">
        <v>55</v>
      </c>
      <c r="F240" s="89" t="s">
        <v>225</v>
      </c>
      <c r="G240" s="64" t="s">
        <v>222</v>
      </c>
      <c r="H240" s="90">
        <v>28188</v>
      </c>
      <c r="I240" s="90">
        <v>14001.3</v>
      </c>
      <c r="J240" s="90">
        <f t="shared" si="18"/>
        <v>14186.7</v>
      </c>
      <c r="K240" s="90">
        <f t="shared" si="19"/>
        <v>49.67113665389527</v>
      </c>
    </row>
    <row r="241" spans="1:11" ht="47.25">
      <c r="A241" s="88" t="s">
        <v>33</v>
      </c>
      <c r="B241" s="137" t="s">
        <v>209</v>
      </c>
      <c r="C241" s="138"/>
      <c r="D241" s="89" t="s">
        <v>11</v>
      </c>
      <c r="E241" s="89" t="s">
        <v>55</v>
      </c>
      <c r="F241" s="89" t="s">
        <v>225</v>
      </c>
      <c r="G241" s="64" t="s">
        <v>34</v>
      </c>
      <c r="H241" s="90">
        <f>H242</f>
        <v>1455</v>
      </c>
      <c r="I241" s="90">
        <f>I242</f>
        <v>450</v>
      </c>
      <c r="J241" s="90">
        <f t="shared" si="18"/>
        <v>1005</v>
      </c>
      <c r="K241" s="90">
        <f t="shared" si="19"/>
        <v>30.927835051546392</v>
      </c>
    </row>
    <row r="242" spans="1:11" ht="47.25">
      <c r="A242" s="88" t="s">
        <v>35</v>
      </c>
      <c r="B242" s="137" t="s">
        <v>209</v>
      </c>
      <c r="C242" s="138"/>
      <c r="D242" s="89" t="s">
        <v>11</v>
      </c>
      <c r="E242" s="89" t="s">
        <v>55</v>
      </c>
      <c r="F242" s="89" t="s">
        <v>225</v>
      </c>
      <c r="G242" s="64" t="s">
        <v>36</v>
      </c>
      <c r="H242" s="90">
        <v>1455</v>
      </c>
      <c r="I242" s="90">
        <v>450</v>
      </c>
      <c r="J242" s="90">
        <f t="shared" si="18"/>
        <v>1005</v>
      </c>
      <c r="K242" s="90">
        <f t="shared" si="19"/>
        <v>30.927835051546392</v>
      </c>
    </row>
    <row r="243" spans="1:11" ht="15.75">
      <c r="A243" s="88" t="s">
        <v>45</v>
      </c>
      <c r="B243" s="137" t="s">
        <v>209</v>
      </c>
      <c r="C243" s="138"/>
      <c r="D243" s="89" t="s">
        <v>11</v>
      </c>
      <c r="E243" s="89" t="s">
        <v>55</v>
      </c>
      <c r="F243" s="89" t="s">
        <v>225</v>
      </c>
      <c r="G243" s="64" t="s">
        <v>46</v>
      </c>
      <c r="H243" s="90">
        <f>H244</f>
        <v>30</v>
      </c>
      <c r="I243" s="90">
        <f>I244</f>
        <v>0.1</v>
      </c>
      <c r="J243" s="90">
        <f t="shared" si="18"/>
        <v>29.9</v>
      </c>
      <c r="K243" s="90">
        <f t="shared" si="19"/>
        <v>0.33333333333333337</v>
      </c>
    </row>
    <row r="244" spans="1:11" ht="18" customHeight="1">
      <c r="A244" s="88" t="s">
        <v>49</v>
      </c>
      <c r="B244" s="137" t="s">
        <v>209</v>
      </c>
      <c r="C244" s="138"/>
      <c r="D244" s="89" t="s">
        <v>11</v>
      </c>
      <c r="E244" s="89" t="s">
        <v>55</v>
      </c>
      <c r="F244" s="89" t="s">
        <v>225</v>
      </c>
      <c r="G244" s="64" t="s">
        <v>50</v>
      </c>
      <c r="H244" s="90">
        <v>30</v>
      </c>
      <c r="I244" s="90">
        <v>0.1</v>
      </c>
      <c r="J244" s="90">
        <f t="shared" si="18"/>
        <v>29.9</v>
      </c>
      <c r="K244" s="90">
        <f t="shared" si="19"/>
        <v>0.33333333333333337</v>
      </c>
    </row>
    <row r="245" spans="1:11" ht="31.5">
      <c r="A245" s="101" t="s">
        <v>226</v>
      </c>
      <c r="B245" s="139" t="s">
        <v>227</v>
      </c>
      <c r="C245" s="140"/>
      <c r="D245" s="102"/>
      <c r="E245" s="102"/>
      <c r="F245" s="102"/>
      <c r="G245" s="103"/>
      <c r="H245" s="97">
        <f aca="true" t="shared" si="21" ref="H245:I248">H246</f>
        <v>5629</v>
      </c>
      <c r="I245" s="97">
        <f t="shared" si="21"/>
        <v>4133.5</v>
      </c>
      <c r="J245" s="97">
        <f t="shared" si="18"/>
        <v>1495.5</v>
      </c>
      <c r="K245" s="97">
        <f t="shared" si="19"/>
        <v>73.43222597264167</v>
      </c>
    </row>
    <row r="246" spans="1:11" s="100" customFormat="1" ht="18" customHeight="1">
      <c r="A246" s="105" t="s">
        <v>10</v>
      </c>
      <c r="B246" s="141" t="s">
        <v>227</v>
      </c>
      <c r="C246" s="142"/>
      <c r="D246" s="106" t="s">
        <v>11</v>
      </c>
      <c r="E246" s="107" t="s">
        <v>576</v>
      </c>
      <c r="F246" s="106"/>
      <c r="G246" s="108"/>
      <c r="H246" s="99">
        <f t="shared" si="21"/>
        <v>5629</v>
      </c>
      <c r="I246" s="99">
        <f t="shared" si="21"/>
        <v>4133.5</v>
      </c>
      <c r="J246" s="99">
        <f t="shared" si="18"/>
        <v>1495.5</v>
      </c>
      <c r="K246" s="99">
        <f t="shared" si="19"/>
        <v>73.43222597264167</v>
      </c>
    </row>
    <row r="247" spans="1:11" ht="78.75">
      <c r="A247" s="88" t="s">
        <v>228</v>
      </c>
      <c r="B247" s="137" t="s">
        <v>227</v>
      </c>
      <c r="C247" s="138"/>
      <c r="D247" s="89" t="s">
        <v>11</v>
      </c>
      <c r="E247" s="89" t="s">
        <v>101</v>
      </c>
      <c r="F247" s="89"/>
      <c r="G247" s="64"/>
      <c r="H247" s="90">
        <f t="shared" si="21"/>
        <v>5629</v>
      </c>
      <c r="I247" s="90">
        <f t="shared" si="21"/>
        <v>4133.5</v>
      </c>
      <c r="J247" s="90">
        <f t="shared" si="18"/>
        <v>1495.5</v>
      </c>
      <c r="K247" s="90">
        <f t="shared" si="19"/>
        <v>73.43222597264167</v>
      </c>
    </row>
    <row r="248" spans="1:11" ht="63">
      <c r="A248" s="88" t="s">
        <v>14</v>
      </c>
      <c r="B248" s="137" t="s">
        <v>227</v>
      </c>
      <c r="C248" s="138"/>
      <c r="D248" s="89" t="s">
        <v>11</v>
      </c>
      <c r="E248" s="89" t="s">
        <v>101</v>
      </c>
      <c r="F248" s="89" t="s">
        <v>15</v>
      </c>
      <c r="G248" s="64"/>
      <c r="H248" s="90">
        <f t="shared" si="21"/>
        <v>5629</v>
      </c>
      <c r="I248" s="90">
        <f t="shared" si="21"/>
        <v>4133.5</v>
      </c>
      <c r="J248" s="90">
        <f t="shared" si="18"/>
        <v>1495.5</v>
      </c>
      <c r="K248" s="90">
        <f t="shared" si="19"/>
        <v>73.43222597264167</v>
      </c>
    </row>
    <row r="249" spans="1:11" ht="15.75">
      <c r="A249" s="88" t="s">
        <v>41</v>
      </c>
      <c r="B249" s="137" t="s">
        <v>227</v>
      </c>
      <c r="C249" s="138"/>
      <c r="D249" s="89" t="s">
        <v>11</v>
      </c>
      <c r="E249" s="89" t="s">
        <v>101</v>
      </c>
      <c r="F249" s="89" t="s">
        <v>42</v>
      </c>
      <c r="G249" s="64"/>
      <c r="H249" s="90">
        <f>H250+H253+H256+H259</f>
        <v>5629</v>
      </c>
      <c r="I249" s="90">
        <f>I250+I253+I256+I259</f>
        <v>4133.5</v>
      </c>
      <c r="J249" s="90">
        <f t="shared" si="18"/>
        <v>1495.5</v>
      </c>
      <c r="K249" s="90">
        <f t="shared" si="19"/>
        <v>73.43222597264167</v>
      </c>
    </row>
    <row r="250" spans="1:11" ht="31.5">
      <c r="A250" s="88" t="s">
        <v>18</v>
      </c>
      <c r="B250" s="137" t="s">
        <v>227</v>
      </c>
      <c r="C250" s="138"/>
      <c r="D250" s="89" t="s">
        <v>11</v>
      </c>
      <c r="E250" s="89" t="s">
        <v>101</v>
      </c>
      <c r="F250" s="89" t="s">
        <v>43</v>
      </c>
      <c r="G250" s="64"/>
      <c r="H250" s="90">
        <f>H251</f>
        <v>4081</v>
      </c>
      <c r="I250" s="90">
        <f>I251</f>
        <v>3104.3</v>
      </c>
      <c r="J250" s="90">
        <f t="shared" si="18"/>
        <v>976.6999999999998</v>
      </c>
      <c r="K250" s="90">
        <f t="shared" si="19"/>
        <v>76.06714040676306</v>
      </c>
    </row>
    <row r="251" spans="1:11" ht="98.25" customHeight="1">
      <c r="A251" s="88" t="s">
        <v>20</v>
      </c>
      <c r="B251" s="137" t="s">
        <v>227</v>
      </c>
      <c r="C251" s="138"/>
      <c r="D251" s="89" t="s">
        <v>11</v>
      </c>
      <c r="E251" s="89" t="s">
        <v>101</v>
      </c>
      <c r="F251" s="89" t="s">
        <v>43</v>
      </c>
      <c r="G251" s="64" t="s">
        <v>21</v>
      </c>
      <c r="H251" s="90">
        <f>H252</f>
        <v>4081</v>
      </c>
      <c r="I251" s="90">
        <f>I252</f>
        <v>3104.3</v>
      </c>
      <c r="J251" s="90">
        <f t="shared" si="18"/>
        <v>976.6999999999998</v>
      </c>
      <c r="K251" s="90">
        <f t="shared" si="19"/>
        <v>76.06714040676306</v>
      </c>
    </row>
    <row r="252" spans="1:11" ht="39" customHeight="1">
      <c r="A252" s="88" t="s">
        <v>22</v>
      </c>
      <c r="B252" s="137" t="s">
        <v>227</v>
      </c>
      <c r="C252" s="138"/>
      <c r="D252" s="89" t="s">
        <v>11</v>
      </c>
      <c r="E252" s="89" t="s">
        <v>101</v>
      </c>
      <c r="F252" s="89" t="s">
        <v>43</v>
      </c>
      <c r="G252" s="64" t="s">
        <v>23</v>
      </c>
      <c r="H252" s="90">
        <v>4081</v>
      </c>
      <c r="I252" s="90">
        <v>3104.3</v>
      </c>
      <c r="J252" s="90">
        <f t="shared" si="18"/>
        <v>976.6999999999998</v>
      </c>
      <c r="K252" s="90">
        <f t="shared" si="19"/>
        <v>76.06714040676306</v>
      </c>
    </row>
    <row r="253" spans="1:11" ht="31.5">
      <c r="A253" s="88" t="s">
        <v>31</v>
      </c>
      <c r="B253" s="137" t="s">
        <v>227</v>
      </c>
      <c r="C253" s="138"/>
      <c r="D253" s="89" t="s">
        <v>11</v>
      </c>
      <c r="E253" s="89" t="s">
        <v>101</v>
      </c>
      <c r="F253" s="89" t="s">
        <v>44</v>
      </c>
      <c r="G253" s="64"/>
      <c r="H253" s="90">
        <f>H254</f>
        <v>394</v>
      </c>
      <c r="I253" s="90">
        <f>I254</f>
        <v>91.8</v>
      </c>
      <c r="J253" s="90">
        <f t="shared" si="18"/>
        <v>302.2</v>
      </c>
      <c r="K253" s="90">
        <f t="shared" si="19"/>
        <v>23.299492385786802</v>
      </c>
    </row>
    <row r="254" spans="1:11" ht="47.25">
      <c r="A254" s="88" t="s">
        <v>33</v>
      </c>
      <c r="B254" s="137" t="s">
        <v>227</v>
      </c>
      <c r="C254" s="138"/>
      <c r="D254" s="89" t="s">
        <v>11</v>
      </c>
      <c r="E254" s="89" t="s">
        <v>101</v>
      </c>
      <c r="F254" s="89" t="s">
        <v>44</v>
      </c>
      <c r="G254" s="64" t="s">
        <v>34</v>
      </c>
      <c r="H254" s="90">
        <f>H255</f>
        <v>394</v>
      </c>
      <c r="I254" s="90">
        <f>I255</f>
        <v>91.8</v>
      </c>
      <c r="J254" s="90">
        <f t="shared" si="18"/>
        <v>302.2</v>
      </c>
      <c r="K254" s="90">
        <f t="shared" si="19"/>
        <v>23.299492385786802</v>
      </c>
    </row>
    <row r="255" spans="1:11" ht="47.25">
      <c r="A255" s="88" t="s">
        <v>35</v>
      </c>
      <c r="B255" s="137" t="s">
        <v>227</v>
      </c>
      <c r="C255" s="138"/>
      <c r="D255" s="89" t="s">
        <v>11</v>
      </c>
      <c r="E255" s="89" t="s">
        <v>101</v>
      </c>
      <c r="F255" s="89" t="s">
        <v>44</v>
      </c>
      <c r="G255" s="64" t="s">
        <v>36</v>
      </c>
      <c r="H255" s="90">
        <v>394</v>
      </c>
      <c r="I255" s="90">
        <v>91.8</v>
      </c>
      <c r="J255" s="90">
        <f t="shared" si="18"/>
        <v>302.2</v>
      </c>
      <c r="K255" s="90">
        <f t="shared" si="19"/>
        <v>23.299492385786802</v>
      </c>
    </row>
    <row r="256" spans="1:11" ht="126">
      <c r="A256" s="88" t="s">
        <v>37</v>
      </c>
      <c r="B256" s="137" t="s">
        <v>227</v>
      </c>
      <c r="C256" s="138"/>
      <c r="D256" s="89" t="s">
        <v>11</v>
      </c>
      <c r="E256" s="89" t="s">
        <v>101</v>
      </c>
      <c r="F256" s="89" t="s">
        <v>51</v>
      </c>
      <c r="G256" s="64"/>
      <c r="H256" s="90">
        <f>H257</f>
        <v>220</v>
      </c>
      <c r="I256" s="90">
        <f>I257</f>
        <v>41.4</v>
      </c>
      <c r="J256" s="90">
        <f t="shared" si="18"/>
        <v>178.6</v>
      </c>
      <c r="K256" s="90">
        <f t="shared" si="19"/>
        <v>18.818181818181817</v>
      </c>
    </row>
    <row r="257" spans="1:11" ht="93" customHeight="1">
      <c r="A257" s="88" t="s">
        <v>20</v>
      </c>
      <c r="B257" s="137" t="s">
        <v>227</v>
      </c>
      <c r="C257" s="138"/>
      <c r="D257" s="89" t="s">
        <v>11</v>
      </c>
      <c r="E257" s="89" t="s">
        <v>101</v>
      </c>
      <c r="F257" s="89" t="s">
        <v>51</v>
      </c>
      <c r="G257" s="64" t="s">
        <v>21</v>
      </c>
      <c r="H257" s="90">
        <f>H258</f>
        <v>220</v>
      </c>
      <c r="I257" s="90">
        <f>I258</f>
        <v>41.4</v>
      </c>
      <c r="J257" s="90">
        <f t="shared" si="18"/>
        <v>178.6</v>
      </c>
      <c r="K257" s="90">
        <f t="shared" si="19"/>
        <v>18.818181818181817</v>
      </c>
    </row>
    <row r="258" spans="1:11" ht="39" customHeight="1">
      <c r="A258" s="88" t="s">
        <v>22</v>
      </c>
      <c r="B258" s="137" t="s">
        <v>227</v>
      </c>
      <c r="C258" s="138"/>
      <c r="D258" s="89" t="s">
        <v>11</v>
      </c>
      <c r="E258" s="89" t="s">
        <v>101</v>
      </c>
      <c r="F258" s="89" t="s">
        <v>51</v>
      </c>
      <c r="G258" s="64" t="s">
        <v>23</v>
      </c>
      <c r="H258" s="90">
        <v>220</v>
      </c>
      <c r="I258" s="90">
        <v>41.4</v>
      </c>
      <c r="J258" s="90">
        <f t="shared" si="18"/>
        <v>178.6</v>
      </c>
      <c r="K258" s="90">
        <f t="shared" si="19"/>
        <v>18.818181818181817</v>
      </c>
    </row>
    <row r="259" spans="1:11" ht="15.75">
      <c r="A259" s="88" t="s">
        <v>52</v>
      </c>
      <c r="B259" s="137" t="s">
        <v>227</v>
      </c>
      <c r="C259" s="138"/>
      <c r="D259" s="89" t="s">
        <v>11</v>
      </c>
      <c r="E259" s="89" t="s">
        <v>101</v>
      </c>
      <c r="F259" s="89" t="s">
        <v>53</v>
      </c>
      <c r="G259" s="64"/>
      <c r="H259" s="90">
        <f>H260+H262</f>
        <v>934</v>
      </c>
      <c r="I259" s="90">
        <f>I260+I262</f>
        <v>896</v>
      </c>
      <c r="J259" s="90">
        <f t="shared" si="18"/>
        <v>38</v>
      </c>
      <c r="K259" s="90">
        <f t="shared" si="19"/>
        <v>95.93147751605996</v>
      </c>
    </row>
    <row r="260" spans="1:11" ht="98.25" customHeight="1">
      <c r="A260" s="88" t="s">
        <v>20</v>
      </c>
      <c r="B260" s="137" t="s">
        <v>227</v>
      </c>
      <c r="C260" s="138"/>
      <c r="D260" s="89" t="s">
        <v>11</v>
      </c>
      <c r="E260" s="89" t="s">
        <v>101</v>
      </c>
      <c r="F260" s="89" t="s">
        <v>53</v>
      </c>
      <c r="G260" s="64" t="s">
        <v>21</v>
      </c>
      <c r="H260" s="90">
        <f>H261</f>
        <v>54</v>
      </c>
      <c r="I260" s="90">
        <f>I261</f>
        <v>17.8</v>
      </c>
      <c r="J260" s="90">
        <f t="shared" si="18"/>
        <v>36.2</v>
      </c>
      <c r="K260" s="90">
        <f t="shared" si="19"/>
        <v>32.96296296296297</v>
      </c>
    </row>
    <row r="261" spans="1:11" ht="36" customHeight="1">
      <c r="A261" s="88" t="s">
        <v>22</v>
      </c>
      <c r="B261" s="137" t="s">
        <v>227</v>
      </c>
      <c r="C261" s="138"/>
      <c r="D261" s="89" t="s">
        <v>11</v>
      </c>
      <c r="E261" s="89" t="s">
        <v>101</v>
      </c>
      <c r="F261" s="89" t="s">
        <v>53</v>
      </c>
      <c r="G261" s="64" t="s">
        <v>23</v>
      </c>
      <c r="H261" s="90">
        <v>54</v>
      </c>
      <c r="I261" s="90">
        <v>17.8</v>
      </c>
      <c r="J261" s="90">
        <f t="shared" si="18"/>
        <v>36.2</v>
      </c>
      <c r="K261" s="90">
        <f t="shared" si="19"/>
        <v>32.96296296296297</v>
      </c>
    </row>
    <row r="262" spans="1:11" ht="31.5">
      <c r="A262" s="88" t="s">
        <v>181</v>
      </c>
      <c r="B262" s="137" t="s">
        <v>227</v>
      </c>
      <c r="C262" s="138"/>
      <c r="D262" s="89" t="s">
        <v>11</v>
      </c>
      <c r="E262" s="89" t="s">
        <v>101</v>
      </c>
      <c r="F262" s="89" t="s">
        <v>53</v>
      </c>
      <c r="G262" s="64" t="s">
        <v>182</v>
      </c>
      <c r="H262" s="90">
        <f>H263</f>
        <v>880</v>
      </c>
      <c r="I262" s="90">
        <f>I263</f>
        <v>878.2</v>
      </c>
      <c r="J262" s="90">
        <f t="shared" si="18"/>
        <v>1.7999999999999545</v>
      </c>
      <c r="K262" s="90">
        <f t="shared" si="19"/>
        <v>99.79545454545456</v>
      </c>
    </row>
    <row r="263" spans="1:11" ht="47.25">
      <c r="A263" s="88" t="s">
        <v>203</v>
      </c>
      <c r="B263" s="137" t="s">
        <v>227</v>
      </c>
      <c r="C263" s="138"/>
      <c r="D263" s="89" t="s">
        <v>11</v>
      </c>
      <c r="E263" s="89" t="s">
        <v>101</v>
      </c>
      <c r="F263" s="89" t="s">
        <v>53</v>
      </c>
      <c r="G263" s="64" t="s">
        <v>204</v>
      </c>
      <c r="H263" s="90">
        <v>880</v>
      </c>
      <c r="I263" s="90">
        <v>878.2</v>
      </c>
      <c r="J263" s="90">
        <f t="shared" si="18"/>
        <v>1.7999999999999545</v>
      </c>
      <c r="K263" s="90">
        <f t="shared" si="19"/>
        <v>99.79545454545456</v>
      </c>
    </row>
    <row r="264" spans="1:11" s="104" customFormat="1" ht="63">
      <c r="A264" s="101" t="s">
        <v>229</v>
      </c>
      <c r="B264" s="139" t="s">
        <v>230</v>
      </c>
      <c r="C264" s="140"/>
      <c r="D264" s="102"/>
      <c r="E264" s="102"/>
      <c r="F264" s="102"/>
      <c r="G264" s="103"/>
      <c r="H264" s="97">
        <f>H265+H305+H311+H299</f>
        <v>83117.59999999999</v>
      </c>
      <c r="I264" s="97">
        <f>I265+I305+I311+I299</f>
        <v>59120.700000000004</v>
      </c>
      <c r="J264" s="97">
        <f t="shared" si="18"/>
        <v>23996.899999999987</v>
      </c>
      <c r="K264" s="97">
        <f t="shared" si="19"/>
        <v>71.12897870005872</v>
      </c>
    </row>
    <row r="265" spans="1:11" s="100" customFormat="1" ht="20.25" customHeight="1">
      <c r="A265" s="105" t="s">
        <v>10</v>
      </c>
      <c r="B265" s="141" t="s">
        <v>230</v>
      </c>
      <c r="C265" s="142"/>
      <c r="D265" s="106" t="s">
        <v>11</v>
      </c>
      <c r="E265" s="107" t="s">
        <v>576</v>
      </c>
      <c r="F265" s="106"/>
      <c r="G265" s="108"/>
      <c r="H265" s="99">
        <f>H266</f>
        <v>74095.59999999999</v>
      </c>
      <c r="I265" s="99">
        <f>I266</f>
        <v>54178.6</v>
      </c>
      <c r="J265" s="99">
        <f t="shared" si="18"/>
        <v>19916.999999999993</v>
      </c>
      <c r="K265" s="99">
        <f t="shared" si="19"/>
        <v>73.1198613682864</v>
      </c>
    </row>
    <row r="266" spans="1:11" ht="15.75">
      <c r="A266" s="88" t="s">
        <v>54</v>
      </c>
      <c r="B266" s="137" t="s">
        <v>230</v>
      </c>
      <c r="C266" s="138"/>
      <c r="D266" s="89" t="s">
        <v>11</v>
      </c>
      <c r="E266" s="89" t="s">
        <v>55</v>
      </c>
      <c r="F266" s="89"/>
      <c r="G266" s="64"/>
      <c r="H266" s="90">
        <f>H267+H272+H288</f>
        <v>74095.59999999999</v>
      </c>
      <c r="I266" s="90">
        <f>I267+I272+I288</f>
        <v>54178.6</v>
      </c>
      <c r="J266" s="90">
        <f t="shared" si="18"/>
        <v>19916.999999999993</v>
      </c>
      <c r="K266" s="90">
        <f t="shared" si="19"/>
        <v>73.1198613682864</v>
      </c>
    </row>
    <row r="267" spans="1:11" ht="63">
      <c r="A267" s="88" t="s">
        <v>231</v>
      </c>
      <c r="B267" s="137" t="s">
        <v>230</v>
      </c>
      <c r="C267" s="138"/>
      <c r="D267" s="89" t="s">
        <v>11</v>
      </c>
      <c r="E267" s="89" t="s">
        <v>55</v>
      </c>
      <c r="F267" s="89" t="s">
        <v>232</v>
      </c>
      <c r="G267" s="64"/>
      <c r="H267" s="90">
        <f aca="true" t="shared" si="22" ref="H267:I270">H268</f>
        <v>1464.5</v>
      </c>
      <c r="I267" s="90">
        <f t="shared" si="22"/>
        <v>0</v>
      </c>
      <c r="J267" s="90">
        <f t="shared" si="18"/>
        <v>1464.5</v>
      </c>
      <c r="K267" s="90">
        <f t="shared" si="19"/>
        <v>0</v>
      </c>
    </row>
    <row r="268" spans="1:11" ht="48" customHeight="1">
      <c r="A268" s="88" t="s">
        <v>233</v>
      </c>
      <c r="B268" s="137" t="s">
        <v>230</v>
      </c>
      <c r="C268" s="138"/>
      <c r="D268" s="89" t="s">
        <v>11</v>
      </c>
      <c r="E268" s="89" t="s">
        <v>55</v>
      </c>
      <c r="F268" s="89" t="s">
        <v>234</v>
      </c>
      <c r="G268" s="64"/>
      <c r="H268" s="90">
        <f t="shared" si="22"/>
        <v>1464.5</v>
      </c>
      <c r="I268" s="90">
        <f t="shared" si="22"/>
        <v>0</v>
      </c>
      <c r="J268" s="90">
        <f aca="true" t="shared" si="23" ref="J268:J337">H268-I268</f>
        <v>1464.5</v>
      </c>
      <c r="K268" s="90">
        <f aca="true" t="shared" si="24" ref="K268:K337">I268/H268*100</f>
        <v>0</v>
      </c>
    </row>
    <row r="269" spans="1:11" ht="31.5">
      <c r="A269" s="88" t="s">
        <v>235</v>
      </c>
      <c r="B269" s="137" t="s">
        <v>230</v>
      </c>
      <c r="C269" s="138"/>
      <c r="D269" s="89" t="s">
        <v>11</v>
      </c>
      <c r="E269" s="89" t="s">
        <v>55</v>
      </c>
      <c r="F269" s="89" t="s">
        <v>236</v>
      </c>
      <c r="G269" s="64"/>
      <c r="H269" s="90">
        <f t="shared" si="22"/>
        <v>1464.5</v>
      </c>
      <c r="I269" s="90">
        <f t="shared" si="22"/>
        <v>0</v>
      </c>
      <c r="J269" s="90">
        <f t="shared" si="23"/>
        <v>1464.5</v>
      </c>
      <c r="K269" s="90">
        <f t="shared" si="24"/>
        <v>0</v>
      </c>
    </row>
    <row r="270" spans="1:11" ht="47.25">
      <c r="A270" s="88" t="s">
        <v>33</v>
      </c>
      <c r="B270" s="137" t="s">
        <v>230</v>
      </c>
      <c r="C270" s="138"/>
      <c r="D270" s="89" t="s">
        <v>11</v>
      </c>
      <c r="E270" s="89" t="s">
        <v>55</v>
      </c>
      <c r="F270" s="89" t="s">
        <v>236</v>
      </c>
      <c r="G270" s="64" t="s">
        <v>34</v>
      </c>
      <c r="H270" s="90">
        <f t="shared" si="22"/>
        <v>1464.5</v>
      </c>
      <c r="I270" s="90">
        <f t="shared" si="22"/>
        <v>0</v>
      </c>
      <c r="J270" s="90">
        <f t="shared" si="23"/>
        <v>1464.5</v>
      </c>
      <c r="K270" s="90">
        <f t="shared" si="24"/>
        <v>0</v>
      </c>
    </row>
    <row r="271" spans="1:11" ht="47.25">
      <c r="A271" s="88" t="s">
        <v>35</v>
      </c>
      <c r="B271" s="137" t="s">
        <v>230</v>
      </c>
      <c r="C271" s="138"/>
      <c r="D271" s="89" t="s">
        <v>11</v>
      </c>
      <c r="E271" s="89" t="s">
        <v>55</v>
      </c>
      <c r="F271" s="89" t="s">
        <v>236</v>
      </c>
      <c r="G271" s="64" t="s">
        <v>36</v>
      </c>
      <c r="H271" s="90">
        <v>1464.5</v>
      </c>
      <c r="I271" s="90">
        <f>Прил_5!I671</f>
        <v>0</v>
      </c>
      <c r="J271" s="90">
        <f t="shared" si="23"/>
        <v>1464.5</v>
      </c>
      <c r="K271" s="90">
        <f t="shared" si="24"/>
        <v>0</v>
      </c>
    </row>
    <row r="272" spans="1:11" ht="31.5">
      <c r="A272" s="88" t="s">
        <v>237</v>
      </c>
      <c r="B272" s="137" t="s">
        <v>230</v>
      </c>
      <c r="C272" s="138"/>
      <c r="D272" s="89" t="s">
        <v>11</v>
      </c>
      <c r="E272" s="89" t="s">
        <v>55</v>
      </c>
      <c r="F272" s="89" t="s">
        <v>238</v>
      </c>
      <c r="G272" s="64"/>
      <c r="H272" s="90">
        <f>H273+H276+H281</f>
        <v>70561.7</v>
      </c>
      <c r="I272" s="90">
        <f>I273+I276+I281</f>
        <v>52632.7</v>
      </c>
      <c r="J272" s="90">
        <f t="shared" si="23"/>
        <v>17929</v>
      </c>
      <c r="K272" s="90">
        <f t="shared" si="24"/>
        <v>74.59103167865854</v>
      </c>
    </row>
    <row r="273" spans="1:11" ht="110.25" customHeight="1">
      <c r="A273" s="88" t="s">
        <v>37</v>
      </c>
      <c r="B273" s="137" t="s">
        <v>230</v>
      </c>
      <c r="C273" s="138"/>
      <c r="D273" s="89" t="s">
        <v>11</v>
      </c>
      <c r="E273" s="89" t="s">
        <v>55</v>
      </c>
      <c r="F273" s="89" t="s">
        <v>239</v>
      </c>
      <c r="G273" s="64"/>
      <c r="H273" s="90">
        <f>H274</f>
        <v>944.4</v>
      </c>
      <c r="I273" s="90">
        <f>I274</f>
        <v>696.7</v>
      </c>
      <c r="J273" s="90">
        <f t="shared" si="23"/>
        <v>247.69999999999993</v>
      </c>
      <c r="K273" s="90">
        <f t="shared" si="24"/>
        <v>73.77170690385431</v>
      </c>
    </row>
    <row r="274" spans="1:11" ht="93.75" customHeight="1">
      <c r="A274" s="88" t="s">
        <v>20</v>
      </c>
      <c r="B274" s="137" t="s">
        <v>230</v>
      </c>
      <c r="C274" s="138"/>
      <c r="D274" s="89" t="s">
        <v>11</v>
      </c>
      <c r="E274" s="89" t="s">
        <v>55</v>
      </c>
      <c r="F274" s="89" t="s">
        <v>239</v>
      </c>
      <c r="G274" s="64" t="s">
        <v>21</v>
      </c>
      <c r="H274" s="90">
        <f>H275</f>
        <v>944.4</v>
      </c>
      <c r="I274" s="90">
        <f>I275</f>
        <v>696.7</v>
      </c>
      <c r="J274" s="90">
        <f t="shared" si="23"/>
        <v>247.69999999999993</v>
      </c>
      <c r="K274" s="90">
        <f t="shared" si="24"/>
        <v>73.77170690385431</v>
      </c>
    </row>
    <row r="275" spans="1:11" ht="31.5">
      <c r="A275" s="88" t="s">
        <v>221</v>
      </c>
      <c r="B275" s="137" t="s">
        <v>230</v>
      </c>
      <c r="C275" s="138"/>
      <c r="D275" s="89" t="s">
        <v>11</v>
      </c>
      <c r="E275" s="89" t="s">
        <v>55</v>
      </c>
      <c r="F275" s="89" t="s">
        <v>239</v>
      </c>
      <c r="G275" s="64" t="s">
        <v>222</v>
      </c>
      <c r="H275" s="90">
        <v>944.4</v>
      </c>
      <c r="I275" s="90">
        <v>696.7</v>
      </c>
      <c r="J275" s="90">
        <f t="shared" si="23"/>
        <v>247.69999999999993</v>
      </c>
      <c r="K275" s="90">
        <f t="shared" si="24"/>
        <v>73.77170690385431</v>
      </c>
    </row>
    <row r="276" spans="1:11" ht="15.75">
      <c r="A276" s="88" t="s">
        <v>52</v>
      </c>
      <c r="B276" s="137" t="s">
        <v>230</v>
      </c>
      <c r="C276" s="138"/>
      <c r="D276" s="89" t="s">
        <v>11</v>
      </c>
      <c r="E276" s="89" t="s">
        <v>55</v>
      </c>
      <c r="F276" s="89" t="s">
        <v>240</v>
      </c>
      <c r="G276" s="64"/>
      <c r="H276" s="90">
        <f>H277+H279</f>
        <v>401.5</v>
      </c>
      <c r="I276" s="90">
        <f>I277+I279</f>
        <v>9.8</v>
      </c>
      <c r="J276" s="90">
        <f t="shared" si="23"/>
        <v>391.7</v>
      </c>
      <c r="K276" s="90">
        <f t="shared" si="24"/>
        <v>2.4408468244084687</v>
      </c>
    </row>
    <row r="277" spans="1:11" ht="95.25" customHeight="1">
      <c r="A277" s="88" t="s">
        <v>20</v>
      </c>
      <c r="B277" s="137" t="s">
        <v>230</v>
      </c>
      <c r="C277" s="138"/>
      <c r="D277" s="89" t="s">
        <v>11</v>
      </c>
      <c r="E277" s="89" t="s">
        <v>55</v>
      </c>
      <c r="F277" s="89" t="s">
        <v>240</v>
      </c>
      <c r="G277" s="64" t="s">
        <v>21</v>
      </c>
      <c r="H277" s="90">
        <f>H278</f>
        <v>51.5</v>
      </c>
      <c r="I277" s="90">
        <f>I278</f>
        <v>9.8</v>
      </c>
      <c r="J277" s="90">
        <f t="shared" si="23"/>
        <v>41.7</v>
      </c>
      <c r="K277" s="90">
        <f t="shared" si="24"/>
        <v>19.029126213592235</v>
      </c>
    </row>
    <row r="278" spans="1:11" ht="31.5">
      <c r="A278" s="88" t="s">
        <v>221</v>
      </c>
      <c r="B278" s="137" t="s">
        <v>230</v>
      </c>
      <c r="C278" s="138"/>
      <c r="D278" s="89" t="s">
        <v>11</v>
      </c>
      <c r="E278" s="89" t="s">
        <v>55</v>
      </c>
      <c r="F278" s="89" t="s">
        <v>240</v>
      </c>
      <c r="G278" s="64" t="s">
        <v>222</v>
      </c>
      <c r="H278" s="90">
        <v>51.5</v>
      </c>
      <c r="I278" s="90">
        <v>9.8</v>
      </c>
      <c r="J278" s="90">
        <f t="shared" si="23"/>
        <v>41.7</v>
      </c>
      <c r="K278" s="90">
        <f t="shared" si="24"/>
        <v>19.029126213592235</v>
      </c>
    </row>
    <row r="279" spans="1:11" ht="31.5">
      <c r="A279" s="88" t="s">
        <v>181</v>
      </c>
      <c r="B279" s="137" t="s">
        <v>230</v>
      </c>
      <c r="C279" s="138"/>
      <c r="D279" s="89" t="s">
        <v>11</v>
      </c>
      <c r="E279" s="89" t="s">
        <v>55</v>
      </c>
      <c r="F279" s="89" t="s">
        <v>240</v>
      </c>
      <c r="G279" s="64" t="s">
        <v>182</v>
      </c>
      <c r="H279" s="90">
        <f>H280</f>
        <v>350</v>
      </c>
      <c r="I279" s="90">
        <f>I280</f>
        <v>0</v>
      </c>
      <c r="J279" s="90">
        <f t="shared" si="23"/>
        <v>350</v>
      </c>
      <c r="K279" s="90">
        <f t="shared" si="24"/>
        <v>0</v>
      </c>
    </row>
    <row r="280" spans="1:11" ht="47.25">
      <c r="A280" s="88" t="s">
        <v>203</v>
      </c>
      <c r="B280" s="137" t="s">
        <v>230</v>
      </c>
      <c r="C280" s="138"/>
      <c r="D280" s="89" t="s">
        <v>11</v>
      </c>
      <c r="E280" s="89" t="s">
        <v>55</v>
      </c>
      <c r="F280" s="89" t="s">
        <v>240</v>
      </c>
      <c r="G280" s="64" t="s">
        <v>204</v>
      </c>
      <c r="H280" s="90">
        <v>350</v>
      </c>
      <c r="I280" s="90">
        <v>0</v>
      </c>
      <c r="J280" s="90">
        <f t="shared" si="23"/>
        <v>350</v>
      </c>
      <c r="K280" s="90">
        <f t="shared" si="24"/>
        <v>0</v>
      </c>
    </row>
    <row r="281" spans="1:11" ht="47.25">
      <c r="A281" s="88" t="s">
        <v>241</v>
      </c>
      <c r="B281" s="137" t="s">
        <v>230</v>
      </c>
      <c r="C281" s="138"/>
      <c r="D281" s="89" t="s">
        <v>11</v>
      </c>
      <c r="E281" s="89" t="s">
        <v>55</v>
      </c>
      <c r="F281" s="89" t="s">
        <v>242</v>
      </c>
      <c r="G281" s="64"/>
      <c r="H281" s="90">
        <f>H282+H284+H286</f>
        <v>69215.8</v>
      </c>
      <c r="I281" s="90">
        <f>I282+I284+I286</f>
        <v>51926.2</v>
      </c>
      <c r="J281" s="90">
        <f t="shared" si="23"/>
        <v>17289.600000000006</v>
      </c>
      <c r="K281" s="90">
        <f t="shared" si="24"/>
        <v>75.02073226055322</v>
      </c>
    </row>
    <row r="282" spans="1:11" ht="97.5" customHeight="1">
      <c r="A282" s="88" t="s">
        <v>20</v>
      </c>
      <c r="B282" s="137" t="s">
        <v>230</v>
      </c>
      <c r="C282" s="138"/>
      <c r="D282" s="89" t="s">
        <v>11</v>
      </c>
      <c r="E282" s="89" t="s">
        <v>55</v>
      </c>
      <c r="F282" s="89" t="s">
        <v>242</v>
      </c>
      <c r="G282" s="64" t="s">
        <v>21</v>
      </c>
      <c r="H282" s="90">
        <f>H283</f>
        <v>44253.5</v>
      </c>
      <c r="I282" s="90">
        <f>I283</f>
        <v>38520.4</v>
      </c>
      <c r="J282" s="90">
        <f t="shared" si="23"/>
        <v>5733.0999999999985</v>
      </c>
      <c r="K282" s="90">
        <f t="shared" si="24"/>
        <v>87.04486650773386</v>
      </c>
    </row>
    <row r="283" spans="1:11" ht="31.5">
      <c r="A283" s="88" t="s">
        <v>221</v>
      </c>
      <c r="B283" s="137" t="s">
        <v>230</v>
      </c>
      <c r="C283" s="138"/>
      <c r="D283" s="89" t="s">
        <v>11</v>
      </c>
      <c r="E283" s="89" t="s">
        <v>55</v>
      </c>
      <c r="F283" s="89" t="s">
        <v>242</v>
      </c>
      <c r="G283" s="64" t="s">
        <v>222</v>
      </c>
      <c r="H283" s="90">
        <v>44253.5</v>
      </c>
      <c r="I283" s="90">
        <v>38520.4</v>
      </c>
      <c r="J283" s="90">
        <f t="shared" si="23"/>
        <v>5733.0999999999985</v>
      </c>
      <c r="K283" s="90">
        <f t="shared" si="24"/>
        <v>87.04486650773386</v>
      </c>
    </row>
    <row r="284" spans="1:11" ht="47.25">
      <c r="A284" s="88" t="s">
        <v>33</v>
      </c>
      <c r="B284" s="137" t="s">
        <v>230</v>
      </c>
      <c r="C284" s="138"/>
      <c r="D284" s="89" t="s">
        <v>11</v>
      </c>
      <c r="E284" s="89" t="s">
        <v>55</v>
      </c>
      <c r="F284" s="89" t="s">
        <v>242</v>
      </c>
      <c r="G284" s="64" t="s">
        <v>34</v>
      </c>
      <c r="H284" s="90">
        <f>H285</f>
        <v>24401.3</v>
      </c>
      <c r="I284" s="90">
        <f>I285</f>
        <v>13146.6</v>
      </c>
      <c r="J284" s="90">
        <f t="shared" si="23"/>
        <v>11254.699999999999</v>
      </c>
      <c r="K284" s="90">
        <f t="shared" si="24"/>
        <v>53.876637720121465</v>
      </c>
    </row>
    <row r="285" spans="1:11" ht="47.25">
      <c r="A285" s="88" t="s">
        <v>35</v>
      </c>
      <c r="B285" s="137" t="s">
        <v>230</v>
      </c>
      <c r="C285" s="138"/>
      <c r="D285" s="89" t="s">
        <v>11</v>
      </c>
      <c r="E285" s="89" t="s">
        <v>55</v>
      </c>
      <c r="F285" s="89" t="s">
        <v>242</v>
      </c>
      <c r="G285" s="64" t="s">
        <v>36</v>
      </c>
      <c r="H285" s="90">
        <v>24401.3</v>
      </c>
      <c r="I285" s="90">
        <v>13146.6</v>
      </c>
      <c r="J285" s="90">
        <f t="shared" si="23"/>
        <v>11254.699999999999</v>
      </c>
      <c r="K285" s="90">
        <f t="shared" si="24"/>
        <v>53.876637720121465</v>
      </c>
    </row>
    <row r="286" spans="1:11" ht="15.75">
      <c r="A286" s="88" t="s">
        <v>45</v>
      </c>
      <c r="B286" s="137" t="s">
        <v>230</v>
      </c>
      <c r="C286" s="138"/>
      <c r="D286" s="89" t="s">
        <v>11</v>
      </c>
      <c r="E286" s="89" t="s">
        <v>55</v>
      </c>
      <c r="F286" s="89" t="s">
        <v>242</v>
      </c>
      <c r="G286" s="64" t="s">
        <v>46</v>
      </c>
      <c r="H286" s="90">
        <f>H287</f>
        <v>561</v>
      </c>
      <c r="I286" s="90">
        <f>I287</f>
        <v>259.2</v>
      </c>
      <c r="J286" s="90">
        <f t="shared" si="23"/>
        <v>301.8</v>
      </c>
      <c r="K286" s="90">
        <f t="shared" si="24"/>
        <v>46.20320855614973</v>
      </c>
    </row>
    <row r="287" spans="1:11" ht="18" customHeight="1">
      <c r="A287" s="88" t="s">
        <v>49</v>
      </c>
      <c r="B287" s="137" t="s">
        <v>230</v>
      </c>
      <c r="C287" s="138"/>
      <c r="D287" s="89" t="s">
        <v>11</v>
      </c>
      <c r="E287" s="89" t="s">
        <v>55</v>
      </c>
      <c r="F287" s="89" t="s">
        <v>242</v>
      </c>
      <c r="G287" s="64" t="s">
        <v>50</v>
      </c>
      <c r="H287" s="90">
        <v>561</v>
      </c>
      <c r="I287" s="90">
        <v>259.2</v>
      </c>
      <c r="J287" s="90">
        <f t="shared" si="23"/>
        <v>301.8</v>
      </c>
      <c r="K287" s="90">
        <f t="shared" si="24"/>
        <v>46.20320855614973</v>
      </c>
    </row>
    <row r="288" spans="1:11" ht="47.25">
      <c r="A288" s="88" t="s">
        <v>243</v>
      </c>
      <c r="B288" s="137" t="s">
        <v>230</v>
      </c>
      <c r="C288" s="138"/>
      <c r="D288" s="89" t="s">
        <v>11</v>
      </c>
      <c r="E288" s="89" t="s">
        <v>55</v>
      </c>
      <c r="F288" s="89" t="s">
        <v>244</v>
      </c>
      <c r="G288" s="64"/>
      <c r="H288" s="90">
        <f>H289+H292+H295</f>
        <v>2069.4</v>
      </c>
      <c r="I288" s="90">
        <f>I289+I292+I295</f>
        <v>1545.9</v>
      </c>
      <c r="J288" s="90">
        <f t="shared" si="23"/>
        <v>523.5</v>
      </c>
      <c r="K288" s="90">
        <f t="shared" si="24"/>
        <v>74.70281240939403</v>
      </c>
    </row>
    <row r="289" spans="1:11" ht="31.5">
      <c r="A289" s="88" t="s">
        <v>245</v>
      </c>
      <c r="B289" s="137" t="s">
        <v>230</v>
      </c>
      <c r="C289" s="138"/>
      <c r="D289" s="89" t="s">
        <v>11</v>
      </c>
      <c r="E289" s="89" t="s">
        <v>55</v>
      </c>
      <c r="F289" s="89" t="s">
        <v>246</v>
      </c>
      <c r="G289" s="64"/>
      <c r="H289" s="90">
        <f>H290</f>
        <v>1942.4</v>
      </c>
      <c r="I289" s="90">
        <f>I290</f>
        <v>1059.7</v>
      </c>
      <c r="J289" s="90">
        <f t="shared" si="23"/>
        <v>882.7</v>
      </c>
      <c r="K289" s="90">
        <f t="shared" si="24"/>
        <v>54.55621911037891</v>
      </c>
    </row>
    <row r="290" spans="1:11" ht="47.25">
      <c r="A290" s="88" t="s">
        <v>33</v>
      </c>
      <c r="B290" s="137" t="s">
        <v>230</v>
      </c>
      <c r="C290" s="138"/>
      <c r="D290" s="89" t="s">
        <v>11</v>
      </c>
      <c r="E290" s="89" t="s">
        <v>55</v>
      </c>
      <c r="F290" s="89" t="s">
        <v>246</v>
      </c>
      <c r="G290" s="64" t="s">
        <v>34</v>
      </c>
      <c r="H290" s="90">
        <f>H291</f>
        <v>1942.4</v>
      </c>
      <c r="I290" s="90">
        <f>I291</f>
        <v>1059.7</v>
      </c>
      <c r="J290" s="90">
        <f t="shared" si="23"/>
        <v>882.7</v>
      </c>
      <c r="K290" s="90">
        <f t="shared" si="24"/>
        <v>54.55621911037891</v>
      </c>
    </row>
    <row r="291" spans="1:11" ht="47.25">
      <c r="A291" s="88" t="s">
        <v>35</v>
      </c>
      <c r="B291" s="137" t="s">
        <v>230</v>
      </c>
      <c r="C291" s="138"/>
      <c r="D291" s="89" t="s">
        <v>11</v>
      </c>
      <c r="E291" s="89" t="s">
        <v>55</v>
      </c>
      <c r="F291" s="89" t="s">
        <v>246</v>
      </c>
      <c r="G291" s="64" t="s">
        <v>36</v>
      </c>
      <c r="H291" s="90">
        <v>1942.4</v>
      </c>
      <c r="I291" s="90">
        <v>1059.7</v>
      </c>
      <c r="J291" s="90">
        <f t="shared" si="23"/>
        <v>882.7</v>
      </c>
      <c r="K291" s="90">
        <f t="shared" si="24"/>
        <v>54.55621911037891</v>
      </c>
    </row>
    <row r="292" spans="1:11" ht="63">
      <c r="A292" s="88" t="s">
        <v>247</v>
      </c>
      <c r="B292" s="137" t="s">
        <v>230</v>
      </c>
      <c r="C292" s="138"/>
      <c r="D292" s="89" t="s">
        <v>11</v>
      </c>
      <c r="E292" s="89" t="s">
        <v>55</v>
      </c>
      <c r="F292" s="89" t="s">
        <v>248</v>
      </c>
      <c r="G292" s="64"/>
      <c r="H292" s="90">
        <f>H293</f>
        <v>80</v>
      </c>
      <c r="I292" s="90">
        <f>I293</f>
        <v>355.8</v>
      </c>
      <c r="J292" s="90">
        <f t="shared" si="23"/>
        <v>-275.8</v>
      </c>
      <c r="K292" s="90">
        <f t="shared" si="24"/>
        <v>444.75</v>
      </c>
    </row>
    <row r="293" spans="1:11" ht="47.25">
      <c r="A293" s="88" t="s">
        <v>33</v>
      </c>
      <c r="B293" s="137" t="s">
        <v>230</v>
      </c>
      <c r="C293" s="138"/>
      <c r="D293" s="89" t="s">
        <v>11</v>
      </c>
      <c r="E293" s="89" t="s">
        <v>55</v>
      </c>
      <c r="F293" s="89" t="s">
        <v>248</v>
      </c>
      <c r="G293" s="64" t="s">
        <v>34</v>
      </c>
      <c r="H293" s="90">
        <f>H294</f>
        <v>80</v>
      </c>
      <c r="I293" s="90">
        <f>I294</f>
        <v>355.8</v>
      </c>
      <c r="J293" s="90">
        <f t="shared" si="23"/>
        <v>-275.8</v>
      </c>
      <c r="K293" s="90">
        <f t="shared" si="24"/>
        <v>444.75</v>
      </c>
    </row>
    <row r="294" spans="1:11" ht="47.25">
      <c r="A294" s="88" t="s">
        <v>35</v>
      </c>
      <c r="B294" s="137" t="s">
        <v>230</v>
      </c>
      <c r="C294" s="138"/>
      <c r="D294" s="89" t="s">
        <v>11</v>
      </c>
      <c r="E294" s="89" t="s">
        <v>55</v>
      </c>
      <c r="F294" s="89" t="s">
        <v>248</v>
      </c>
      <c r="G294" s="64" t="s">
        <v>36</v>
      </c>
      <c r="H294" s="90">
        <v>80</v>
      </c>
      <c r="I294" s="90">
        <v>355.8</v>
      </c>
      <c r="J294" s="90">
        <f t="shared" si="23"/>
        <v>-275.8</v>
      </c>
      <c r="K294" s="90">
        <f t="shared" si="24"/>
        <v>444.75</v>
      </c>
    </row>
    <row r="295" spans="1:11" ht="47.25">
      <c r="A295" s="88" t="s">
        <v>241</v>
      </c>
      <c r="B295" s="137" t="s">
        <v>230</v>
      </c>
      <c r="C295" s="138"/>
      <c r="D295" s="89" t="s">
        <v>11</v>
      </c>
      <c r="E295" s="89" t="s">
        <v>55</v>
      </c>
      <c r="F295" s="89" t="s">
        <v>249</v>
      </c>
      <c r="G295" s="64"/>
      <c r="H295" s="90">
        <f>H296</f>
        <v>47</v>
      </c>
      <c r="I295" s="90">
        <f>I296</f>
        <v>130.39999999999998</v>
      </c>
      <c r="J295" s="90">
        <f t="shared" si="23"/>
        <v>-83.39999999999998</v>
      </c>
      <c r="K295" s="90">
        <f t="shared" si="24"/>
        <v>277.4468085106383</v>
      </c>
    </row>
    <row r="296" spans="1:11" ht="15.75">
      <c r="A296" s="88" t="s">
        <v>45</v>
      </c>
      <c r="B296" s="137" t="s">
        <v>230</v>
      </c>
      <c r="C296" s="138"/>
      <c r="D296" s="89" t="s">
        <v>11</v>
      </c>
      <c r="E296" s="89" t="s">
        <v>55</v>
      </c>
      <c r="F296" s="89" t="s">
        <v>249</v>
      </c>
      <c r="G296" s="64" t="s">
        <v>46</v>
      </c>
      <c r="H296" s="90">
        <f>H297+H298</f>
        <v>47</v>
      </c>
      <c r="I296" s="90">
        <f>I297+I298</f>
        <v>130.39999999999998</v>
      </c>
      <c r="J296" s="90">
        <f t="shared" si="23"/>
        <v>-83.39999999999998</v>
      </c>
      <c r="K296" s="90">
        <f t="shared" si="24"/>
        <v>277.4468085106383</v>
      </c>
    </row>
    <row r="297" spans="1:11" ht="15.75">
      <c r="A297" s="88" t="s">
        <v>47</v>
      </c>
      <c r="B297" s="137" t="s">
        <v>230</v>
      </c>
      <c r="C297" s="138"/>
      <c r="D297" s="89" t="s">
        <v>11</v>
      </c>
      <c r="E297" s="89" t="s">
        <v>55</v>
      </c>
      <c r="F297" s="89" t="s">
        <v>249</v>
      </c>
      <c r="G297" s="64" t="s">
        <v>48</v>
      </c>
      <c r="H297" s="90">
        <v>10</v>
      </c>
      <c r="I297" s="90">
        <v>43.8</v>
      </c>
      <c r="J297" s="90">
        <f t="shared" si="23"/>
        <v>-33.8</v>
      </c>
      <c r="K297" s="90">
        <f t="shared" si="24"/>
        <v>438</v>
      </c>
    </row>
    <row r="298" spans="1:11" ht="18" customHeight="1">
      <c r="A298" s="88" t="s">
        <v>49</v>
      </c>
      <c r="B298" s="137" t="s">
        <v>230</v>
      </c>
      <c r="C298" s="138"/>
      <c r="D298" s="89" t="s">
        <v>11</v>
      </c>
      <c r="E298" s="89" t="s">
        <v>55</v>
      </c>
      <c r="F298" s="89" t="s">
        <v>249</v>
      </c>
      <c r="G298" s="64" t="s">
        <v>50</v>
      </c>
      <c r="H298" s="90">
        <v>37</v>
      </c>
      <c r="I298" s="90">
        <v>86.6</v>
      </c>
      <c r="J298" s="90">
        <f t="shared" si="23"/>
        <v>-49.599999999999994</v>
      </c>
      <c r="K298" s="90">
        <f t="shared" si="24"/>
        <v>234.054054054054</v>
      </c>
    </row>
    <row r="299" spans="1:11" ht="18" customHeight="1">
      <c r="A299" s="88" t="s">
        <v>126</v>
      </c>
      <c r="B299" s="137" t="s">
        <v>9</v>
      </c>
      <c r="C299" s="138"/>
      <c r="D299" s="89" t="s">
        <v>25</v>
      </c>
      <c r="E299" s="109" t="s">
        <v>576</v>
      </c>
      <c r="F299" s="89"/>
      <c r="G299" s="64"/>
      <c r="H299" s="90">
        <f aca="true" t="shared" si="25" ref="H299:I303">H300</f>
        <v>2850</v>
      </c>
      <c r="I299" s="90">
        <f t="shared" si="25"/>
        <v>0</v>
      </c>
      <c r="J299" s="90">
        <f aca="true" t="shared" si="26" ref="J299:J304">H299-I299</f>
        <v>2850</v>
      </c>
      <c r="K299" s="90">
        <f aca="true" t="shared" si="27" ref="K299:K304">I299/H299*100</f>
        <v>0</v>
      </c>
    </row>
    <row r="300" spans="1:11" ht="18" customHeight="1">
      <c r="A300" s="88" t="s">
        <v>133</v>
      </c>
      <c r="B300" s="137" t="s">
        <v>9</v>
      </c>
      <c r="C300" s="138"/>
      <c r="D300" s="89" t="s">
        <v>25</v>
      </c>
      <c r="E300" s="89" t="s">
        <v>134</v>
      </c>
      <c r="F300" s="89"/>
      <c r="G300" s="64"/>
      <c r="H300" s="90">
        <f t="shared" si="25"/>
        <v>2850</v>
      </c>
      <c r="I300" s="90">
        <f t="shared" si="25"/>
        <v>0</v>
      </c>
      <c r="J300" s="90">
        <f t="shared" si="26"/>
        <v>2850</v>
      </c>
      <c r="K300" s="90">
        <f t="shared" si="27"/>
        <v>0</v>
      </c>
    </row>
    <row r="301" spans="1:11" ht="66" customHeight="1">
      <c r="A301" s="110" t="s">
        <v>616</v>
      </c>
      <c r="B301" s="137" t="s">
        <v>9</v>
      </c>
      <c r="C301" s="138"/>
      <c r="D301" s="89" t="s">
        <v>25</v>
      </c>
      <c r="E301" s="89" t="s">
        <v>134</v>
      </c>
      <c r="F301" s="89" t="s">
        <v>617</v>
      </c>
      <c r="G301" s="64"/>
      <c r="H301" s="90">
        <f t="shared" si="25"/>
        <v>2850</v>
      </c>
      <c r="I301" s="90">
        <f t="shared" si="25"/>
        <v>0</v>
      </c>
      <c r="J301" s="90">
        <f t="shared" si="26"/>
        <v>2850</v>
      </c>
      <c r="K301" s="90">
        <f t="shared" si="27"/>
        <v>0</v>
      </c>
    </row>
    <row r="302" spans="1:11" ht="54" customHeight="1">
      <c r="A302" s="110" t="s">
        <v>618</v>
      </c>
      <c r="B302" s="137" t="s">
        <v>9</v>
      </c>
      <c r="C302" s="138"/>
      <c r="D302" s="89" t="s">
        <v>25</v>
      </c>
      <c r="E302" s="89" t="s">
        <v>134</v>
      </c>
      <c r="F302" s="89" t="s">
        <v>619</v>
      </c>
      <c r="G302" s="64"/>
      <c r="H302" s="90">
        <f t="shared" si="25"/>
        <v>2850</v>
      </c>
      <c r="I302" s="90">
        <f t="shared" si="25"/>
        <v>0</v>
      </c>
      <c r="J302" s="90">
        <f t="shared" si="26"/>
        <v>2850</v>
      </c>
      <c r="K302" s="90">
        <f t="shared" si="27"/>
        <v>0</v>
      </c>
    </row>
    <row r="303" spans="1:11" ht="18" customHeight="1">
      <c r="A303" s="88" t="s">
        <v>45</v>
      </c>
      <c r="B303" s="137" t="s">
        <v>9</v>
      </c>
      <c r="C303" s="138"/>
      <c r="D303" s="89" t="s">
        <v>25</v>
      </c>
      <c r="E303" s="89" t="s">
        <v>134</v>
      </c>
      <c r="F303" s="89" t="s">
        <v>619</v>
      </c>
      <c r="G303" s="64">
        <v>800</v>
      </c>
      <c r="H303" s="90">
        <f t="shared" si="25"/>
        <v>2850</v>
      </c>
      <c r="I303" s="90">
        <f t="shared" si="25"/>
        <v>0</v>
      </c>
      <c r="J303" s="90">
        <f t="shared" si="26"/>
        <v>2850</v>
      </c>
      <c r="K303" s="90">
        <f t="shared" si="27"/>
        <v>0</v>
      </c>
    </row>
    <row r="304" spans="1:11" ht="79.5" customHeight="1">
      <c r="A304" s="88" t="s">
        <v>141</v>
      </c>
      <c r="B304" s="137" t="s">
        <v>9</v>
      </c>
      <c r="C304" s="138"/>
      <c r="D304" s="89" t="s">
        <v>25</v>
      </c>
      <c r="E304" s="89" t="s">
        <v>134</v>
      </c>
      <c r="F304" s="89" t="s">
        <v>619</v>
      </c>
      <c r="G304" s="64">
        <v>810</v>
      </c>
      <c r="H304" s="90">
        <v>2850</v>
      </c>
      <c r="I304" s="90">
        <v>0</v>
      </c>
      <c r="J304" s="90">
        <f t="shared" si="26"/>
        <v>2850</v>
      </c>
      <c r="K304" s="90">
        <f t="shared" si="27"/>
        <v>0</v>
      </c>
    </row>
    <row r="305" spans="1:11" s="100" customFormat="1" ht="31.5">
      <c r="A305" s="105" t="s">
        <v>153</v>
      </c>
      <c r="B305" s="141" t="s">
        <v>230</v>
      </c>
      <c r="C305" s="142"/>
      <c r="D305" s="106" t="s">
        <v>154</v>
      </c>
      <c r="E305" s="107" t="s">
        <v>576</v>
      </c>
      <c r="F305" s="106"/>
      <c r="G305" s="108"/>
      <c r="H305" s="99">
        <f aca="true" t="shared" si="28" ref="H305:I309">H306</f>
        <v>555</v>
      </c>
      <c r="I305" s="99">
        <f t="shared" si="28"/>
        <v>364.8</v>
      </c>
      <c r="J305" s="99">
        <f t="shared" si="23"/>
        <v>190.2</v>
      </c>
      <c r="K305" s="99">
        <f t="shared" si="24"/>
        <v>65.72972972972974</v>
      </c>
    </row>
    <row r="306" spans="1:11" ht="15.75">
      <c r="A306" s="88" t="s">
        <v>155</v>
      </c>
      <c r="B306" s="137" t="s">
        <v>230</v>
      </c>
      <c r="C306" s="138"/>
      <c r="D306" s="89" t="s">
        <v>154</v>
      </c>
      <c r="E306" s="89" t="s">
        <v>11</v>
      </c>
      <c r="F306" s="89"/>
      <c r="G306" s="64"/>
      <c r="H306" s="90">
        <f t="shared" si="28"/>
        <v>555</v>
      </c>
      <c r="I306" s="90">
        <f t="shared" si="28"/>
        <v>364.8</v>
      </c>
      <c r="J306" s="90">
        <f t="shared" si="23"/>
        <v>190.2</v>
      </c>
      <c r="K306" s="90">
        <f t="shared" si="24"/>
        <v>65.72972972972974</v>
      </c>
    </row>
    <row r="307" spans="1:11" ht="15.75">
      <c r="A307" s="88" t="s">
        <v>156</v>
      </c>
      <c r="B307" s="137" t="s">
        <v>230</v>
      </c>
      <c r="C307" s="138"/>
      <c r="D307" s="89" t="s">
        <v>154</v>
      </c>
      <c r="E307" s="89" t="s">
        <v>11</v>
      </c>
      <c r="F307" s="89" t="s">
        <v>157</v>
      </c>
      <c r="G307" s="64"/>
      <c r="H307" s="90">
        <f t="shared" si="28"/>
        <v>555</v>
      </c>
      <c r="I307" s="90">
        <f t="shared" si="28"/>
        <v>364.8</v>
      </c>
      <c r="J307" s="90">
        <f t="shared" si="23"/>
        <v>190.2</v>
      </c>
      <c r="K307" s="90">
        <f t="shared" si="24"/>
        <v>65.72972972972974</v>
      </c>
    </row>
    <row r="308" spans="1:11" ht="31.5">
      <c r="A308" s="88" t="s">
        <v>158</v>
      </c>
      <c r="B308" s="137" t="s">
        <v>230</v>
      </c>
      <c r="C308" s="138"/>
      <c r="D308" s="89" t="s">
        <v>154</v>
      </c>
      <c r="E308" s="89" t="s">
        <v>11</v>
      </c>
      <c r="F308" s="89" t="s">
        <v>159</v>
      </c>
      <c r="G308" s="64"/>
      <c r="H308" s="90">
        <f t="shared" si="28"/>
        <v>555</v>
      </c>
      <c r="I308" s="90">
        <f t="shared" si="28"/>
        <v>364.8</v>
      </c>
      <c r="J308" s="90">
        <f t="shared" si="23"/>
        <v>190.2</v>
      </c>
      <c r="K308" s="90">
        <f t="shared" si="24"/>
        <v>65.72972972972974</v>
      </c>
    </row>
    <row r="309" spans="1:11" ht="47.25">
      <c r="A309" s="88" t="s">
        <v>33</v>
      </c>
      <c r="B309" s="137" t="s">
        <v>230</v>
      </c>
      <c r="C309" s="138"/>
      <c r="D309" s="89" t="s">
        <v>154</v>
      </c>
      <c r="E309" s="89" t="s">
        <v>11</v>
      </c>
      <c r="F309" s="89" t="s">
        <v>159</v>
      </c>
      <c r="G309" s="64" t="s">
        <v>34</v>
      </c>
      <c r="H309" s="90">
        <f t="shared" si="28"/>
        <v>555</v>
      </c>
      <c r="I309" s="90">
        <f t="shared" si="28"/>
        <v>364.8</v>
      </c>
      <c r="J309" s="90">
        <f t="shared" si="23"/>
        <v>190.2</v>
      </c>
      <c r="K309" s="90">
        <f t="shared" si="24"/>
        <v>65.72972972972974</v>
      </c>
    </row>
    <row r="310" spans="1:11" ht="47.25">
      <c r="A310" s="88" t="s">
        <v>35</v>
      </c>
      <c r="B310" s="137" t="s">
        <v>230</v>
      </c>
      <c r="C310" s="138"/>
      <c r="D310" s="89" t="s">
        <v>154</v>
      </c>
      <c r="E310" s="89" t="s">
        <v>11</v>
      </c>
      <c r="F310" s="89" t="s">
        <v>159</v>
      </c>
      <c r="G310" s="64" t="s">
        <v>36</v>
      </c>
      <c r="H310" s="90">
        <v>555</v>
      </c>
      <c r="I310" s="90">
        <v>364.8</v>
      </c>
      <c r="J310" s="90">
        <f t="shared" si="23"/>
        <v>190.2</v>
      </c>
      <c r="K310" s="90">
        <f t="shared" si="24"/>
        <v>65.72972972972974</v>
      </c>
    </row>
    <row r="311" spans="1:11" s="100" customFormat="1" ht="31.5">
      <c r="A311" s="105" t="s">
        <v>250</v>
      </c>
      <c r="B311" s="141" t="s">
        <v>230</v>
      </c>
      <c r="C311" s="142"/>
      <c r="D311" s="106" t="s">
        <v>134</v>
      </c>
      <c r="E311" s="107" t="s">
        <v>576</v>
      </c>
      <c r="F311" s="106"/>
      <c r="G311" s="108"/>
      <c r="H311" s="99">
        <f aca="true" t="shared" si="29" ref="H311:I315">H312</f>
        <v>5617</v>
      </c>
      <c r="I311" s="99">
        <f t="shared" si="29"/>
        <v>4577.3</v>
      </c>
      <c r="J311" s="99">
        <f t="shared" si="23"/>
        <v>1039.6999999999998</v>
      </c>
      <c r="K311" s="99">
        <f t="shared" si="24"/>
        <v>81.49011928075485</v>
      </c>
    </row>
    <row r="312" spans="1:11" ht="15.75">
      <c r="A312" s="88" t="s">
        <v>251</v>
      </c>
      <c r="B312" s="137" t="s">
        <v>230</v>
      </c>
      <c r="C312" s="138"/>
      <c r="D312" s="89" t="s">
        <v>134</v>
      </c>
      <c r="E312" s="89" t="s">
        <v>13</v>
      </c>
      <c r="F312" s="89"/>
      <c r="G312" s="64"/>
      <c r="H312" s="90">
        <f t="shared" si="29"/>
        <v>5617</v>
      </c>
      <c r="I312" s="90">
        <f t="shared" si="29"/>
        <v>4577.3</v>
      </c>
      <c r="J312" s="90">
        <f t="shared" si="23"/>
        <v>1039.6999999999998</v>
      </c>
      <c r="K312" s="90">
        <f t="shared" si="24"/>
        <v>81.49011928075485</v>
      </c>
    </row>
    <row r="313" spans="1:11" ht="31.5">
      <c r="A313" s="88" t="s">
        <v>252</v>
      </c>
      <c r="B313" s="137" t="s">
        <v>230</v>
      </c>
      <c r="C313" s="138"/>
      <c r="D313" s="89" t="s">
        <v>134</v>
      </c>
      <c r="E313" s="89" t="s">
        <v>13</v>
      </c>
      <c r="F313" s="89" t="s">
        <v>253</v>
      </c>
      <c r="G313" s="64"/>
      <c r="H313" s="90">
        <f t="shared" si="29"/>
        <v>5617</v>
      </c>
      <c r="I313" s="90">
        <f t="shared" si="29"/>
        <v>4577.3</v>
      </c>
      <c r="J313" s="90">
        <f t="shared" si="23"/>
        <v>1039.6999999999998</v>
      </c>
      <c r="K313" s="90">
        <f t="shared" si="24"/>
        <v>81.49011928075485</v>
      </c>
    </row>
    <row r="314" spans="1:11" ht="47.25">
      <c r="A314" s="88" t="s">
        <v>241</v>
      </c>
      <c r="B314" s="137" t="s">
        <v>230</v>
      </c>
      <c r="C314" s="138"/>
      <c r="D314" s="89" t="s">
        <v>134</v>
      </c>
      <c r="E314" s="89" t="s">
        <v>13</v>
      </c>
      <c r="F314" s="89" t="s">
        <v>254</v>
      </c>
      <c r="G314" s="64"/>
      <c r="H314" s="90">
        <f t="shared" si="29"/>
        <v>5617</v>
      </c>
      <c r="I314" s="90">
        <f t="shared" si="29"/>
        <v>4577.3</v>
      </c>
      <c r="J314" s="90">
        <f t="shared" si="23"/>
        <v>1039.6999999999998</v>
      </c>
      <c r="K314" s="90">
        <f t="shared" si="24"/>
        <v>81.49011928075485</v>
      </c>
    </row>
    <row r="315" spans="1:11" ht="47.25">
      <c r="A315" s="88" t="s">
        <v>191</v>
      </c>
      <c r="B315" s="137" t="s">
        <v>230</v>
      </c>
      <c r="C315" s="138"/>
      <c r="D315" s="89" t="s">
        <v>134</v>
      </c>
      <c r="E315" s="89" t="s">
        <v>13</v>
      </c>
      <c r="F315" s="89" t="s">
        <v>254</v>
      </c>
      <c r="G315" s="64" t="s">
        <v>192</v>
      </c>
      <c r="H315" s="90">
        <f t="shared" si="29"/>
        <v>5617</v>
      </c>
      <c r="I315" s="90">
        <f t="shared" si="29"/>
        <v>4577.3</v>
      </c>
      <c r="J315" s="90">
        <f t="shared" si="23"/>
        <v>1039.6999999999998</v>
      </c>
      <c r="K315" s="90">
        <f t="shared" si="24"/>
        <v>81.49011928075485</v>
      </c>
    </row>
    <row r="316" spans="1:11" ht="15.75">
      <c r="A316" s="88" t="s">
        <v>255</v>
      </c>
      <c r="B316" s="137" t="s">
        <v>230</v>
      </c>
      <c r="C316" s="138"/>
      <c r="D316" s="89" t="s">
        <v>134</v>
      </c>
      <c r="E316" s="89" t="s">
        <v>13</v>
      </c>
      <c r="F316" s="89" t="s">
        <v>254</v>
      </c>
      <c r="G316" s="64" t="s">
        <v>256</v>
      </c>
      <c r="H316" s="90">
        <v>5617</v>
      </c>
      <c r="I316" s="90">
        <v>4577.3</v>
      </c>
      <c r="J316" s="90">
        <f t="shared" si="23"/>
        <v>1039.6999999999998</v>
      </c>
      <c r="K316" s="90">
        <f t="shared" si="24"/>
        <v>81.49011928075485</v>
      </c>
    </row>
    <row r="317" spans="1:11" ht="47.25">
      <c r="A317" s="101" t="s">
        <v>257</v>
      </c>
      <c r="B317" s="139" t="s">
        <v>258</v>
      </c>
      <c r="C317" s="140"/>
      <c r="D317" s="102"/>
      <c r="E317" s="102"/>
      <c r="F317" s="102"/>
      <c r="G317" s="103"/>
      <c r="H317" s="97">
        <f>H318</f>
        <v>351139.60000000003</v>
      </c>
      <c r="I317" s="97">
        <f>I318</f>
        <v>251614.2</v>
      </c>
      <c r="J317" s="97">
        <f t="shared" si="23"/>
        <v>99525.40000000002</v>
      </c>
      <c r="K317" s="97">
        <f t="shared" si="24"/>
        <v>71.65645800131914</v>
      </c>
    </row>
    <row r="318" spans="1:11" s="100" customFormat="1" ht="15.75">
      <c r="A318" s="105" t="s">
        <v>165</v>
      </c>
      <c r="B318" s="141" t="s">
        <v>258</v>
      </c>
      <c r="C318" s="142"/>
      <c r="D318" s="106" t="s">
        <v>166</v>
      </c>
      <c r="E318" s="107" t="s">
        <v>576</v>
      </c>
      <c r="F318" s="106"/>
      <c r="G318" s="108"/>
      <c r="H318" s="99">
        <f>H319+H372+H441+H480+H510</f>
        <v>351139.60000000003</v>
      </c>
      <c r="I318" s="99">
        <f>I319+I372+I441+I480+I510</f>
        <v>251614.2</v>
      </c>
      <c r="J318" s="99">
        <f t="shared" si="23"/>
        <v>99525.40000000002</v>
      </c>
      <c r="K318" s="99">
        <f t="shared" si="24"/>
        <v>71.65645800131914</v>
      </c>
    </row>
    <row r="319" spans="1:11" ht="15.75">
      <c r="A319" s="88" t="s">
        <v>259</v>
      </c>
      <c r="B319" s="137" t="s">
        <v>258</v>
      </c>
      <c r="C319" s="138"/>
      <c r="D319" s="89" t="s">
        <v>166</v>
      </c>
      <c r="E319" s="89" t="s">
        <v>11</v>
      </c>
      <c r="F319" s="89"/>
      <c r="G319" s="64"/>
      <c r="H319" s="90">
        <f>H320+H329+H340+H354+H362</f>
        <v>63510.700000000004</v>
      </c>
      <c r="I319" s="90">
        <f>I320+I329+I340+I354+I362</f>
        <v>46863.2</v>
      </c>
      <c r="J319" s="90">
        <f t="shared" si="23"/>
        <v>16647.500000000007</v>
      </c>
      <c r="K319" s="90">
        <f t="shared" si="24"/>
        <v>73.7878814121085</v>
      </c>
    </row>
    <row r="320" spans="1:11" ht="47.25">
      <c r="A320" s="88" t="s">
        <v>169</v>
      </c>
      <c r="B320" s="137" t="s">
        <v>258</v>
      </c>
      <c r="C320" s="138"/>
      <c r="D320" s="89" t="s">
        <v>166</v>
      </c>
      <c r="E320" s="89" t="s">
        <v>11</v>
      </c>
      <c r="F320" s="89" t="s">
        <v>170</v>
      </c>
      <c r="G320" s="64"/>
      <c r="H320" s="90">
        <f>H321+H325</f>
        <v>46838.1</v>
      </c>
      <c r="I320" s="90">
        <f>I321+I325</f>
        <v>38324.8</v>
      </c>
      <c r="J320" s="90">
        <f t="shared" si="23"/>
        <v>8513.299999999996</v>
      </c>
      <c r="K320" s="90">
        <f t="shared" si="24"/>
        <v>81.82398517446268</v>
      </c>
    </row>
    <row r="321" spans="1:11" ht="31.5">
      <c r="A321" s="88" t="s">
        <v>260</v>
      </c>
      <c r="B321" s="137" t="s">
        <v>258</v>
      </c>
      <c r="C321" s="138"/>
      <c r="D321" s="89" t="s">
        <v>166</v>
      </c>
      <c r="E321" s="89" t="s">
        <v>11</v>
      </c>
      <c r="F321" s="89" t="s">
        <v>261</v>
      </c>
      <c r="G321" s="64"/>
      <c r="H321" s="90">
        <f aca="true" t="shared" si="30" ref="H321:I323">H322</f>
        <v>1753.5</v>
      </c>
      <c r="I321" s="90">
        <f t="shared" si="30"/>
        <v>1168.3</v>
      </c>
      <c r="J321" s="90">
        <f t="shared" si="23"/>
        <v>585.2</v>
      </c>
      <c r="K321" s="90">
        <f t="shared" si="24"/>
        <v>66.62674650698602</v>
      </c>
    </row>
    <row r="322" spans="1:11" ht="96.75" customHeight="1">
      <c r="A322" s="88" t="s">
        <v>262</v>
      </c>
      <c r="B322" s="137" t="s">
        <v>258</v>
      </c>
      <c r="C322" s="138"/>
      <c r="D322" s="89" t="s">
        <v>166</v>
      </c>
      <c r="E322" s="89" t="s">
        <v>11</v>
      </c>
      <c r="F322" s="89" t="s">
        <v>263</v>
      </c>
      <c r="G322" s="64"/>
      <c r="H322" s="90">
        <f t="shared" si="30"/>
        <v>1753.5</v>
      </c>
      <c r="I322" s="90">
        <f t="shared" si="30"/>
        <v>1168.3</v>
      </c>
      <c r="J322" s="90">
        <f t="shared" si="23"/>
        <v>585.2</v>
      </c>
      <c r="K322" s="90">
        <f t="shared" si="24"/>
        <v>66.62674650698602</v>
      </c>
    </row>
    <row r="323" spans="1:11" ht="47.25">
      <c r="A323" s="88" t="s">
        <v>191</v>
      </c>
      <c r="B323" s="137" t="s">
        <v>258</v>
      </c>
      <c r="C323" s="138"/>
      <c r="D323" s="89" t="s">
        <v>166</v>
      </c>
      <c r="E323" s="89" t="s">
        <v>11</v>
      </c>
      <c r="F323" s="89" t="s">
        <v>263</v>
      </c>
      <c r="G323" s="64" t="s">
        <v>192</v>
      </c>
      <c r="H323" s="90">
        <f t="shared" si="30"/>
        <v>1753.5</v>
      </c>
      <c r="I323" s="90">
        <f t="shared" si="30"/>
        <v>1168.3</v>
      </c>
      <c r="J323" s="90">
        <f t="shared" si="23"/>
        <v>585.2</v>
      </c>
      <c r="K323" s="90">
        <f t="shared" si="24"/>
        <v>66.62674650698602</v>
      </c>
    </row>
    <row r="324" spans="1:11" ht="15.75">
      <c r="A324" s="88" t="s">
        <v>264</v>
      </c>
      <c r="B324" s="137" t="s">
        <v>258</v>
      </c>
      <c r="C324" s="138"/>
      <c r="D324" s="89" t="s">
        <v>166</v>
      </c>
      <c r="E324" s="89" t="s">
        <v>11</v>
      </c>
      <c r="F324" s="89" t="s">
        <v>263</v>
      </c>
      <c r="G324" s="64" t="s">
        <v>265</v>
      </c>
      <c r="H324" s="90">
        <v>1753.5</v>
      </c>
      <c r="I324" s="90">
        <f>Прил_5!I167</f>
        <v>1168.3</v>
      </c>
      <c r="J324" s="90">
        <f t="shared" si="23"/>
        <v>585.2</v>
      </c>
      <c r="K324" s="90">
        <f t="shared" si="24"/>
        <v>66.62674650698602</v>
      </c>
    </row>
    <row r="325" spans="1:11" ht="63">
      <c r="A325" s="88" t="s">
        <v>171</v>
      </c>
      <c r="B325" s="137" t="s">
        <v>258</v>
      </c>
      <c r="C325" s="138"/>
      <c r="D325" s="89" t="s">
        <v>166</v>
      </c>
      <c r="E325" s="89" t="s">
        <v>11</v>
      </c>
      <c r="F325" s="89" t="s">
        <v>172</v>
      </c>
      <c r="G325" s="64"/>
      <c r="H325" s="90">
        <f aca="true" t="shared" si="31" ref="H325:I327">H326</f>
        <v>45084.6</v>
      </c>
      <c r="I325" s="90">
        <f t="shared" si="31"/>
        <v>37156.5</v>
      </c>
      <c r="J325" s="90">
        <f t="shared" si="23"/>
        <v>7928.0999999999985</v>
      </c>
      <c r="K325" s="90">
        <f t="shared" si="24"/>
        <v>82.41505968778696</v>
      </c>
    </row>
    <row r="326" spans="1:11" ht="15.75">
      <c r="A326" s="88" t="s">
        <v>173</v>
      </c>
      <c r="B326" s="137" t="s">
        <v>258</v>
      </c>
      <c r="C326" s="138"/>
      <c r="D326" s="89" t="s">
        <v>166</v>
      </c>
      <c r="E326" s="89" t="s">
        <v>11</v>
      </c>
      <c r="F326" s="89" t="s">
        <v>174</v>
      </c>
      <c r="G326" s="64"/>
      <c r="H326" s="90">
        <f t="shared" si="31"/>
        <v>45084.6</v>
      </c>
      <c r="I326" s="90">
        <f t="shared" si="31"/>
        <v>37156.5</v>
      </c>
      <c r="J326" s="90">
        <f t="shared" si="23"/>
        <v>7928.0999999999985</v>
      </c>
      <c r="K326" s="90">
        <f t="shared" si="24"/>
        <v>82.41505968778696</v>
      </c>
    </row>
    <row r="327" spans="1:11" ht="47.25">
      <c r="A327" s="88" t="s">
        <v>191</v>
      </c>
      <c r="B327" s="137" t="s">
        <v>258</v>
      </c>
      <c r="C327" s="138"/>
      <c r="D327" s="89" t="s">
        <v>166</v>
      </c>
      <c r="E327" s="89" t="s">
        <v>11</v>
      </c>
      <c r="F327" s="89" t="s">
        <v>174</v>
      </c>
      <c r="G327" s="64" t="s">
        <v>192</v>
      </c>
      <c r="H327" s="90">
        <f t="shared" si="31"/>
        <v>45084.6</v>
      </c>
      <c r="I327" s="90">
        <f t="shared" si="31"/>
        <v>37156.5</v>
      </c>
      <c r="J327" s="90">
        <f t="shared" si="23"/>
        <v>7928.0999999999985</v>
      </c>
      <c r="K327" s="90">
        <f t="shared" si="24"/>
        <v>82.41505968778696</v>
      </c>
    </row>
    <row r="328" spans="1:11" ht="15.75">
      <c r="A328" s="88" t="s">
        <v>264</v>
      </c>
      <c r="B328" s="137" t="s">
        <v>258</v>
      </c>
      <c r="C328" s="138"/>
      <c r="D328" s="89" t="s">
        <v>166</v>
      </c>
      <c r="E328" s="89" t="s">
        <v>11</v>
      </c>
      <c r="F328" s="89" t="s">
        <v>174</v>
      </c>
      <c r="G328" s="64" t="s">
        <v>265</v>
      </c>
      <c r="H328" s="90">
        <v>45084.6</v>
      </c>
      <c r="I328" s="90">
        <f>Прил_5!I214</f>
        <v>37156.5</v>
      </c>
      <c r="J328" s="90">
        <f t="shared" si="23"/>
        <v>7928.0999999999985</v>
      </c>
      <c r="K328" s="90">
        <f t="shared" si="24"/>
        <v>82.41505968778696</v>
      </c>
    </row>
    <row r="329" spans="1:11" ht="78.75">
      <c r="A329" s="88" t="s">
        <v>266</v>
      </c>
      <c r="B329" s="137" t="s">
        <v>258</v>
      </c>
      <c r="C329" s="138"/>
      <c r="D329" s="89" t="s">
        <v>166</v>
      </c>
      <c r="E329" s="89" t="s">
        <v>11</v>
      </c>
      <c r="F329" s="89" t="s">
        <v>267</v>
      </c>
      <c r="G329" s="64"/>
      <c r="H329" s="90">
        <f>H330</f>
        <v>1998.4</v>
      </c>
      <c r="I329" s="90">
        <f>I330</f>
        <v>1142.3</v>
      </c>
      <c r="J329" s="90">
        <f t="shared" si="23"/>
        <v>856.1000000000001</v>
      </c>
      <c r="K329" s="90">
        <f t="shared" si="24"/>
        <v>57.16072858286629</v>
      </c>
    </row>
    <row r="330" spans="1:11" ht="63">
      <c r="A330" s="88" t="s">
        <v>268</v>
      </c>
      <c r="B330" s="137" t="s">
        <v>258</v>
      </c>
      <c r="C330" s="138"/>
      <c r="D330" s="89" t="s">
        <v>166</v>
      </c>
      <c r="E330" s="89" t="s">
        <v>11</v>
      </c>
      <c r="F330" s="89" t="s">
        <v>269</v>
      </c>
      <c r="G330" s="64"/>
      <c r="H330" s="90">
        <f>H331+H334+H337</f>
        <v>1998.4</v>
      </c>
      <c r="I330" s="90">
        <f>I331+I334+I337</f>
        <v>1142.3</v>
      </c>
      <c r="J330" s="90">
        <f t="shared" si="23"/>
        <v>856.1000000000001</v>
      </c>
      <c r="K330" s="90">
        <f t="shared" si="24"/>
        <v>57.16072858286629</v>
      </c>
    </row>
    <row r="331" spans="1:11" ht="47.25">
      <c r="A331" s="88" t="s">
        <v>270</v>
      </c>
      <c r="B331" s="137" t="s">
        <v>258</v>
      </c>
      <c r="C331" s="138"/>
      <c r="D331" s="89" t="s">
        <v>166</v>
      </c>
      <c r="E331" s="89" t="s">
        <v>11</v>
      </c>
      <c r="F331" s="89" t="s">
        <v>271</v>
      </c>
      <c r="G331" s="64"/>
      <c r="H331" s="90">
        <f>H332</f>
        <v>166.4</v>
      </c>
      <c r="I331" s="90">
        <f>I332</f>
        <v>105.6</v>
      </c>
      <c r="J331" s="90">
        <f t="shared" si="23"/>
        <v>60.80000000000001</v>
      </c>
      <c r="K331" s="90">
        <f t="shared" si="24"/>
        <v>63.46153846153846</v>
      </c>
    </row>
    <row r="332" spans="1:11" ht="47.25">
      <c r="A332" s="88" t="s">
        <v>191</v>
      </c>
      <c r="B332" s="137" t="s">
        <v>258</v>
      </c>
      <c r="C332" s="138"/>
      <c r="D332" s="89" t="s">
        <v>166</v>
      </c>
      <c r="E332" s="89" t="s">
        <v>11</v>
      </c>
      <c r="F332" s="89" t="s">
        <v>271</v>
      </c>
      <c r="G332" s="64" t="s">
        <v>192</v>
      </c>
      <c r="H332" s="90">
        <f>H333</f>
        <v>166.4</v>
      </c>
      <c r="I332" s="90">
        <f>I333</f>
        <v>105.6</v>
      </c>
      <c r="J332" s="90">
        <f t="shared" si="23"/>
        <v>60.80000000000001</v>
      </c>
      <c r="K332" s="90">
        <f t="shared" si="24"/>
        <v>63.46153846153846</v>
      </c>
    </row>
    <row r="333" spans="1:11" ht="15.75">
      <c r="A333" s="88" t="s">
        <v>264</v>
      </c>
      <c r="B333" s="137" t="s">
        <v>258</v>
      </c>
      <c r="C333" s="138"/>
      <c r="D333" s="89" t="s">
        <v>166</v>
      </c>
      <c r="E333" s="89" t="s">
        <v>11</v>
      </c>
      <c r="F333" s="89" t="s">
        <v>271</v>
      </c>
      <c r="G333" s="64" t="s">
        <v>265</v>
      </c>
      <c r="H333" s="90">
        <v>166.4</v>
      </c>
      <c r="I333" s="90">
        <f>Прил_5!I275</f>
        <v>105.6</v>
      </c>
      <c r="J333" s="90">
        <f t="shared" si="23"/>
        <v>60.80000000000001</v>
      </c>
      <c r="K333" s="90">
        <f t="shared" si="24"/>
        <v>63.46153846153846</v>
      </c>
    </row>
    <row r="334" spans="1:11" ht="15.75">
      <c r="A334" s="88" t="s">
        <v>272</v>
      </c>
      <c r="B334" s="137" t="s">
        <v>258</v>
      </c>
      <c r="C334" s="138"/>
      <c r="D334" s="89" t="s">
        <v>166</v>
      </c>
      <c r="E334" s="89" t="s">
        <v>11</v>
      </c>
      <c r="F334" s="89" t="s">
        <v>273</v>
      </c>
      <c r="G334" s="64"/>
      <c r="H334" s="90">
        <f>H335</f>
        <v>1632</v>
      </c>
      <c r="I334" s="90">
        <f>I335</f>
        <v>1036.7</v>
      </c>
      <c r="J334" s="90">
        <f t="shared" si="23"/>
        <v>595.3</v>
      </c>
      <c r="K334" s="90">
        <f t="shared" si="24"/>
        <v>63.52328431372549</v>
      </c>
    </row>
    <row r="335" spans="1:11" ht="47.25">
      <c r="A335" s="88" t="s">
        <v>191</v>
      </c>
      <c r="B335" s="137" t="s">
        <v>258</v>
      </c>
      <c r="C335" s="138"/>
      <c r="D335" s="89" t="s">
        <v>166</v>
      </c>
      <c r="E335" s="89" t="s">
        <v>11</v>
      </c>
      <c r="F335" s="89" t="s">
        <v>273</v>
      </c>
      <c r="G335" s="64" t="s">
        <v>192</v>
      </c>
      <c r="H335" s="90">
        <f>H336</f>
        <v>1632</v>
      </c>
      <c r="I335" s="90">
        <f>I336</f>
        <v>1036.7</v>
      </c>
      <c r="J335" s="90">
        <f t="shared" si="23"/>
        <v>595.3</v>
      </c>
      <c r="K335" s="90">
        <f t="shared" si="24"/>
        <v>63.52328431372549</v>
      </c>
    </row>
    <row r="336" spans="1:11" ht="15.75">
      <c r="A336" s="88" t="s">
        <v>264</v>
      </c>
      <c r="B336" s="137" t="s">
        <v>258</v>
      </c>
      <c r="C336" s="138"/>
      <c r="D336" s="89" t="s">
        <v>166</v>
      </c>
      <c r="E336" s="89" t="s">
        <v>11</v>
      </c>
      <c r="F336" s="89" t="s">
        <v>273</v>
      </c>
      <c r="G336" s="64" t="s">
        <v>265</v>
      </c>
      <c r="H336" s="90">
        <v>1632</v>
      </c>
      <c r="I336" s="90">
        <f>Прил_5!I289</f>
        <v>1036.7</v>
      </c>
      <c r="J336" s="90">
        <f t="shared" si="23"/>
        <v>595.3</v>
      </c>
      <c r="K336" s="90">
        <f t="shared" si="24"/>
        <v>63.52328431372549</v>
      </c>
    </row>
    <row r="337" spans="1:11" ht="15.75">
      <c r="A337" s="88" t="s">
        <v>274</v>
      </c>
      <c r="B337" s="137" t="s">
        <v>258</v>
      </c>
      <c r="C337" s="138"/>
      <c r="D337" s="89" t="s">
        <v>166</v>
      </c>
      <c r="E337" s="89" t="s">
        <v>11</v>
      </c>
      <c r="F337" s="89" t="s">
        <v>275</v>
      </c>
      <c r="G337" s="64"/>
      <c r="H337" s="90">
        <f>H338</f>
        <v>200</v>
      </c>
      <c r="I337" s="90">
        <f>I338</f>
        <v>0</v>
      </c>
      <c r="J337" s="90">
        <f t="shared" si="23"/>
        <v>200</v>
      </c>
      <c r="K337" s="90">
        <f t="shared" si="24"/>
        <v>0</v>
      </c>
    </row>
    <row r="338" spans="1:11" ht="47.25">
      <c r="A338" s="88" t="s">
        <v>191</v>
      </c>
      <c r="B338" s="137" t="s">
        <v>258</v>
      </c>
      <c r="C338" s="138"/>
      <c r="D338" s="89" t="s">
        <v>166</v>
      </c>
      <c r="E338" s="89" t="s">
        <v>11</v>
      </c>
      <c r="F338" s="89" t="s">
        <v>275</v>
      </c>
      <c r="G338" s="64" t="s">
        <v>192</v>
      </c>
      <c r="H338" s="90">
        <f>H339</f>
        <v>200</v>
      </c>
      <c r="I338" s="90">
        <f>I339</f>
        <v>0</v>
      </c>
      <c r="J338" s="90">
        <f aca="true" t="shared" si="32" ref="J338:J401">H338-I338</f>
        <v>200</v>
      </c>
      <c r="K338" s="90">
        <f aca="true" t="shared" si="33" ref="K338:K401">I338/H338*100</f>
        <v>0</v>
      </c>
    </row>
    <row r="339" spans="1:11" ht="15.75">
      <c r="A339" s="88" t="s">
        <v>264</v>
      </c>
      <c r="B339" s="137" t="s">
        <v>258</v>
      </c>
      <c r="C339" s="138"/>
      <c r="D339" s="89" t="s">
        <v>166</v>
      </c>
      <c r="E339" s="89" t="s">
        <v>11</v>
      </c>
      <c r="F339" s="89" t="s">
        <v>275</v>
      </c>
      <c r="G339" s="64" t="s">
        <v>265</v>
      </c>
      <c r="H339" s="90">
        <v>200</v>
      </c>
      <c r="I339" s="90">
        <f>Прил_5!I299</f>
        <v>0</v>
      </c>
      <c r="J339" s="90">
        <f t="shared" si="32"/>
        <v>200</v>
      </c>
      <c r="K339" s="90">
        <f t="shared" si="33"/>
        <v>0</v>
      </c>
    </row>
    <row r="340" spans="1:11" ht="47.25">
      <c r="A340" s="88" t="s">
        <v>276</v>
      </c>
      <c r="B340" s="137" t="s">
        <v>258</v>
      </c>
      <c r="C340" s="138"/>
      <c r="D340" s="89" t="s">
        <v>166</v>
      </c>
      <c r="E340" s="89" t="s">
        <v>11</v>
      </c>
      <c r="F340" s="89" t="s">
        <v>277</v>
      </c>
      <c r="G340" s="64"/>
      <c r="H340" s="90">
        <f>H341</f>
        <v>338.8</v>
      </c>
      <c r="I340" s="90">
        <f>I341</f>
        <v>211.70000000000002</v>
      </c>
      <c r="J340" s="90">
        <f t="shared" si="32"/>
        <v>127.1</v>
      </c>
      <c r="K340" s="90">
        <f t="shared" si="33"/>
        <v>62.485242030696575</v>
      </c>
    </row>
    <row r="341" spans="1:11" ht="66" customHeight="1">
      <c r="A341" s="88" t="s">
        <v>278</v>
      </c>
      <c r="B341" s="137" t="s">
        <v>258</v>
      </c>
      <c r="C341" s="138"/>
      <c r="D341" s="89" t="s">
        <v>166</v>
      </c>
      <c r="E341" s="89" t="s">
        <v>11</v>
      </c>
      <c r="F341" s="89" t="s">
        <v>279</v>
      </c>
      <c r="G341" s="64"/>
      <c r="H341" s="90">
        <f>H342+H345+H348+H351</f>
        <v>338.8</v>
      </c>
      <c r="I341" s="90">
        <f>I342+I345+I348+I351</f>
        <v>211.70000000000002</v>
      </c>
      <c r="J341" s="90">
        <f t="shared" si="32"/>
        <v>127.1</v>
      </c>
      <c r="K341" s="90">
        <f t="shared" si="33"/>
        <v>62.485242030696575</v>
      </c>
    </row>
    <row r="342" spans="1:11" ht="81" customHeight="1">
      <c r="A342" s="88" t="s">
        <v>280</v>
      </c>
      <c r="B342" s="137" t="s">
        <v>258</v>
      </c>
      <c r="C342" s="138"/>
      <c r="D342" s="89" t="s">
        <v>166</v>
      </c>
      <c r="E342" s="89" t="s">
        <v>11</v>
      </c>
      <c r="F342" s="89" t="s">
        <v>281</v>
      </c>
      <c r="G342" s="64"/>
      <c r="H342" s="90">
        <f>H343</f>
        <v>220.8</v>
      </c>
      <c r="I342" s="90">
        <f>I343</f>
        <v>110.4</v>
      </c>
      <c r="J342" s="90">
        <f t="shared" si="32"/>
        <v>110.4</v>
      </c>
      <c r="K342" s="90">
        <f t="shared" si="33"/>
        <v>50</v>
      </c>
    </row>
    <row r="343" spans="1:11" ht="47.25">
      <c r="A343" s="88" t="s">
        <v>191</v>
      </c>
      <c r="B343" s="137" t="s">
        <v>258</v>
      </c>
      <c r="C343" s="138"/>
      <c r="D343" s="89" t="s">
        <v>166</v>
      </c>
      <c r="E343" s="89" t="s">
        <v>11</v>
      </c>
      <c r="F343" s="89" t="s">
        <v>281</v>
      </c>
      <c r="G343" s="64" t="s">
        <v>192</v>
      </c>
      <c r="H343" s="90">
        <f>H344</f>
        <v>220.8</v>
      </c>
      <c r="I343" s="90">
        <f>I344</f>
        <v>110.4</v>
      </c>
      <c r="J343" s="90">
        <f t="shared" si="32"/>
        <v>110.4</v>
      </c>
      <c r="K343" s="90">
        <f t="shared" si="33"/>
        <v>50</v>
      </c>
    </row>
    <row r="344" spans="1:11" ht="15.75">
      <c r="A344" s="88" t="s">
        <v>264</v>
      </c>
      <c r="B344" s="137" t="s">
        <v>258</v>
      </c>
      <c r="C344" s="138"/>
      <c r="D344" s="89" t="s">
        <v>166</v>
      </c>
      <c r="E344" s="89" t="s">
        <v>11</v>
      </c>
      <c r="F344" s="89" t="s">
        <v>281</v>
      </c>
      <c r="G344" s="64" t="s">
        <v>265</v>
      </c>
      <c r="H344" s="90">
        <v>220.8</v>
      </c>
      <c r="I344" s="90">
        <f>Прил_5!I451</f>
        <v>110.4</v>
      </c>
      <c r="J344" s="90">
        <f t="shared" si="32"/>
        <v>110.4</v>
      </c>
      <c r="K344" s="90">
        <f t="shared" si="33"/>
        <v>50</v>
      </c>
    </row>
    <row r="345" spans="1:11" ht="47.25">
      <c r="A345" s="88" t="s">
        <v>282</v>
      </c>
      <c r="B345" s="137" t="s">
        <v>258</v>
      </c>
      <c r="C345" s="138"/>
      <c r="D345" s="89" t="s">
        <v>166</v>
      </c>
      <c r="E345" s="89" t="s">
        <v>11</v>
      </c>
      <c r="F345" s="89" t="s">
        <v>283</v>
      </c>
      <c r="G345" s="64"/>
      <c r="H345" s="90">
        <f>H346</f>
        <v>90</v>
      </c>
      <c r="I345" s="90">
        <f>I346</f>
        <v>90</v>
      </c>
      <c r="J345" s="90">
        <f t="shared" si="32"/>
        <v>0</v>
      </c>
      <c r="K345" s="90">
        <f t="shared" si="33"/>
        <v>100</v>
      </c>
    </row>
    <row r="346" spans="1:11" ht="47.25">
      <c r="A346" s="88" t="s">
        <v>191</v>
      </c>
      <c r="B346" s="137" t="s">
        <v>258</v>
      </c>
      <c r="C346" s="138"/>
      <c r="D346" s="89" t="s">
        <v>166</v>
      </c>
      <c r="E346" s="89" t="s">
        <v>11</v>
      </c>
      <c r="F346" s="89" t="s">
        <v>283</v>
      </c>
      <c r="G346" s="64" t="s">
        <v>192</v>
      </c>
      <c r="H346" s="90">
        <f>H347</f>
        <v>90</v>
      </c>
      <c r="I346" s="90">
        <f>I347</f>
        <v>90</v>
      </c>
      <c r="J346" s="90">
        <f t="shared" si="32"/>
        <v>0</v>
      </c>
      <c r="K346" s="90">
        <f t="shared" si="33"/>
        <v>100</v>
      </c>
    </row>
    <row r="347" spans="1:11" ht="15.75">
      <c r="A347" s="88" t="s">
        <v>264</v>
      </c>
      <c r="B347" s="137" t="s">
        <v>258</v>
      </c>
      <c r="C347" s="138"/>
      <c r="D347" s="89" t="s">
        <v>166</v>
      </c>
      <c r="E347" s="89" t="s">
        <v>11</v>
      </c>
      <c r="F347" s="89" t="s">
        <v>283</v>
      </c>
      <c r="G347" s="64" t="s">
        <v>265</v>
      </c>
      <c r="H347" s="90">
        <v>90</v>
      </c>
      <c r="I347" s="90">
        <f>Прил_5!I501</f>
        <v>90</v>
      </c>
      <c r="J347" s="90">
        <f t="shared" si="32"/>
        <v>0</v>
      </c>
      <c r="K347" s="90">
        <f t="shared" si="33"/>
        <v>100</v>
      </c>
    </row>
    <row r="348" spans="1:11" ht="63">
      <c r="A348" s="88" t="s">
        <v>284</v>
      </c>
      <c r="B348" s="137" t="s">
        <v>258</v>
      </c>
      <c r="C348" s="138"/>
      <c r="D348" s="89" t="s">
        <v>166</v>
      </c>
      <c r="E348" s="89" t="s">
        <v>11</v>
      </c>
      <c r="F348" s="89" t="s">
        <v>285</v>
      </c>
      <c r="G348" s="64"/>
      <c r="H348" s="90">
        <f>H349</f>
        <v>22.5</v>
      </c>
      <c r="I348" s="90">
        <f>I349</f>
        <v>11.3</v>
      </c>
      <c r="J348" s="90">
        <f t="shared" si="32"/>
        <v>11.2</v>
      </c>
      <c r="K348" s="90">
        <f t="shared" si="33"/>
        <v>50.22222222222222</v>
      </c>
    </row>
    <row r="349" spans="1:11" ht="47.25">
      <c r="A349" s="88" t="s">
        <v>191</v>
      </c>
      <c r="B349" s="137" t="s">
        <v>258</v>
      </c>
      <c r="C349" s="138"/>
      <c r="D349" s="89" t="s">
        <v>166</v>
      </c>
      <c r="E349" s="89" t="s">
        <v>11</v>
      </c>
      <c r="F349" s="89" t="s">
        <v>285</v>
      </c>
      <c r="G349" s="64" t="s">
        <v>192</v>
      </c>
      <c r="H349" s="90">
        <f>H350</f>
        <v>22.5</v>
      </c>
      <c r="I349" s="90">
        <f>I350</f>
        <v>11.3</v>
      </c>
      <c r="J349" s="90">
        <f t="shared" si="32"/>
        <v>11.2</v>
      </c>
      <c r="K349" s="90">
        <f t="shared" si="33"/>
        <v>50.22222222222222</v>
      </c>
    </row>
    <row r="350" spans="1:11" ht="15.75">
      <c r="A350" s="88" t="s">
        <v>264</v>
      </c>
      <c r="B350" s="137" t="s">
        <v>258</v>
      </c>
      <c r="C350" s="138"/>
      <c r="D350" s="89" t="s">
        <v>166</v>
      </c>
      <c r="E350" s="89" t="s">
        <v>11</v>
      </c>
      <c r="F350" s="89" t="s">
        <v>285</v>
      </c>
      <c r="G350" s="64" t="s">
        <v>265</v>
      </c>
      <c r="H350" s="90">
        <v>22.5</v>
      </c>
      <c r="I350" s="90">
        <f>Прил_5!I520</f>
        <v>11.3</v>
      </c>
      <c r="J350" s="90">
        <f t="shared" si="32"/>
        <v>11.2</v>
      </c>
      <c r="K350" s="90">
        <f t="shared" si="33"/>
        <v>50.22222222222222</v>
      </c>
    </row>
    <row r="351" spans="1:11" ht="31.5">
      <c r="A351" s="88" t="s">
        <v>286</v>
      </c>
      <c r="B351" s="137" t="s">
        <v>258</v>
      </c>
      <c r="C351" s="138"/>
      <c r="D351" s="89" t="s">
        <v>166</v>
      </c>
      <c r="E351" s="89" t="s">
        <v>11</v>
      </c>
      <c r="F351" s="89" t="s">
        <v>287</v>
      </c>
      <c r="G351" s="64"/>
      <c r="H351" s="90">
        <f>H352</f>
        <v>5.5</v>
      </c>
      <c r="I351" s="90">
        <f>I352</f>
        <v>0</v>
      </c>
      <c r="J351" s="90">
        <f t="shared" si="32"/>
        <v>5.5</v>
      </c>
      <c r="K351" s="90">
        <f t="shared" si="33"/>
        <v>0</v>
      </c>
    </row>
    <row r="352" spans="1:11" ht="47.25">
      <c r="A352" s="88" t="s">
        <v>191</v>
      </c>
      <c r="B352" s="137" t="s">
        <v>258</v>
      </c>
      <c r="C352" s="138"/>
      <c r="D352" s="89" t="s">
        <v>166</v>
      </c>
      <c r="E352" s="89" t="s">
        <v>11</v>
      </c>
      <c r="F352" s="89" t="s">
        <v>287</v>
      </c>
      <c r="G352" s="64" t="s">
        <v>192</v>
      </c>
      <c r="H352" s="90">
        <f>H353</f>
        <v>5.5</v>
      </c>
      <c r="I352" s="90">
        <f>I353</f>
        <v>0</v>
      </c>
      <c r="J352" s="90">
        <f t="shared" si="32"/>
        <v>5.5</v>
      </c>
      <c r="K352" s="90">
        <f t="shared" si="33"/>
        <v>0</v>
      </c>
    </row>
    <row r="353" spans="1:11" ht="15.75">
      <c r="A353" s="88" t="s">
        <v>264</v>
      </c>
      <c r="B353" s="137" t="s">
        <v>258</v>
      </c>
      <c r="C353" s="138"/>
      <c r="D353" s="89" t="s">
        <v>166</v>
      </c>
      <c r="E353" s="89" t="s">
        <v>11</v>
      </c>
      <c r="F353" s="89" t="s">
        <v>287</v>
      </c>
      <c r="G353" s="64" t="s">
        <v>265</v>
      </c>
      <c r="H353" s="90">
        <v>5.5</v>
      </c>
      <c r="I353" s="90">
        <f>Прил_5!I544</f>
        <v>0</v>
      </c>
      <c r="J353" s="90">
        <f t="shared" si="32"/>
        <v>5.5</v>
      </c>
      <c r="K353" s="90">
        <f t="shared" si="33"/>
        <v>0</v>
      </c>
    </row>
    <row r="354" spans="1:11" ht="63">
      <c r="A354" s="88" t="s">
        <v>288</v>
      </c>
      <c r="B354" s="137" t="s">
        <v>258</v>
      </c>
      <c r="C354" s="138"/>
      <c r="D354" s="89" t="s">
        <v>166</v>
      </c>
      <c r="E354" s="89" t="s">
        <v>11</v>
      </c>
      <c r="F354" s="89" t="s">
        <v>289</v>
      </c>
      <c r="G354" s="64"/>
      <c r="H354" s="90">
        <f>H355</f>
        <v>257</v>
      </c>
      <c r="I354" s="90">
        <f>I355</f>
        <v>42.2</v>
      </c>
      <c r="J354" s="90">
        <f t="shared" si="32"/>
        <v>214.8</v>
      </c>
      <c r="K354" s="90">
        <f t="shared" si="33"/>
        <v>16.420233463035018</v>
      </c>
    </row>
    <row r="355" spans="1:11" ht="63.75" customHeight="1">
      <c r="A355" s="88" t="s">
        <v>290</v>
      </c>
      <c r="B355" s="137" t="s">
        <v>258</v>
      </c>
      <c r="C355" s="138"/>
      <c r="D355" s="89" t="s">
        <v>166</v>
      </c>
      <c r="E355" s="89" t="s">
        <v>11</v>
      </c>
      <c r="F355" s="89" t="s">
        <v>291</v>
      </c>
      <c r="G355" s="64"/>
      <c r="H355" s="90">
        <f>H356+H359</f>
        <v>257</v>
      </c>
      <c r="I355" s="90">
        <f>I356+I359</f>
        <v>42.2</v>
      </c>
      <c r="J355" s="90">
        <f t="shared" si="32"/>
        <v>214.8</v>
      </c>
      <c r="K355" s="90">
        <f t="shared" si="33"/>
        <v>16.420233463035018</v>
      </c>
    </row>
    <row r="356" spans="1:11" ht="31.5">
      <c r="A356" s="88" t="s">
        <v>292</v>
      </c>
      <c r="B356" s="137" t="s">
        <v>258</v>
      </c>
      <c r="C356" s="138"/>
      <c r="D356" s="89" t="s">
        <v>166</v>
      </c>
      <c r="E356" s="89" t="s">
        <v>11</v>
      </c>
      <c r="F356" s="89" t="s">
        <v>293</v>
      </c>
      <c r="G356" s="64"/>
      <c r="H356" s="90">
        <f>H357</f>
        <v>88</v>
      </c>
      <c r="I356" s="90">
        <f>I357</f>
        <v>0</v>
      </c>
      <c r="J356" s="90">
        <f t="shared" si="32"/>
        <v>88</v>
      </c>
      <c r="K356" s="90">
        <f t="shared" si="33"/>
        <v>0</v>
      </c>
    </row>
    <row r="357" spans="1:11" ht="47.25">
      <c r="A357" s="88" t="s">
        <v>191</v>
      </c>
      <c r="B357" s="137" t="s">
        <v>258</v>
      </c>
      <c r="C357" s="138"/>
      <c r="D357" s="89" t="s">
        <v>166</v>
      </c>
      <c r="E357" s="89" t="s">
        <v>11</v>
      </c>
      <c r="F357" s="89" t="s">
        <v>293</v>
      </c>
      <c r="G357" s="64" t="s">
        <v>192</v>
      </c>
      <c r="H357" s="90">
        <f>H358</f>
        <v>88</v>
      </c>
      <c r="I357" s="90">
        <f>I358</f>
        <v>0</v>
      </c>
      <c r="J357" s="90">
        <f t="shared" si="32"/>
        <v>88</v>
      </c>
      <c r="K357" s="90">
        <f t="shared" si="33"/>
        <v>0</v>
      </c>
    </row>
    <row r="358" spans="1:11" ht="15.75">
      <c r="A358" s="88" t="s">
        <v>264</v>
      </c>
      <c r="B358" s="137" t="s">
        <v>258</v>
      </c>
      <c r="C358" s="138"/>
      <c r="D358" s="89" t="s">
        <v>166</v>
      </c>
      <c r="E358" s="89" t="s">
        <v>11</v>
      </c>
      <c r="F358" s="89" t="s">
        <v>293</v>
      </c>
      <c r="G358" s="64" t="s">
        <v>265</v>
      </c>
      <c r="H358" s="90">
        <v>88</v>
      </c>
      <c r="I358" s="90">
        <f>Прил_5!I679</f>
        <v>0</v>
      </c>
      <c r="J358" s="90">
        <f t="shared" si="32"/>
        <v>88</v>
      </c>
      <c r="K358" s="90">
        <f t="shared" si="33"/>
        <v>0</v>
      </c>
    </row>
    <row r="359" spans="1:11" ht="31.5">
      <c r="A359" s="88" t="s">
        <v>294</v>
      </c>
      <c r="B359" s="137" t="s">
        <v>258</v>
      </c>
      <c r="C359" s="138"/>
      <c r="D359" s="89" t="s">
        <v>166</v>
      </c>
      <c r="E359" s="89" t="s">
        <v>11</v>
      </c>
      <c r="F359" s="89" t="s">
        <v>295</v>
      </c>
      <c r="G359" s="64"/>
      <c r="H359" s="90">
        <f>H360</f>
        <v>169</v>
      </c>
      <c r="I359" s="90">
        <f>I360</f>
        <v>42.2</v>
      </c>
      <c r="J359" s="90">
        <f t="shared" si="32"/>
        <v>126.8</v>
      </c>
      <c r="K359" s="90">
        <f t="shared" si="33"/>
        <v>24.970414201183434</v>
      </c>
    </row>
    <row r="360" spans="1:11" ht="47.25">
      <c r="A360" s="88" t="s">
        <v>191</v>
      </c>
      <c r="B360" s="137" t="s">
        <v>258</v>
      </c>
      <c r="C360" s="138"/>
      <c r="D360" s="89" t="s">
        <v>166</v>
      </c>
      <c r="E360" s="89" t="s">
        <v>11</v>
      </c>
      <c r="F360" s="89" t="s">
        <v>295</v>
      </c>
      <c r="G360" s="64" t="s">
        <v>192</v>
      </c>
      <c r="H360" s="90">
        <f>H361</f>
        <v>169</v>
      </c>
      <c r="I360" s="90">
        <f>I361</f>
        <v>42.2</v>
      </c>
      <c r="J360" s="90">
        <f t="shared" si="32"/>
        <v>126.8</v>
      </c>
      <c r="K360" s="90">
        <f t="shared" si="33"/>
        <v>24.970414201183434</v>
      </c>
    </row>
    <row r="361" spans="1:11" ht="15.75">
      <c r="A361" s="88" t="s">
        <v>264</v>
      </c>
      <c r="B361" s="137" t="s">
        <v>258</v>
      </c>
      <c r="C361" s="138"/>
      <c r="D361" s="89" t="s">
        <v>166</v>
      </c>
      <c r="E361" s="89" t="s">
        <v>11</v>
      </c>
      <c r="F361" s="89" t="s">
        <v>295</v>
      </c>
      <c r="G361" s="64" t="s">
        <v>265</v>
      </c>
      <c r="H361" s="90">
        <v>169</v>
      </c>
      <c r="I361" s="90">
        <f>Прил_5!I701</f>
        <v>42.2</v>
      </c>
      <c r="J361" s="90">
        <f t="shared" si="32"/>
        <v>126.8</v>
      </c>
      <c r="K361" s="90">
        <f t="shared" si="33"/>
        <v>24.970414201183434</v>
      </c>
    </row>
    <row r="362" spans="1:11" ht="15.75">
      <c r="A362" s="88" t="s">
        <v>296</v>
      </c>
      <c r="B362" s="137" t="s">
        <v>258</v>
      </c>
      <c r="C362" s="138"/>
      <c r="D362" s="89" t="s">
        <v>166</v>
      </c>
      <c r="E362" s="89" t="s">
        <v>11</v>
      </c>
      <c r="F362" s="89" t="s">
        <v>297</v>
      </c>
      <c r="G362" s="64"/>
      <c r="H362" s="90">
        <f>H363+H366+H369</f>
        <v>14078.4</v>
      </c>
      <c r="I362" s="90">
        <f>I363+I366+I369</f>
        <v>7142.2</v>
      </c>
      <c r="J362" s="90">
        <f t="shared" si="32"/>
        <v>6936.2</v>
      </c>
      <c r="K362" s="90">
        <f t="shared" si="33"/>
        <v>50.731617229230594</v>
      </c>
    </row>
    <row r="363" spans="1:11" ht="126">
      <c r="A363" s="88" t="s">
        <v>37</v>
      </c>
      <c r="B363" s="137" t="s">
        <v>258</v>
      </c>
      <c r="C363" s="138"/>
      <c r="D363" s="89" t="s">
        <v>166</v>
      </c>
      <c r="E363" s="89" t="s">
        <v>11</v>
      </c>
      <c r="F363" s="89" t="s">
        <v>298</v>
      </c>
      <c r="G363" s="64"/>
      <c r="H363" s="90">
        <f>H364</f>
        <v>1400</v>
      </c>
      <c r="I363" s="90">
        <f>I364</f>
        <v>401.6</v>
      </c>
      <c r="J363" s="90">
        <f t="shared" si="32"/>
        <v>998.4</v>
      </c>
      <c r="K363" s="90">
        <f t="shared" si="33"/>
        <v>28.685714285714287</v>
      </c>
    </row>
    <row r="364" spans="1:11" ht="47.25">
      <c r="A364" s="88" t="s">
        <v>191</v>
      </c>
      <c r="B364" s="137" t="s">
        <v>258</v>
      </c>
      <c r="C364" s="138"/>
      <c r="D364" s="89" t="s">
        <v>166</v>
      </c>
      <c r="E364" s="89" t="s">
        <v>11</v>
      </c>
      <c r="F364" s="89" t="s">
        <v>298</v>
      </c>
      <c r="G364" s="64" t="s">
        <v>192</v>
      </c>
      <c r="H364" s="90">
        <f>H365</f>
        <v>1400</v>
      </c>
      <c r="I364" s="90">
        <f>I365</f>
        <v>401.6</v>
      </c>
      <c r="J364" s="90">
        <f t="shared" si="32"/>
        <v>998.4</v>
      </c>
      <c r="K364" s="90">
        <f t="shared" si="33"/>
        <v>28.685714285714287</v>
      </c>
    </row>
    <row r="365" spans="1:11" ht="15.75">
      <c r="A365" s="88" t="s">
        <v>264</v>
      </c>
      <c r="B365" s="137" t="s">
        <v>258</v>
      </c>
      <c r="C365" s="138"/>
      <c r="D365" s="89" t="s">
        <v>166</v>
      </c>
      <c r="E365" s="89" t="s">
        <v>11</v>
      </c>
      <c r="F365" s="89" t="s">
        <v>298</v>
      </c>
      <c r="G365" s="64" t="s">
        <v>265</v>
      </c>
      <c r="H365" s="90">
        <v>1400</v>
      </c>
      <c r="I365" s="90">
        <v>401.6</v>
      </c>
      <c r="J365" s="90">
        <f t="shared" si="32"/>
        <v>998.4</v>
      </c>
      <c r="K365" s="90">
        <f t="shared" si="33"/>
        <v>28.685714285714287</v>
      </c>
    </row>
    <row r="366" spans="1:11" ht="15.75">
      <c r="A366" s="88" t="s">
        <v>52</v>
      </c>
      <c r="B366" s="137" t="s">
        <v>258</v>
      </c>
      <c r="C366" s="138"/>
      <c r="D366" s="89" t="s">
        <v>166</v>
      </c>
      <c r="E366" s="89" t="s">
        <v>11</v>
      </c>
      <c r="F366" s="89" t="s">
        <v>299</v>
      </c>
      <c r="G366" s="64"/>
      <c r="H366" s="90">
        <f>H367</f>
        <v>446</v>
      </c>
      <c r="I366" s="90">
        <f>I367</f>
        <v>24.6</v>
      </c>
      <c r="J366" s="90">
        <f t="shared" si="32"/>
        <v>421.4</v>
      </c>
      <c r="K366" s="90">
        <f t="shared" si="33"/>
        <v>5.515695067264574</v>
      </c>
    </row>
    <row r="367" spans="1:11" ht="47.25">
      <c r="A367" s="88" t="s">
        <v>191</v>
      </c>
      <c r="B367" s="137" t="s">
        <v>258</v>
      </c>
      <c r="C367" s="138"/>
      <c r="D367" s="89" t="s">
        <v>166</v>
      </c>
      <c r="E367" s="89" t="s">
        <v>11</v>
      </c>
      <c r="F367" s="89" t="s">
        <v>299</v>
      </c>
      <c r="G367" s="64" t="s">
        <v>192</v>
      </c>
      <c r="H367" s="90">
        <f>H368</f>
        <v>446</v>
      </c>
      <c r="I367" s="90">
        <f>I368</f>
        <v>24.6</v>
      </c>
      <c r="J367" s="90">
        <f t="shared" si="32"/>
        <v>421.4</v>
      </c>
      <c r="K367" s="90">
        <f t="shared" si="33"/>
        <v>5.515695067264574</v>
      </c>
    </row>
    <row r="368" spans="1:11" ht="15.75">
      <c r="A368" s="88" t="s">
        <v>264</v>
      </c>
      <c r="B368" s="137" t="s">
        <v>258</v>
      </c>
      <c r="C368" s="138"/>
      <c r="D368" s="89" t="s">
        <v>166</v>
      </c>
      <c r="E368" s="89" t="s">
        <v>11</v>
      </c>
      <c r="F368" s="89" t="s">
        <v>299</v>
      </c>
      <c r="G368" s="64" t="s">
        <v>265</v>
      </c>
      <c r="H368" s="90">
        <v>446</v>
      </c>
      <c r="I368" s="90">
        <v>24.6</v>
      </c>
      <c r="J368" s="90">
        <f t="shared" si="32"/>
        <v>421.4</v>
      </c>
      <c r="K368" s="90">
        <f t="shared" si="33"/>
        <v>5.515695067264574</v>
      </c>
    </row>
    <row r="369" spans="1:11" ht="47.25">
      <c r="A369" s="88" t="s">
        <v>241</v>
      </c>
      <c r="B369" s="137" t="s">
        <v>258</v>
      </c>
      <c r="C369" s="138"/>
      <c r="D369" s="89" t="s">
        <v>166</v>
      </c>
      <c r="E369" s="89" t="s">
        <v>11</v>
      </c>
      <c r="F369" s="89" t="s">
        <v>300</v>
      </c>
      <c r="G369" s="64"/>
      <c r="H369" s="90">
        <f>H370</f>
        <v>12232.4</v>
      </c>
      <c r="I369" s="90">
        <f>I370</f>
        <v>6716</v>
      </c>
      <c r="J369" s="90">
        <f t="shared" si="32"/>
        <v>5516.4</v>
      </c>
      <c r="K369" s="90">
        <f t="shared" si="33"/>
        <v>54.90337137438279</v>
      </c>
    </row>
    <row r="370" spans="1:11" ht="47.25">
      <c r="A370" s="88" t="s">
        <v>191</v>
      </c>
      <c r="B370" s="137" t="s">
        <v>258</v>
      </c>
      <c r="C370" s="138"/>
      <c r="D370" s="89" t="s">
        <v>166</v>
      </c>
      <c r="E370" s="89" t="s">
        <v>11</v>
      </c>
      <c r="F370" s="89" t="s">
        <v>300</v>
      </c>
      <c r="G370" s="64" t="s">
        <v>192</v>
      </c>
      <c r="H370" s="90">
        <f>H371</f>
        <v>12232.4</v>
      </c>
      <c r="I370" s="90">
        <f>I371</f>
        <v>6716</v>
      </c>
      <c r="J370" s="90">
        <f t="shared" si="32"/>
        <v>5516.4</v>
      </c>
      <c r="K370" s="90">
        <f t="shared" si="33"/>
        <v>54.90337137438279</v>
      </c>
    </row>
    <row r="371" spans="1:11" ht="15.75">
      <c r="A371" s="88" t="s">
        <v>264</v>
      </c>
      <c r="B371" s="137" t="s">
        <v>258</v>
      </c>
      <c r="C371" s="138"/>
      <c r="D371" s="89" t="s">
        <v>166</v>
      </c>
      <c r="E371" s="89" t="s">
        <v>11</v>
      </c>
      <c r="F371" s="89" t="s">
        <v>300</v>
      </c>
      <c r="G371" s="64" t="s">
        <v>265</v>
      </c>
      <c r="H371" s="90">
        <v>12232.4</v>
      </c>
      <c r="I371" s="90">
        <v>6716</v>
      </c>
      <c r="J371" s="90">
        <f t="shared" si="32"/>
        <v>5516.4</v>
      </c>
      <c r="K371" s="90">
        <f t="shared" si="33"/>
        <v>54.90337137438279</v>
      </c>
    </row>
    <row r="372" spans="1:11" ht="15.75">
      <c r="A372" s="88" t="s">
        <v>301</v>
      </c>
      <c r="B372" s="137" t="s">
        <v>258</v>
      </c>
      <c r="C372" s="138"/>
      <c r="D372" s="89" t="s">
        <v>166</v>
      </c>
      <c r="E372" s="89" t="s">
        <v>13</v>
      </c>
      <c r="F372" s="89"/>
      <c r="G372" s="64"/>
      <c r="H372" s="90">
        <f>H373+H392+H400+H417+H431</f>
        <v>213938.7</v>
      </c>
      <c r="I372" s="90">
        <f>I373+I392+I400+I417+I431</f>
        <v>152544.7</v>
      </c>
      <c r="J372" s="90">
        <f t="shared" si="32"/>
        <v>61394</v>
      </c>
      <c r="K372" s="90">
        <f t="shared" si="33"/>
        <v>71.30299473634271</v>
      </c>
    </row>
    <row r="373" spans="1:11" ht="47.25">
      <c r="A373" s="88" t="s">
        <v>169</v>
      </c>
      <c r="B373" s="137" t="s">
        <v>258</v>
      </c>
      <c r="C373" s="138"/>
      <c r="D373" s="89" t="s">
        <v>166</v>
      </c>
      <c r="E373" s="89" t="s">
        <v>13</v>
      </c>
      <c r="F373" s="89" t="s">
        <v>170</v>
      </c>
      <c r="G373" s="64"/>
      <c r="H373" s="90">
        <f>H374+H384+H388</f>
        <v>163196.5</v>
      </c>
      <c r="I373" s="90">
        <f>I374+I384+I388</f>
        <v>123755.2</v>
      </c>
      <c r="J373" s="90">
        <f t="shared" si="32"/>
        <v>39441.3</v>
      </c>
      <c r="K373" s="90">
        <f t="shared" si="33"/>
        <v>75.83201845627816</v>
      </c>
    </row>
    <row r="374" spans="1:11" ht="31.5">
      <c r="A374" s="88" t="s">
        <v>260</v>
      </c>
      <c r="B374" s="137" t="s">
        <v>258</v>
      </c>
      <c r="C374" s="138"/>
      <c r="D374" s="89" t="s">
        <v>166</v>
      </c>
      <c r="E374" s="89" t="s">
        <v>13</v>
      </c>
      <c r="F374" s="89" t="s">
        <v>261</v>
      </c>
      <c r="G374" s="64"/>
      <c r="H374" s="90">
        <f>H375+H378+H381</f>
        <v>13820</v>
      </c>
      <c r="I374" s="90">
        <f>I375+I378+I381</f>
        <v>8893.8</v>
      </c>
      <c r="J374" s="90">
        <f t="shared" si="32"/>
        <v>4926.200000000001</v>
      </c>
      <c r="K374" s="90">
        <f t="shared" si="33"/>
        <v>64.3545586107091</v>
      </c>
    </row>
    <row r="375" spans="1:11" ht="50.25" customHeight="1">
      <c r="A375" s="88" t="s">
        <v>302</v>
      </c>
      <c r="B375" s="137" t="s">
        <v>258</v>
      </c>
      <c r="C375" s="138"/>
      <c r="D375" s="89" t="s">
        <v>166</v>
      </c>
      <c r="E375" s="89" t="s">
        <v>13</v>
      </c>
      <c r="F375" s="89" t="s">
        <v>303</v>
      </c>
      <c r="G375" s="64"/>
      <c r="H375" s="90">
        <f>H376</f>
        <v>8007.3</v>
      </c>
      <c r="I375" s="90">
        <f>I376</f>
        <v>4975.6</v>
      </c>
      <c r="J375" s="90">
        <f t="shared" si="32"/>
        <v>3031.7</v>
      </c>
      <c r="K375" s="90">
        <f t="shared" si="33"/>
        <v>62.13829880234286</v>
      </c>
    </row>
    <row r="376" spans="1:11" ht="47.25">
      <c r="A376" s="88" t="s">
        <v>191</v>
      </c>
      <c r="B376" s="137" t="s">
        <v>258</v>
      </c>
      <c r="C376" s="138"/>
      <c r="D376" s="89" t="s">
        <v>166</v>
      </c>
      <c r="E376" s="89" t="s">
        <v>13</v>
      </c>
      <c r="F376" s="89" t="s">
        <v>303</v>
      </c>
      <c r="G376" s="64" t="s">
        <v>192</v>
      </c>
      <c r="H376" s="90">
        <f>H377</f>
        <v>8007.3</v>
      </c>
      <c r="I376" s="90">
        <f>I377</f>
        <v>4975.6</v>
      </c>
      <c r="J376" s="90">
        <f t="shared" si="32"/>
        <v>3031.7</v>
      </c>
      <c r="K376" s="90">
        <f t="shared" si="33"/>
        <v>62.13829880234286</v>
      </c>
    </row>
    <row r="377" spans="1:11" ht="15.75">
      <c r="A377" s="88" t="s">
        <v>264</v>
      </c>
      <c r="B377" s="137" t="s">
        <v>258</v>
      </c>
      <c r="C377" s="138"/>
      <c r="D377" s="89" t="s">
        <v>166</v>
      </c>
      <c r="E377" s="89" t="s">
        <v>13</v>
      </c>
      <c r="F377" s="89" t="s">
        <v>303</v>
      </c>
      <c r="G377" s="64" t="s">
        <v>265</v>
      </c>
      <c r="H377" s="90">
        <v>8007.3</v>
      </c>
      <c r="I377" s="90">
        <f>Прил_5!I161</f>
        <v>4975.6</v>
      </c>
      <c r="J377" s="90">
        <f t="shared" si="32"/>
        <v>3031.7</v>
      </c>
      <c r="K377" s="90">
        <f t="shared" si="33"/>
        <v>62.13829880234286</v>
      </c>
    </row>
    <row r="378" spans="1:11" ht="99" customHeight="1">
      <c r="A378" s="88" t="s">
        <v>262</v>
      </c>
      <c r="B378" s="137" t="s">
        <v>258</v>
      </c>
      <c r="C378" s="138"/>
      <c r="D378" s="89" t="s">
        <v>166</v>
      </c>
      <c r="E378" s="89" t="s">
        <v>13</v>
      </c>
      <c r="F378" s="89" t="s">
        <v>263</v>
      </c>
      <c r="G378" s="64"/>
      <c r="H378" s="90">
        <f>H379</f>
        <v>4703.4</v>
      </c>
      <c r="I378" s="90">
        <f>I379</f>
        <v>3180.9</v>
      </c>
      <c r="J378" s="90">
        <f t="shared" si="32"/>
        <v>1522.4999999999995</v>
      </c>
      <c r="K378" s="90">
        <f t="shared" si="33"/>
        <v>67.62979971935196</v>
      </c>
    </row>
    <row r="379" spans="1:11" ht="47.25">
      <c r="A379" s="88" t="s">
        <v>191</v>
      </c>
      <c r="B379" s="137" t="s">
        <v>258</v>
      </c>
      <c r="C379" s="138"/>
      <c r="D379" s="89" t="s">
        <v>166</v>
      </c>
      <c r="E379" s="89" t="s">
        <v>13</v>
      </c>
      <c r="F379" s="89" t="s">
        <v>263</v>
      </c>
      <c r="G379" s="64" t="s">
        <v>192</v>
      </c>
      <c r="H379" s="90">
        <f>H380</f>
        <v>4703.4</v>
      </c>
      <c r="I379" s="90">
        <f>I380</f>
        <v>3180.9</v>
      </c>
      <c r="J379" s="90">
        <f t="shared" si="32"/>
        <v>1522.4999999999995</v>
      </c>
      <c r="K379" s="90">
        <f t="shared" si="33"/>
        <v>67.62979971935196</v>
      </c>
    </row>
    <row r="380" spans="1:11" ht="15.75">
      <c r="A380" s="88" t="s">
        <v>264</v>
      </c>
      <c r="B380" s="137" t="s">
        <v>258</v>
      </c>
      <c r="C380" s="138"/>
      <c r="D380" s="89" t="s">
        <v>166</v>
      </c>
      <c r="E380" s="89" t="s">
        <v>13</v>
      </c>
      <c r="F380" s="89" t="s">
        <v>263</v>
      </c>
      <c r="G380" s="64" t="s">
        <v>265</v>
      </c>
      <c r="H380" s="90">
        <v>4703.4</v>
      </c>
      <c r="I380" s="90">
        <f>Прил_5!I171</f>
        <v>3180.9</v>
      </c>
      <c r="J380" s="90">
        <f t="shared" si="32"/>
        <v>1522.4999999999995</v>
      </c>
      <c r="K380" s="90">
        <f t="shared" si="33"/>
        <v>67.62979971935196</v>
      </c>
    </row>
    <row r="381" spans="1:11" ht="33" customHeight="1">
      <c r="A381" s="88" t="s">
        <v>304</v>
      </c>
      <c r="B381" s="137" t="s">
        <v>258</v>
      </c>
      <c r="C381" s="138"/>
      <c r="D381" s="89" t="s">
        <v>166</v>
      </c>
      <c r="E381" s="89" t="s">
        <v>13</v>
      </c>
      <c r="F381" s="89" t="s">
        <v>305</v>
      </c>
      <c r="G381" s="64"/>
      <c r="H381" s="90">
        <f>H382</f>
        <v>1109.3</v>
      </c>
      <c r="I381" s="90">
        <f>I382</f>
        <v>737.3</v>
      </c>
      <c r="J381" s="90">
        <f t="shared" si="32"/>
        <v>372</v>
      </c>
      <c r="K381" s="90">
        <f t="shared" si="33"/>
        <v>66.46533850175787</v>
      </c>
    </row>
    <row r="382" spans="1:11" ht="47.25">
      <c r="A382" s="88" t="s">
        <v>191</v>
      </c>
      <c r="B382" s="137" t="s">
        <v>258</v>
      </c>
      <c r="C382" s="138"/>
      <c r="D382" s="89" t="s">
        <v>166</v>
      </c>
      <c r="E382" s="89" t="s">
        <v>13</v>
      </c>
      <c r="F382" s="89" t="s">
        <v>305</v>
      </c>
      <c r="G382" s="64" t="s">
        <v>192</v>
      </c>
      <c r="H382" s="90">
        <f>H383</f>
        <v>1109.3</v>
      </c>
      <c r="I382" s="90">
        <f>I383</f>
        <v>737.3</v>
      </c>
      <c r="J382" s="90">
        <f t="shared" si="32"/>
        <v>372</v>
      </c>
      <c r="K382" s="90">
        <f t="shared" si="33"/>
        <v>66.46533850175787</v>
      </c>
    </row>
    <row r="383" spans="1:11" ht="15.75">
      <c r="A383" s="88" t="s">
        <v>264</v>
      </c>
      <c r="B383" s="137" t="s">
        <v>258</v>
      </c>
      <c r="C383" s="138"/>
      <c r="D383" s="89" t="s">
        <v>166</v>
      </c>
      <c r="E383" s="89" t="s">
        <v>13</v>
      </c>
      <c r="F383" s="89" t="s">
        <v>305</v>
      </c>
      <c r="G383" s="64" t="s">
        <v>265</v>
      </c>
      <c r="H383" s="90">
        <v>1109.3</v>
      </c>
      <c r="I383" s="90">
        <f>Прил_5!I181</f>
        <v>737.3</v>
      </c>
      <c r="J383" s="90">
        <f t="shared" si="32"/>
        <v>372</v>
      </c>
      <c r="K383" s="90">
        <f t="shared" si="33"/>
        <v>66.46533850175787</v>
      </c>
    </row>
    <row r="384" spans="1:11" ht="63">
      <c r="A384" s="88" t="s">
        <v>171</v>
      </c>
      <c r="B384" s="137" t="s">
        <v>258</v>
      </c>
      <c r="C384" s="138"/>
      <c r="D384" s="89" t="s">
        <v>166</v>
      </c>
      <c r="E384" s="89" t="s">
        <v>13</v>
      </c>
      <c r="F384" s="89" t="s">
        <v>172</v>
      </c>
      <c r="G384" s="64"/>
      <c r="H384" s="90">
        <f aca="true" t="shared" si="34" ref="H384:I386">H385</f>
        <v>147572.5</v>
      </c>
      <c r="I384" s="90">
        <f t="shared" si="34"/>
        <v>113058.5</v>
      </c>
      <c r="J384" s="90">
        <f t="shared" si="32"/>
        <v>34514</v>
      </c>
      <c r="K384" s="90">
        <f t="shared" si="33"/>
        <v>76.61217367734503</v>
      </c>
    </row>
    <row r="385" spans="1:11" ht="15.75">
      <c r="A385" s="88" t="s">
        <v>173</v>
      </c>
      <c r="B385" s="137" t="s">
        <v>258</v>
      </c>
      <c r="C385" s="138"/>
      <c r="D385" s="89" t="s">
        <v>166</v>
      </c>
      <c r="E385" s="89" t="s">
        <v>13</v>
      </c>
      <c r="F385" s="89" t="s">
        <v>174</v>
      </c>
      <c r="G385" s="64"/>
      <c r="H385" s="90">
        <f t="shared" si="34"/>
        <v>147572.5</v>
      </c>
      <c r="I385" s="90">
        <f t="shared" si="34"/>
        <v>113058.5</v>
      </c>
      <c r="J385" s="90">
        <f t="shared" si="32"/>
        <v>34514</v>
      </c>
      <c r="K385" s="90">
        <f t="shared" si="33"/>
        <v>76.61217367734503</v>
      </c>
    </row>
    <row r="386" spans="1:11" ht="47.25">
      <c r="A386" s="88" t="s">
        <v>191</v>
      </c>
      <c r="B386" s="137" t="s">
        <v>258</v>
      </c>
      <c r="C386" s="138"/>
      <c r="D386" s="89" t="s">
        <v>166</v>
      </c>
      <c r="E386" s="89" t="s">
        <v>13</v>
      </c>
      <c r="F386" s="89" t="s">
        <v>174</v>
      </c>
      <c r="G386" s="64" t="s">
        <v>192</v>
      </c>
      <c r="H386" s="90">
        <f t="shared" si="34"/>
        <v>147572.5</v>
      </c>
      <c r="I386" s="90">
        <f t="shared" si="34"/>
        <v>113058.5</v>
      </c>
      <c r="J386" s="90">
        <f t="shared" si="32"/>
        <v>34514</v>
      </c>
      <c r="K386" s="90">
        <f t="shared" si="33"/>
        <v>76.61217367734503</v>
      </c>
    </row>
    <row r="387" spans="1:11" ht="15.75">
      <c r="A387" s="88" t="s">
        <v>264</v>
      </c>
      <c r="B387" s="137" t="s">
        <v>258</v>
      </c>
      <c r="C387" s="138"/>
      <c r="D387" s="89" t="s">
        <v>166</v>
      </c>
      <c r="E387" s="89" t="s">
        <v>13</v>
      </c>
      <c r="F387" s="89" t="s">
        <v>174</v>
      </c>
      <c r="G387" s="64" t="s">
        <v>265</v>
      </c>
      <c r="H387" s="90">
        <v>147572.5</v>
      </c>
      <c r="I387" s="90">
        <f>Прил_5!I218</f>
        <v>113058.5</v>
      </c>
      <c r="J387" s="90">
        <f t="shared" si="32"/>
        <v>34514</v>
      </c>
      <c r="K387" s="90">
        <f t="shared" si="33"/>
        <v>76.61217367734503</v>
      </c>
    </row>
    <row r="388" spans="1:11" ht="94.5">
      <c r="A388" s="88" t="s">
        <v>306</v>
      </c>
      <c r="B388" s="137" t="s">
        <v>258</v>
      </c>
      <c r="C388" s="138"/>
      <c r="D388" s="89" t="s">
        <v>166</v>
      </c>
      <c r="E388" s="89" t="s">
        <v>13</v>
      </c>
      <c r="F388" s="89" t="s">
        <v>307</v>
      </c>
      <c r="G388" s="64"/>
      <c r="H388" s="90">
        <f aca="true" t="shared" si="35" ref="H388:I390">H389</f>
        <v>1804</v>
      </c>
      <c r="I388" s="90">
        <f t="shared" si="35"/>
        <v>1802.9</v>
      </c>
      <c r="J388" s="90">
        <f t="shared" si="32"/>
        <v>1.099999999999909</v>
      </c>
      <c r="K388" s="90">
        <f t="shared" si="33"/>
        <v>99.9390243902439</v>
      </c>
    </row>
    <row r="389" spans="1:11" ht="63">
      <c r="A389" s="88" t="s">
        <v>308</v>
      </c>
      <c r="B389" s="137" t="s">
        <v>258</v>
      </c>
      <c r="C389" s="138"/>
      <c r="D389" s="89" t="s">
        <v>166</v>
      </c>
      <c r="E389" s="89" t="s">
        <v>13</v>
      </c>
      <c r="F389" s="89" t="s">
        <v>309</v>
      </c>
      <c r="G389" s="64"/>
      <c r="H389" s="90">
        <f t="shared" si="35"/>
        <v>1804</v>
      </c>
      <c r="I389" s="90">
        <f t="shared" si="35"/>
        <v>1802.9</v>
      </c>
      <c r="J389" s="90">
        <f t="shared" si="32"/>
        <v>1.099999999999909</v>
      </c>
      <c r="K389" s="90">
        <f t="shared" si="33"/>
        <v>99.9390243902439</v>
      </c>
    </row>
    <row r="390" spans="1:11" ht="47.25">
      <c r="A390" s="88" t="s">
        <v>191</v>
      </c>
      <c r="B390" s="137" t="s">
        <v>258</v>
      </c>
      <c r="C390" s="138"/>
      <c r="D390" s="89" t="s">
        <v>166</v>
      </c>
      <c r="E390" s="89" t="s">
        <v>13</v>
      </c>
      <c r="F390" s="89" t="s">
        <v>309</v>
      </c>
      <c r="G390" s="64" t="s">
        <v>192</v>
      </c>
      <c r="H390" s="90">
        <f t="shared" si="35"/>
        <v>1804</v>
      </c>
      <c r="I390" s="90">
        <f t="shared" si="35"/>
        <v>1802.9</v>
      </c>
      <c r="J390" s="90">
        <f t="shared" si="32"/>
        <v>1.099999999999909</v>
      </c>
      <c r="K390" s="90">
        <f t="shared" si="33"/>
        <v>99.9390243902439</v>
      </c>
    </row>
    <row r="391" spans="1:11" ht="15.75">
      <c r="A391" s="88" t="s">
        <v>264</v>
      </c>
      <c r="B391" s="137" t="s">
        <v>258</v>
      </c>
      <c r="C391" s="138"/>
      <c r="D391" s="89" t="s">
        <v>166</v>
      </c>
      <c r="E391" s="89" t="s">
        <v>13</v>
      </c>
      <c r="F391" s="89" t="s">
        <v>309</v>
      </c>
      <c r="G391" s="64" t="s">
        <v>265</v>
      </c>
      <c r="H391" s="90">
        <v>1804</v>
      </c>
      <c r="I391" s="90">
        <f>Прил_5!I236</f>
        <v>1802.9</v>
      </c>
      <c r="J391" s="90">
        <f t="shared" si="32"/>
        <v>1.099999999999909</v>
      </c>
      <c r="K391" s="90">
        <f t="shared" si="33"/>
        <v>99.9390243902439</v>
      </c>
    </row>
    <row r="392" spans="1:11" ht="78.75">
      <c r="A392" s="88" t="s">
        <v>266</v>
      </c>
      <c r="B392" s="137" t="s">
        <v>258</v>
      </c>
      <c r="C392" s="138"/>
      <c r="D392" s="89" t="s">
        <v>166</v>
      </c>
      <c r="E392" s="89" t="s">
        <v>13</v>
      </c>
      <c r="F392" s="89" t="s">
        <v>267</v>
      </c>
      <c r="G392" s="64"/>
      <c r="H392" s="90">
        <f>H393</f>
        <v>2697.8999999999996</v>
      </c>
      <c r="I392" s="90">
        <f>I393</f>
        <v>1891.4</v>
      </c>
      <c r="J392" s="90">
        <f t="shared" si="32"/>
        <v>806.4999999999995</v>
      </c>
      <c r="K392" s="90">
        <f t="shared" si="33"/>
        <v>70.10637903554617</v>
      </c>
    </row>
    <row r="393" spans="1:11" ht="63">
      <c r="A393" s="88" t="s">
        <v>268</v>
      </c>
      <c r="B393" s="137" t="s">
        <v>258</v>
      </c>
      <c r="C393" s="138"/>
      <c r="D393" s="89" t="s">
        <v>166</v>
      </c>
      <c r="E393" s="89" t="s">
        <v>13</v>
      </c>
      <c r="F393" s="89" t="s">
        <v>269</v>
      </c>
      <c r="G393" s="64"/>
      <c r="H393" s="90">
        <f>H394+H397</f>
        <v>2697.8999999999996</v>
      </c>
      <c r="I393" s="90">
        <f>I394+I397</f>
        <v>1891.4</v>
      </c>
      <c r="J393" s="90">
        <f t="shared" si="32"/>
        <v>806.4999999999995</v>
      </c>
      <c r="K393" s="90">
        <f t="shared" si="33"/>
        <v>70.10637903554617</v>
      </c>
    </row>
    <row r="394" spans="1:11" ht="47.25">
      <c r="A394" s="88" t="s">
        <v>270</v>
      </c>
      <c r="B394" s="137" t="s">
        <v>258</v>
      </c>
      <c r="C394" s="138"/>
      <c r="D394" s="89" t="s">
        <v>166</v>
      </c>
      <c r="E394" s="89" t="s">
        <v>13</v>
      </c>
      <c r="F394" s="89" t="s">
        <v>271</v>
      </c>
      <c r="G394" s="64"/>
      <c r="H394" s="90">
        <f>H395</f>
        <v>381.2</v>
      </c>
      <c r="I394" s="90">
        <f>I395</f>
        <v>218.4</v>
      </c>
      <c r="J394" s="90">
        <f t="shared" si="32"/>
        <v>162.79999999999998</v>
      </c>
      <c r="K394" s="90">
        <f t="shared" si="33"/>
        <v>57.29275970619098</v>
      </c>
    </row>
    <row r="395" spans="1:11" ht="47.25">
      <c r="A395" s="88" t="s">
        <v>191</v>
      </c>
      <c r="B395" s="137" t="s">
        <v>258</v>
      </c>
      <c r="C395" s="138"/>
      <c r="D395" s="89" t="s">
        <v>166</v>
      </c>
      <c r="E395" s="89" t="s">
        <v>13</v>
      </c>
      <c r="F395" s="89" t="s">
        <v>271</v>
      </c>
      <c r="G395" s="64" t="s">
        <v>192</v>
      </c>
      <c r="H395" s="90">
        <f>H396</f>
        <v>381.2</v>
      </c>
      <c r="I395" s="90">
        <f>I396</f>
        <v>218.4</v>
      </c>
      <c r="J395" s="90">
        <f t="shared" si="32"/>
        <v>162.79999999999998</v>
      </c>
      <c r="K395" s="90">
        <f t="shared" si="33"/>
        <v>57.29275970619098</v>
      </c>
    </row>
    <row r="396" spans="1:11" ht="15.75">
      <c r="A396" s="88" t="s">
        <v>264</v>
      </c>
      <c r="B396" s="137" t="s">
        <v>258</v>
      </c>
      <c r="C396" s="138"/>
      <c r="D396" s="89" t="s">
        <v>166</v>
      </c>
      <c r="E396" s="89" t="s">
        <v>13</v>
      </c>
      <c r="F396" s="89" t="s">
        <v>271</v>
      </c>
      <c r="G396" s="64" t="s">
        <v>265</v>
      </c>
      <c r="H396" s="90">
        <v>381.2</v>
      </c>
      <c r="I396" s="90">
        <f>Прил_5!I279</f>
        <v>218.4</v>
      </c>
      <c r="J396" s="90">
        <f t="shared" si="32"/>
        <v>162.79999999999998</v>
      </c>
      <c r="K396" s="90">
        <f t="shared" si="33"/>
        <v>57.29275970619098</v>
      </c>
    </row>
    <row r="397" spans="1:11" ht="15.75">
      <c r="A397" s="88" t="s">
        <v>272</v>
      </c>
      <c r="B397" s="137" t="s">
        <v>258</v>
      </c>
      <c r="C397" s="138"/>
      <c r="D397" s="89" t="s">
        <v>166</v>
      </c>
      <c r="E397" s="89" t="s">
        <v>13</v>
      </c>
      <c r="F397" s="89" t="s">
        <v>273</v>
      </c>
      <c r="G397" s="64"/>
      <c r="H397" s="90">
        <f>H398</f>
        <v>2316.7</v>
      </c>
      <c r="I397" s="90">
        <f>I398</f>
        <v>1673</v>
      </c>
      <c r="J397" s="90">
        <f t="shared" si="32"/>
        <v>643.6999999999998</v>
      </c>
      <c r="K397" s="90">
        <f t="shared" si="33"/>
        <v>72.21478827642768</v>
      </c>
    </row>
    <row r="398" spans="1:11" ht="47.25">
      <c r="A398" s="88" t="s">
        <v>191</v>
      </c>
      <c r="B398" s="137" t="s">
        <v>258</v>
      </c>
      <c r="C398" s="138"/>
      <c r="D398" s="89" t="s">
        <v>166</v>
      </c>
      <c r="E398" s="89" t="s">
        <v>13</v>
      </c>
      <c r="F398" s="89" t="s">
        <v>273</v>
      </c>
      <c r="G398" s="64" t="s">
        <v>192</v>
      </c>
      <c r="H398" s="90">
        <f>H399</f>
        <v>2316.7</v>
      </c>
      <c r="I398" s="90">
        <f>I399</f>
        <v>1673</v>
      </c>
      <c r="J398" s="90">
        <f t="shared" si="32"/>
        <v>643.6999999999998</v>
      </c>
      <c r="K398" s="90">
        <f t="shared" si="33"/>
        <v>72.21478827642768</v>
      </c>
    </row>
    <row r="399" spans="1:11" ht="15.75">
      <c r="A399" s="88" t="s">
        <v>264</v>
      </c>
      <c r="B399" s="137" t="s">
        <v>258</v>
      </c>
      <c r="C399" s="138"/>
      <c r="D399" s="89" t="s">
        <v>166</v>
      </c>
      <c r="E399" s="89" t="s">
        <v>13</v>
      </c>
      <c r="F399" s="89" t="s">
        <v>273</v>
      </c>
      <c r="G399" s="64" t="s">
        <v>265</v>
      </c>
      <c r="H399" s="90">
        <v>2316.7</v>
      </c>
      <c r="I399" s="90">
        <f>Прил_5!I293</f>
        <v>1673</v>
      </c>
      <c r="J399" s="90">
        <f t="shared" si="32"/>
        <v>643.6999999999998</v>
      </c>
      <c r="K399" s="90">
        <f t="shared" si="33"/>
        <v>72.21478827642768</v>
      </c>
    </row>
    <row r="400" spans="1:11" ht="47.25">
      <c r="A400" s="88" t="s">
        <v>276</v>
      </c>
      <c r="B400" s="137" t="s">
        <v>258</v>
      </c>
      <c r="C400" s="138"/>
      <c r="D400" s="89" t="s">
        <v>166</v>
      </c>
      <c r="E400" s="89" t="s">
        <v>13</v>
      </c>
      <c r="F400" s="89" t="s">
        <v>277</v>
      </c>
      <c r="G400" s="64"/>
      <c r="H400" s="90">
        <f>H401</f>
        <v>1205.9</v>
      </c>
      <c r="I400" s="90">
        <f>I401</f>
        <v>751</v>
      </c>
      <c r="J400" s="90">
        <f t="shared" si="32"/>
        <v>454.9000000000001</v>
      </c>
      <c r="K400" s="90">
        <f t="shared" si="33"/>
        <v>62.27713740774525</v>
      </c>
    </row>
    <row r="401" spans="1:11" ht="62.25" customHeight="1">
      <c r="A401" s="88" t="s">
        <v>278</v>
      </c>
      <c r="B401" s="137" t="s">
        <v>258</v>
      </c>
      <c r="C401" s="138"/>
      <c r="D401" s="89" t="s">
        <v>166</v>
      </c>
      <c r="E401" s="89" t="s">
        <v>13</v>
      </c>
      <c r="F401" s="89" t="s">
        <v>279</v>
      </c>
      <c r="G401" s="64"/>
      <c r="H401" s="90">
        <f>H402+H405+H408+H411+H414</f>
        <v>1205.9</v>
      </c>
      <c r="I401" s="90">
        <f>I402+I405+I408+I411+I414</f>
        <v>751</v>
      </c>
      <c r="J401" s="90">
        <f t="shared" si="32"/>
        <v>454.9000000000001</v>
      </c>
      <c r="K401" s="90">
        <f t="shared" si="33"/>
        <v>62.27713740774525</v>
      </c>
    </row>
    <row r="402" spans="1:11" ht="78.75" customHeight="1">
      <c r="A402" s="88" t="s">
        <v>280</v>
      </c>
      <c r="B402" s="137" t="s">
        <v>258</v>
      </c>
      <c r="C402" s="138"/>
      <c r="D402" s="89" t="s">
        <v>166</v>
      </c>
      <c r="E402" s="89" t="s">
        <v>13</v>
      </c>
      <c r="F402" s="89" t="s">
        <v>281</v>
      </c>
      <c r="G402" s="64"/>
      <c r="H402" s="90">
        <f>H403</f>
        <v>713.6</v>
      </c>
      <c r="I402" s="90">
        <f>I403</f>
        <v>396.8</v>
      </c>
      <c r="J402" s="90">
        <f aca="true" t="shared" si="36" ref="J402:J465">H402-I402</f>
        <v>316.8</v>
      </c>
      <c r="K402" s="90">
        <f aca="true" t="shared" si="37" ref="K402:K465">I402/H402*100</f>
        <v>55.60538116591929</v>
      </c>
    </row>
    <row r="403" spans="1:11" ht="47.25">
      <c r="A403" s="88" t="s">
        <v>191</v>
      </c>
      <c r="B403" s="137" t="s">
        <v>258</v>
      </c>
      <c r="C403" s="138"/>
      <c r="D403" s="89" t="s">
        <v>166</v>
      </c>
      <c r="E403" s="89" t="s">
        <v>13</v>
      </c>
      <c r="F403" s="89" t="s">
        <v>281</v>
      </c>
      <c r="G403" s="64" t="s">
        <v>192</v>
      </c>
      <c r="H403" s="90">
        <f>H404</f>
        <v>713.6</v>
      </c>
      <c r="I403" s="90">
        <f>I404</f>
        <v>396.8</v>
      </c>
      <c r="J403" s="90">
        <f t="shared" si="36"/>
        <v>316.8</v>
      </c>
      <c r="K403" s="90">
        <f t="shared" si="37"/>
        <v>55.60538116591929</v>
      </c>
    </row>
    <row r="404" spans="1:11" ht="15.75">
      <c r="A404" s="88" t="s">
        <v>264</v>
      </c>
      <c r="B404" s="137" t="s">
        <v>258</v>
      </c>
      <c r="C404" s="138"/>
      <c r="D404" s="89" t="s">
        <v>166</v>
      </c>
      <c r="E404" s="89" t="s">
        <v>13</v>
      </c>
      <c r="F404" s="89" t="s">
        <v>281</v>
      </c>
      <c r="G404" s="64" t="s">
        <v>265</v>
      </c>
      <c r="H404" s="90">
        <v>713.6</v>
      </c>
      <c r="I404" s="90">
        <f>Прил_5!I455</f>
        <v>396.8</v>
      </c>
      <c r="J404" s="90">
        <f t="shared" si="36"/>
        <v>316.8</v>
      </c>
      <c r="K404" s="90">
        <f t="shared" si="37"/>
        <v>55.60538116591929</v>
      </c>
    </row>
    <row r="405" spans="1:11" ht="31.5">
      <c r="A405" s="88" t="s">
        <v>310</v>
      </c>
      <c r="B405" s="137" t="s">
        <v>258</v>
      </c>
      <c r="C405" s="138"/>
      <c r="D405" s="89" t="s">
        <v>166</v>
      </c>
      <c r="E405" s="89" t="s">
        <v>13</v>
      </c>
      <c r="F405" s="89" t="s">
        <v>311</v>
      </c>
      <c r="G405" s="64"/>
      <c r="H405" s="90">
        <f>H406</f>
        <v>158.9</v>
      </c>
      <c r="I405" s="90">
        <f>I406</f>
        <v>134.4</v>
      </c>
      <c r="J405" s="90">
        <f t="shared" si="36"/>
        <v>24.5</v>
      </c>
      <c r="K405" s="90">
        <f t="shared" si="37"/>
        <v>84.58149779735683</v>
      </c>
    </row>
    <row r="406" spans="1:11" ht="47.25">
      <c r="A406" s="88" t="s">
        <v>191</v>
      </c>
      <c r="B406" s="137" t="s">
        <v>258</v>
      </c>
      <c r="C406" s="138"/>
      <c r="D406" s="89" t="s">
        <v>166</v>
      </c>
      <c r="E406" s="89" t="s">
        <v>13</v>
      </c>
      <c r="F406" s="89" t="s">
        <v>311</v>
      </c>
      <c r="G406" s="64" t="s">
        <v>192</v>
      </c>
      <c r="H406" s="90">
        <f>H407</f>
        <v>158.9</v>
      </c>
      <c r="I406" s="90">
        <f>I407</f>
        <v>134.4</v>
      </c>
      <c r="J406" s="90">
        <f t="shared" si="36"/>
        <v>24.5</v>
      </c>
      <c r="K406" s="90">
        <f t="shared" si="37"/>
        <v>84.58149779735683</v>
      </c>
    </row>
    <row r="407" spans="1:11" ht="15.75">
      <c r="A407" s="88" t="s">
        <v>264</v>
      </c>
      <c r="B407" s="137" t="s">
        <v>258</v>
      </c>
      <c r="C407" s="138"/>
      <c r="D407" s="89" t="s">
        <v>166</v>
      </c>
      <c r="E407" s="89" t="s">
        <v>13</v>
      </c>
      <c r="F407" s="89" t="s">
        <v>311</v>
      </c>
      <c r="G407" s="64" t="s">
        <v>265</v>
      </c>
      <c r="H407" s="90">
        <v>158.9</v>
      </c>
      <c r="I407" s="90">
        <f>Прил_5!I475</f>
        <v>134.4</v>
      </c>
      <c r="J407" s="90">
        <f t="shared" si="36"/>
        <v>24.5</v>
      </c>
      <c r="K407" s="90">
        <f t="shared" si="37"/>
        <v>84.58149779735683</v>
      </c>
    </row>
    <row r="408" spans="1:11" ht="47.25">
      <c r="A408" s="88" t="s">
        <v>282</v>
      </c>
      <c r="B408" s="137" t="s">
        <v>258</v>
      </c>
      <c r="C408" s="138"/>
      <c r="D408" s="89" t="s">
        <v>166</v>
      </c>
      <c r="E408" s="89" t="s">
        <v>13</v>
      </c>
      <c r="F408" s="89" t="s">
        <v>283</v>
      </c>
      <c r="G408" s="64"/>
      <c r="H408" s="90">
        <f>H409</f>
        <v>273.4</v>
      </c>
      <c r="I408" s="90">
        <f>I409</f>
        <v>198.8</v>
      </c>
      <c r="J408" s="90">
        <f t="shared" si="36"/>
        <v>74.59999999999997</v>
      </c>
      <c r="K408" s="90">
        <f t="shared" si="37"/>
        <v>72.71397220190198</v>
      </c>
    </row>
    <row r="409" spans="1:11" ht="47.25">
      <c r="A409" s="88" t="s">
        <v>191</v>
      </c>
      <c r="B409" s="137" t="s">
        <v>258</v>
      </c>
      <c r="C409" s="138"/>
      <c r="D409" s="89" t="s">
        <v>166</v>
      </c>
      <c r="E409" s="89" t="s">
        <v>13</v>
      </c>
      <c r="F409" s="89" t="s">
        <v>283</v>
      </c>
      <c r="G409" s="64" t="s">
        <v>192</v>
      </c>
      <c r="H409" s="90">
        <f>H410</f>
        <v>273.4</v>
      </c>
      <c r="I409" s="90">
        <f>I410</f>
        <v>198.8</v>
      </c>
      <c r="J409" s="90">
        <f t="shared" si="36"/>
        <v>74.59999999999997</v>
      </c>
      <c r="K409" s="90">
        <f t="shared" si="37"/>
        <v>72.71397220190198</v>
      </c>
    </row>
    <row r="410" spans="1:11" ht="15.75">
      <c r="A410" s="88" t="s">
        <v>264</v>
      </c>
      <c r="B410" s="137" t="s">
        <v>258</v>
      </c>
      <c r="C410" s="138"/>
      <c r="D410" s="89" t="s">
        <v>166</v>
      </c>
      <c r="E410" s="89" t="s">
        <v>13</v>
      </c>
      <c r="F410" s="89" t="s">
        <v>283</v>
      </c>
      <c r="G410" s="64" t="s">
        <v>265</v>
      </c>
      <c r="H410" s="90">
        <v>273.4</v>
      </c>
      <c r="I410" s="90">
        <f>Прил_5!I505</f>
        <v>198.8</v>
      </c>
      <c r="J410" s="90">
        <f t="shared" si="36"/>
        <v>74.59999999999997</v>
      </c>
      <c r="K410" s="90">
        <f t="shared" si="37"/>
        <v>72.71397220190198</v>
      </c>
    </row>
    <row r="411" spans="1:11" ht="63">
      <c r="A411" s="88" t="s">
        <v>284</v>
      </c>
      <c r="B411" s="137" t="s">
        <v>258</v>
      </c>
      <c r="C411" s="138"/>
      <c r="D411" s="89" t="s">
        <v>166</v>
      </c>
      <c r="E411" s="89" t="s">
        <v>13</v>
      </c>
      <c r="F411" s="89" t="s">
        <v>285</v>
      </c>
      <c r="G411" s="64"/>
      <c r="H411" s="90">
        <f>H412</f>
        <v>42</v>
      </c>
      <c r="I411" s="90">
        <f>I412</f>
        <v>21</v>
      </c>
      <c r="J411" s="90">
        <f t="shared" si="36"/>
        <v>21</v>
      </c>
      <c r="K411" s="90">
        <f t="shared" si="37"/>
        <v>50</v>
      </c>
    </row>
    <row r="412" spans="1:11" ht="47.25">
      <c r="A412" s="88" t="s">
        <v>191</v>
      </c>
      <c r="B412" s="137" t="s">
        <v>258</v>
      </c>
      <c r="C412" s="138"/>
      <c r="D412" s="89" t="s">
        <v>166</v>
      </c>
      <c r="E412" s="89" t="s">
        <v>13</v>
      </c>
      <c r="F412" s="89" t="s">
        <v>285</v>
      </c>
      <c r="G412" s="64" t="s">
        <v>192</v>
      </c>
      <c r="H412" s="90">
        <f>H413</f>
        <v>42</v>
      </c>
      <c r="I412" s="90">
        <f>I413</f>
        <v>21</v>
      </c>
      <c r="J412" s="90">
        <f t="shared" si="36"/>
        <v>21</v>
      </c>
      <c r="K412" s="90">
        <f t="shared" si="37"/>
        <v>50</v>
      </c>
    </row>
    <row r="413" spans="1:11" ht="15.75">
      <c r="A413" s="88" t="s">
        <v>264</v>
      </c>
      <c r="B413" s="137" t="s">
        <v>258</v>
      </c>
      <c r="C413" s="138"/>
      <c r="D413" s="89" t="s">
        <v>166</v>
      </c>
      <c r="E413" s="89" t="s">
        <v>13</v>
      </c>
      <c r="F413" s="89" t="s">
        <v>285</v>
      </c>
      <c r="G413" s="64" t="s">
        <v>265</v>
      </c>
      <c r="H413" s="90">
        <v>42</v>
      </c>
      <c r="I413" s="90">
        <f>Прил_5!I524</f>
        <v>21</v>
      </c>
      <c r="J413" s="90">
        <f t="shared" si="36"/>
        <v>21</v>
      </c>
      <c r="K413" s="90">
        <f t="shared" si="37"/>
        <v>50</v>
      </c>
    </row>
    <row r="414" spans="1:11" ht="31.5">
      <c r="A414" s="88" t="s">
        <v>286</v>
      </c>
      <c r="B414" s="137" t="s">
        <v>258</v>
      </c>
      <c r="C414" s="138"/>
      <c r="D414" s="89" t="s">
        <v>166</v>
      </c>
      <c r="E414" s="89" t="s">
        <v>13</v>
      </c>
      <c r="F414" s="89" t="s">
        <v>287</v>
      </c>
      <c r="G414" s="64"/>
      <c r="H414" s="90">
        <f>H415</f>
        <v>18</v>
      </c>
      <c r="I414" s="90">
        <f>I415</f>
        <v>0</v>
      </c>
      <c r="J414" s="90">
        <f t="shared" si="36"/>
        <v>18</v>
      </c>
      <c r="K414" s="90">
        <f t="shared" si="37"/>
        <v>0</v>
      </c>
    </row>
    <row r="415" spans="1:11" ht="47.25">
      <c r="A415" s="88" t="s">
        <v>191</v>
      </c>
      <c r="B415" s="137" t="s">
        <v>258</v>
      </c>
      <c r="C415" s="138"/>
      <c r="D415" s="89" t="s">
        <v>166</v>
      </c>
      <c r="E415" s="89" t="s">
        <v>13</v>
      </c>
      <c r="F415" s="89" t="s">
        <v>287</v>
      </c>
      <c r="G415" s="64" t="s">
        <v>192</v>
      </c>
      <c r="H415" s="90">
        <f>H416</f>
        <v>18</v>
      </c>
      <c r="I415" s="90">
        <f>I416</f>
        <v>0</v>
      </c>
      <c r="J415" s="90">
        <f t="shared" si="36"/>
        <v>18</v>
      </c>
      <c r="K415" s="90">
        <f t="shared" si="37"/>
        <v>0</v>
      </c>
    </row>
    <row r="416" spans="1:11" ht="15.75">
      <c r="A416" s="88" t="s">
        <v>264</v>
      </c>
      <c r="B416" s="137" t="s">
        <v>258</v>
      </c>
      <c r="C416" s="138"/>
      <c r="D416" s="89" t="s">
        <v>166</v>
      </c>
      <c r="E416" s="89" t="s">
        <v>13</v>
      </c>
      <c r="F416" s="89" t="s">
        <v>287</v>
      </c>
      <c r="G416" s="64" t="s">
        <v>265</v>
      </c>
      <c r="H416" s="90">
        <v>18</v>
      </c>
      <c r="I416" s="90">
        <f>Прил_5!I548</f>
        <v>0</v>
      </c>
      <c r="J416" s="90">
        <f t="shared" si="36"/>
        <v>18</v>
      </c>
      <c r="K416" s="90">
        <f t="shared" si="37"/>
        <v>0</v>
      </c>
    </row>
    <row r="417" spans="1:11" ht="63">
      <c r="A417" s="88" t="s">
        <v>288</v>
      </c>
      <c r="B417" s="137" t="s">
        <v>258</v>
      </c>
      <c r="C417" s="138"/>
      <c r="D417" s="89" t="s">
        <v>166</v>
      </c>
      <c r="E417" s="89" t="s">
        <v>13</v>
      </c>
      <c r="F417" s="89" t="s">
        <v>289</v>
      </c>
      <c r="G417" s="64"/>
      <c r="H417" s="90">
        <f>H418</f>
        <v>10079.599999999999</v>
      </c>
      <c r="I417" s="90">
        <f>I418</f>
        <v>5048.9</v>
      </c>
      <c r="J417" s="90">
        <f t="shared" si="36"/>
        <v>5030.699999999999</v>
      </c>
      <c r="K417" s="90">
        <f t="shared" si="37"/>
        <v>50.09028136037145</v>
      </c>
    </row>
    <row r="418" spans="1:11" ht="64.5" customHeight="1">
      <c r="A418" s="88" t="s">
        <v>290</v>
      </c>
      <c r="B418" s="137" t="s">
        <v>258</v>
      </c>
      <c r="C418" s="138"/>
      <c r="D418" s="89" t="s">
        <v>166</v>
      </c>
      <c r="E418" s="89" t="s">
        <v>13</v>
      </c>
      <c r="F418" s="89" t="s">
        <v>291</v>
      </c>
      <c r="G418" s="64"/>
      <c r="H418" s="90">
        <f>H419+H422+H425+H428</f>
        <v>10079.599999999999</v>
      </c>
      <c r="I418" s="90">
        <f>I419+I422+I425+I428</f>
        <v>5048.9</v>
      </c>
      <c r="J418" s="90">
        <f t="shared" si="36"/>
        <v>5030.699999999999</v>
      </c>
      <c r="K418" s="90">
        <f t="shared" si="37"/>
        <v>50.09028136037145</v>
      </c>
    </row>
    <row r="419" spans="1:11" ht="31.5">
      <c r="A419" s="88" t="s">
        <v>292</v>
      </c>
      <c r="B419" s="137" t="s">
        <v>258</v>
      </c>
      <c r="C419" s="138"/>
      <c r="D419" s="89" t="s">
        <v>166</v>
      </c>
      <c r="E419" s="89" t="s">
        <v>13</v>
      </c>
      <c r="F419" s="89" t="s">
        <v>293</v>
      </c>
      <c r="G419" s="64"/>
      <c r="H419" s="90">
        <f>H420</f>
        <v>187</v>
      </c>
      <c r="I419" s="90">
        <f>I420</f>
        <v>0</v>
      </c>
      <c r="J419" s="90">
        <f t="shared" si="36"/>
        <v>187</v>
      </c>
      <c r="K419" s="90">
        <f t="shared" si="37"/>
        <v>0</v>
      </c>
    </row>
    <row r="420" spans="1:11" ht="47.25">
      <c r="A420" s="88" t="s">
        <v>191</v>
      </c>
      <c r="B420" s="137" t="s">
        <v>258</v>
      </c>
      <c r="C420" s="138"/>
      <c r="D420" s="89" t="s">
        <v>166</v>
      </c>
      <c r="E420" s="89" t="s">
        <v>13</v>
      </c>
      <c r="F420" s="89" t="s">
        <v>293</v>
      </c>
      <c r="G420" s="64" t="s">
        <v>192</v>
      </c>
      <c r="H420" s="90">
        <f>H421</f>
        <v>187</v>
      </c>
      <c r="I420" s="90">
        <f>I421</f>
        <v>0</v>
      </c>
      <c r="J420" s="90">
        <f t="shared" si="36"/>
        <v>187</v>
      </c>
      <c r="K420" s="90">
        <f t="shared" si="37"/>
        <v>0</v>
      </c>
    </row>
    <row r="421" spans="1:11" ht="15.75">
      <c r="A421" s="88" t="s">
        <v>264</v>
      </c>
      <c r="B421" s="137" t="s">
        <v>258</v>
      </c>
      <c r="C421" s="138"/>
      <c r="D421" s="89" t="s">
        <v>166</v>
      </c>
      <c r="E421" s="89" t="s">
        <v>13</v>
      </c>
      <c r="F421" s="89" t="s">
        <v>293</v>
      </c>
      <c r="G421" s="64" t="s">
        <v>265</v>
      </c>
      <c r="H421" s="90">
        <v>187</v>
      </c>
      <c r="I421" s="90">
        <f>Прил_5!I683</f>
        <v>0</v>
      </c>
      <c r="J421" s="90">
        <f t="shared" si="36"/>
        <v>187</v>
      </c>
      <c r="K421" s="90">
        <f t="shared" si="37"/>
        <v>0</v>
      </c>
    </row>
    <row r="422" spans="1:11" ht="47.25">
      <c r="A422" s="88" t="s">
        <v>312</v>
      </c>
      <c r="B422" s="137" t="s">
        <v>258</v>
      </c>
      <c r="C422" s="138"/>
      <c r="D422" s="89" t="s">
        <v>166</v>
      </c>
      <c r="E422" s="89" t="s">
        <v>13</v>
      </c>
      <c r="F422" s="89" t="s">
        <v>313</v>
      </c>
      <c r="G422" s="64"/>
      <c r="H422" s="90">
        <f>H423</f>
        <v>107.4</v>
      </c>
      <c r="I422" s="90">
        <f>I423</f>
        <v>0</v>
      </c>
      <c r="J422" s="90">
        <f t="shared" si="36"/>
        <v>107.4</v>
      </c>
      <c r="K422" s="90">
        <f t="shared" si="37"/>
        <v>0</v>
      </c>
    </row>
    <row r="423" spans="1:11" ht="47.25">
      <c r="A423" s="88" t="s">
        <v>191</v>
      </c>
      <c r="B423" s="137" t="s">
        <v>258</v>
      </c>
      <c r="C423" s="138"/>
      <c r="D423" s="89" t="s">
        <v>166</v>
      </c>
      <c r="E423" s="89" t="s">
        <v>13</v>
      </c>
      <c r="F423" s="89" t="s">
        <v>313</v>
      </c>
      <c r="G423" s="64" t="s">
        <v>192</v>
      </c>
      <c r="H423" s="90">
        <f>H424</f>
        <v>107.4</v>
      </c>
      <c r="I423" s="90">
        <f>I424</f>
        <v>0</v>
      </c>
      <c r="J423" s="90">
        <f t="shared" si="36"/>
        <v>107.4</v>
      </c>
      <c r="K423" s="90">
        <f t="shared" si="37"/>
        <v>0</v>
      </c>
    </row>
    <row r="424" spans="1:11" ht="15.75">
      <c r="A424" s="88" t="s">
        <v>264</v>
      </c>
      <c r="B424" s="137" t="s">
        <v>258</v>
      </c>
      <c r="C424" s="138"/>
      <c r="D424" s="89" t="s">
        <v>166</v>
      </c>
      <c r="E424" s="89" t="s">
        <v>13</v>
      </c>
      <c r="F424" s="89" t="s">
        <v>313</v>
      </c>
      <c r="G424" s="64" t="s">
        <v>265</v>
      </c>
      <c r="H424" s="90">
        <v>107.4</v>
      </c>
      <c r="I424" s="90">
        <f>Прил_5!I689</f>
        <v>0</v>
      </c>
      <c r="J424" s="90">
        <f t="shared" si="36"/>
        <v>107.4</v>
      </c>
      <c r="K424" s="90">
        <f t="shared" si="37"/>
        <v>0</v>
      </c>
    </row>
    <row r="425" spans="1:11" ht="78.75">
      <c r="A425" s="88" t="s">
        <v>314</v>
      </c>
      <c r="B425" s="137" t="s">
        <v>258</v>
      </c>
      <c r="C425" s="138"/>
      <c r="D425" s="89" t="s">
        <v>166</v>
      </c>
      <c r="E425" s="89" t="s">
        <v>13</v>
      </c>
      <c r="F425" s="89" t="s">
        <v>315</v>
      </c>
      <c r="G425" s="64"/>
      <c r="H425" s="90">
        <f>H426</f>
        <v>5889.9</v>
      </c>
      <c r="I425" s="90">
        <f>I426</f>
        <v>3264.9</v>
      </c>
      <c r="J425" s="90">
        <f t="shared" si="36"/>
        <v>2624.9999999999995</v>
      </c>
      <c r="K425" s="90">
        <f t="shared" si="37"/>
        <v>55.432180512402596</v>
      </c>
    </row>
    <row r="426" spans="1:11" ht="47.25">
      <c r="A426" s="88" t="s">
        <v>191</v>
      </c>
      <c r="B426" s="137" t="s">
        <v>258</v>
      </c>
      <c r="C426" s="138"/>
      <c r="D426" s="89" t="s">
        <v>166</v>
      </c>
      <c r="E426" s="89" t="s">
        <v>13</v>
      </c>
      <c r="F426" s="89" t="s">
        <v>315</v>
      </c>
      <c r="G426" s="64" t="s">
        <v>192</v>
      </c>
      <c r="H426" s="90">
        <f>H427</f>
        <v>5889.9</v>
      </c>
      <c r="I426" s="90">
        <f>I427</f>
        <v>3264.9</v>
      </c>
      <c r="J426" s="90">
        <f t="shared" si="36"/>
        <v>2624.9999999999995</v>
      </c>
      <c r="K426" s="90">
        <f t="shared" si="37"/>
        <v>55.432180512402596</v>
      </c>
    </row>
    <row r="427" spans="1:11" ht="15.75">
      <c r="A427" s="88" t="s">
        <v>264</v>
      </c>
      <c r="B427" s="137" t="s">
        <v>258</v>
      </c>
      <c r="C427" s="138"/>
      <c r="D427" s="89" t="s">
        <v>166</v>
      </c>
      <c r="E427" s="89" t="s">
        <v>13</v>
      </c>
      <c r="F427" s="89" t="s">
        <v>315</v>
      </c>
      <c r="G427" s="64" t="s">
        <v>265</v>
      </c>
      <c r="H427" s="90">
        <v>5889.9</v>
      </c>
      <c r="I427" s="90">
        <f>Прил_5!I695</f>
        <v>3264.9</v>
      </c>
      <c r="J427" s="90">
        <f t="shared" si="36"/>
        <v>2624.9999999999995</v>
      </c>
      <c r="K427" s="90">
        <f t="shared" si="37"/>
        <v>55.432180512402596</v>
      </c>
    </row>
    <row r="428" spans="1:11" ht="31.5">
      <c r="A428" s="88" t="s">
        <v>294</v>
      </c>
      <c r="B428" s="137" t="s">
        <v>258</v>
      </c>
      <c r="C428" s="138"/>
      <c r="D428" s="89" t="s">
        <v>166</v>
      </c>
      <c r="E428" s="89" t="s">
        <v>13</v>
      </c>
      <c r="F428" s="89" t="s">
        <v>295</v>
      </c>
      <c r="G428" s="64"/>
      <c r="H428" s="90">
        <f>H429</f>
        <v>3895.3</v>
      </c>
      <c r="I428" s="90">
        <f>I429</f>
        <v>1784</v>
      </c>
      <c r="J428" s="90">
        <f t="shared" si="36"/>
        <v>2111.3</v>
      </c>
      <c r="K428" s="90">
        <f t="shared" si="37"/>
        <v>45.798783148923064</v>
      </c>
    </row>
    <row r="429" spans="1:11" ht="47.25">
      <c r="A429" s="88" t="s">
        <v>191</v>
      </c>
      <c r="B429" s="137" t="s">
        <v>258</v>
      </c>
      <c r="C429" s="138"/>
      <c r="D429" s="89" t="s">
        <v>166</v>
      </c>
      <c r="E429" s="89" t="s">
        <v>13</v>
      </c>
      <c r="F429" s="89" t="s">
        <v>295</v>
      </c>
      <c r="G429" s="64" t="s">
        <v>192</v>
      </c>
      <c r="H429" s="90">
        <f>H430</f>
        <v>3895.3</v>
      </c>
      <c r="I429" s="90">
        <f>I430</f>
        <v>1784</v>
      </c>
      <c r="J429" s="90">
        <f t="shared" si="36"/>
        <v>2111.3</v>
      </c>
      <c r="K429" s="90">
        <f t="shared" si="37"/>
        <v>45.798783148923064</v>
      </c>
    </row>
    <row r="430" spans="1:11" ht="15.75">
      <c r="A430" s="88" t="s">
        <v>264</v>
      </c>
      <c r="B430" s="137" t="s">
        <v>258</v>
      </c>
      <c r="C430" s="138"/>
      <c r="D430" s="89" t="s">
        <v>166</v>
      </c>
      <c r="E430" s="89" t="s">
        <v>13</v>
      </c>
      <c r="F430" s="89" t="s">
        <v>295</v>
      </c>
      <c r="G430" s="64" t="s">
        <v>265</v>
      </c>
      <c r="H430" s="90">
        <v>3895.3</v>
      </c>
      <c r="I430" s="90">
        <f>Прил_5!I705</f>
        <v>1784</v>
      </c>
      <c r="J430" s="90">
        <f t="shared" si="36"/>
        <v>2111.3</v>
      </c>
      <c r="K430" s="90">
        <f t="shared" si="37"/>
        <v>45.798783148923064</v>
      </c>
    </row>
    <row r="431" spans="1:11" ht="33.75" customHeight="1">
      <c r="A431" s="88" t="s">
        <v>316</v>
      </c>
      <c r="B431" s="137" t="s">
        <v>258</v>
      </c>
      <c r="C431" s="138"/>
      <c r="D431" s="89" t="s">
        <v>166</v>
      </c>
      <c r="E431" s="89" t="s">
        <v>13</v>
      </c>
      <c r="F431" s="89" t="s">
        <v>317</v>
      </c>
      <c r="G431" s="64"/>
      <c r="H431" s="90">
        <f>H432+H435+H438</f>
        <v>36758.8</v>
      </c>
      <c r="I431" s="90">
        <f>I432+I435+I438</f>
        <v>21098.2</v>
      </c>
      <c r="J431" s="90">
        <f t="shared" si="36"/>
        <v>15660.600000000002</v>
      </c>
      <c r="K431" s="90">
        <f t="shared" si="37"/>
        <v>57.39632414551073</v>
      </c>
    </row>
    <row r="432" spans="1:11" ht="126">
      <c r="A432" s="88" t="s">
        <v>37</v>
      </c>
      <c r="B432" s="137" t="s">
        <v>258</v>
      </c>
      <c r="C432" s="138"/>
      <c r="D432" s="89" t="s">
        <v>166</v>
      </c>
      <c r="E432" s="89" t="s">
        <v>13</v>
      </c>
      <c r="F432" s="89" t="s">
        <v>318</v>
      </c>
      <c r="G432" s="64"/>
      <c r="H432" s="90">
        <f>H433</f>
        <v>3900</v>
      </c>
      <c r="I432" s="90">
        <f>I433</f>
        <v>1635.8</v>
      </c>
      <c r="J432" s="90">
        <f t="shared" si="36"/>
        <v>2264.2</v>
      </c>
      <c r="K432" s="90">
        <f t="shared" si="37"/>
        <v>41.94358974358974</v>
      </c>
    </row>
    <row r="433" spans="1:11" ht="47.25">
      <c r="A433" s="88" t="s">
        <v>191</v>
      </c>
      <c r="B433" s="137" t="s">
        <v>258</v>
      </c>
      <c r="C433" s="138"/>
      <c r="D433" s="89" t="s">
        <v>166</v>
      </c>
      <c r="E433" s="89" t="s">
        <v>13</v>
      </c>
      <c r="F433" s="89" t="s">
        <v>318</v>
      </c>
      <c r="G433" s="64" t="s">
        <v>192</v>
      </c>
      <c r="H433" s="90">
        <f>H434</f>
        <v>3900</v>
      </c>
      <c r="I433" s="90">
        <f>I434</f>
        <v>1635.8</v>
      </c>
      <c r="J433" s="90">
        <f t="shared" si="36"/>
        <v>2264.2</v>
      </c>
      <c r="K433" s="90">
        <f t="shared" si="37"/>
        <v>41.94358974358974</v>
      </c>
    </row>
    <row r="434" spans="1:11" ht="15.75">
      <c r="A434" s="88" t="s">
        <v>264</v>
      </c>
      <c r="B434" s="137" t="s">
        <v>258</v>
      </c>
      <c r="C434" s="138"/>
      <c r="D434" s="89" t="s">
        <v>166</v>
      </c>
      <c r="E434" s="89" t="s">
        <v>13</v>
      </c>
      <c r="F434" s="89" t="s">
        <v>318</v>
      </c>
      <c r="G434" s="64" t="s">
        <v>265</v>
      </c>
      <c r="H434" s="90">
        <v>3900</v>
      </c>
      <c r="I434" s="90">
        <v>1635.8</v>
      </c>
      <c r="J434" s="90">
        <f t="shared" si="36"/>
        <v>2264.2</v>
      </c>
      <c r="K434" s="90">
        <f t="shared" si="37"/>
        <v>41.94358974358974</v>
      </c>
    </row>
    <row r="435" spans="1:11" ht="15.75">
      <c r="A435" s="88" t="s">
        <v>52</v>
      </c>
      <c r="B435" s="137" t="s">
        <v>258</v>
      </c>
      <c r="C435" s="138"/>
      <c r="D435" s="89" t="s">
        <v>166</v>
      </c>
      <c r="E435" s="89" t="s">
        <v>13</v>
      </c>
      <c r="F435" s="89" t="s">
        <v>319</v>
      </c>
      <c r="G435" s="64"/>
      <c r="H435" s="90">
        <f>H436</f>
        <v>533</v>
      </c>
      <c r="I435" s="90">
        <f>I436</f>
        <v>519.1</v>
      </c>
      <c r="J435" s="90">
        <f t="shared" si="36"/>
        <v>13.899999999999977</v>
      </c>
      <c r="K435" s="90">
        <f t="shared" si="37"/>
        <v>97.3921200750469</v>
      </c>
    </row>
    <row r="436" spans="1:11" ht="47.25">
      <c r="A436" s="88" t="s">
        <v>191</v>
      </c>
      <c r="B436" s="137" t="s">
        <v>258</v>
      </c>
      <c r="C436" s="138"/>
      <c r="D436" s="89" t="s">
        <v>166</v>
      </c>
      <c r="E436" s="89" t="s">
        <v>13</v>
      </c>
      <c r="F436" s="89" t="s">
        <v>319</v>
      </c>
      <c r="G436" s="64" t="s">
        <v>192</v>
      </c>
      <c r="H436" s="90">
        <f>H437</f>
        <v>533</v>
      </c>
      <c r="I436" s="90">
        <f>I437</f>
        <v>519.1</v>
      </c>
      <c r="J436" s="90">
        <f t="shared" si="36"/>
        <v>13.899999999999977</v>
      </c>
      <c r="K436" s="90">
        <f t="shared" si="37"/>
        <v>97.3921200750469</v>
      </c>
    </row>
    <row r="437" spans="1:11" ht="15.75">
      <c r="A437" s="88" t="s">
        <v>264</v>
      </c>
      <c r="B437" s="137" t="s">
        <v>258</v>
      </c>
      <c r="C437" s="138"/>
      <c r="D437" s="89" t="s">
        <v>166</v>
      </c>
      <c r="E437" s="89" t="s">
        <v>13</v>
      </c>
      <c r="F437" s="89" t="s">
        <v>319</v>
      </c>
      <c r="G437" s="64" t="s">
        <v>265</v>
      </c>
      <c r="H437" s="90">
        <v>533</v>
      </c>
      <c r="I437" s="90">
        <v>519.1</v>
      </c>
      <c r="J437" s="90">
        <f t="shared" si="36"/>
        <v>13.899999999999977</v>
      </c>
      <c r="K437" s="90">
        <f t="shared" si="37"/>
        <v>97.3921200750469</v>
      </c>
    </row>
    <row r="438" spans="1:11" ht="47.25">
      <c r="A438" s="88" t="s">
        <v>241</v>
      </c>
      <c r="B438" s="137" t="s">
        <v>258</v>
      </c>
      <c r="C438" s="138"/>
      <c r="D438" s="89" t="s">
        <v>166</v>
      </c>
      <c r="E438" s="89" t="s">
        <v>13</v>
      </c>
      <c r="F438" s="89" t="s">
        <v>320</v>
      </c>
      <c r="G438" s="64"/>
      <c r="H438" s="90">
        <f>H439</f>
        <v>32325.8</v>
      </c>
      <c r="I438" s="90">
        <f>I439</f>
        <v>18943.3</v>
      </c>
      <c r="J438" s="90">
        <f t="shared" si="36"/>
        <v>13382.5</v>
      </c>
      <c r="K438" s="90">
        <f t="shared" si="37"/>
        <v>58.60117924382382</v>
      </c>
    </row>
    <row r="439" spans="1:11" ht="47.25">
      <c r="A439" s="88" t="s">
        <v>191</v>
      </c>
      <c r="B439" s="137" t="s">
        <v>258</v>
      </c>
      <c r="C439" s="138"/>
      <c r="D439" s="89" t="s">
        <v>166</v>
      </c>
      <c r="E439" s="89" t="s">
        <v>13</v>
      </c>
      <c r="F439" s="89" t="s">
        <v>320</v>
      </c>
      <c r="G439" s="64" t="s">
        <v>192</v>
      </c>
      <c r="H439" s="90">
        <f>H440</f>
        <v>32325.8</v>
      </c>
      <c r="I439" s="90">
        <f>I440</f>
        <v>18943.3</v>
      </c>
      <c r="J439" s="90">
        <f t="shared" si="36"/>
        <v>13382.5</v>
      </c>
      <c r="K439" s="90">
        <f t="shared" si="37"/>
        <v>58.60117924382382</v>
      </c>
    </row>
    <row r="440" spans="1:11" ht="15.75">
      <c r="A440" s="88" t="s">
        <v>264</v>
      </c>
      <c r="B440" s="137" t="s">
        <v>258</v>
      </c>
      <c r="C440" s="138"/>
      <c r="D440" s="89" t="s">
        <v>166</v>
      </c>
      <c r="E440" s="89" t="s">
        <v>13</v>
      </c>
      <c r="F440" s="89" t="s">
        <v>320</v>
      </c>
      <c r="G440" s="64" t="s">
        <v>265</v>
      </c>
      <c r="H440" s="90">
        <v>32325.8</v>
      </c>
      <c r="I440" s="90">
        <v>18943.3</v>
      </c>
      <c r="J440" s="90">
        <f t="shared" si="36"/>
        <v>13382.5</v>
      </c>
      <c r="K440" s="90">
        <f t="shared" si="37"/>
        <v>58.60117924382382</v>
      </c>
    </row>
    <row r="441" spans="1:11" ht="15.75">
      <c r="A441" s="88" t="s">
        <v>321</v>
      </c>
      <c r="B441" s="137" t="s">
        <v>258</v>
      </c>
      <c r="C441" s="138"/>
      <c r="D441" s="89" t="s">
        <v>166</v>
      </c>
      <c r="E441" s="89" t="s">
        <v>101</v>
      </c>
      <c r="F441" s="89"/>
      <c r="G441" s="64"/>
      <c r="H441" s="90">
        <f>H442+H451+H456+H470</f>
        <v>51145.4</v>
      </c>
      <c r="I441" s="90">
        <f>I442+I451+I456+I470</f>
        <v>36790</v>
      </c>
      <c r="J441" s="90">
        <f t="shared" si="36"/>
        <v>14355.400000000001</v>
      </c>
      <c r="K441" s="90">
        <f t="shared" si="37"/>
        <v>71.93217767384749</v>
      </c>
    </row>
    <row r="442" spans="1:11" ht="47.25">
      <c r="A442" s="88" t="s">
        <v>169</v>
      </c>
      <c r="B442" s="137" t="s">
        <v>258</v>
      </c>
      <c r="C442" s="138"/>
      <c r="D442" s="89" t="s">
        <v>166</v>
      </c>
      <c r="E442" s="89" t="s">
        <v>101</v>
      </c>
      <c r="F442" s="89" t="s">
        <v>170</v>
      </c>
      <c r="G442" s="64"/>
      <c r="H442" s="90">
        <f>H443+H447</f>
        <v>2162.6</v>
      </c>
      <c r="I442" s="90">
        <f>I443+I447</f>
        <v>1326.6</v>
      </c>
      <c r="J442" s="90">
        <f t="shared" si="36"/>
        <v>836</v>
      </c>
      <c r="K442" s="90">
        <f t="shared" si="37"/>
        <v>61.34282807731434</v>
      </c>
    </row>
    <row r="443" spans="1:11" ht="31.5">
      <c r="A443" s="88" t="s">
        <v>260</v>
      </c>
      <c r="B443" s="137" t="s">
        <v>258</v>
      </c>
      <c r="C443" s="138"/>
      <c r="D443" s="89" t="s">
        <v>166</v>
      </c>
      <c r="E443" s="89" t="s">
        <v>101</v>
      </c>
      <c r="F443" s="89" t="s">
        <v>261</v>
      </c>
      <c r="G443" s="64"/>
      <c r="H443" s="90">
        <f aca="true" t="shared" si="38" ref="H443:I445">H444</f>
        <v>1338.7</v>
      </c>
      <c r="I443" s="90">
        <f t="shared" si="38"/>
        <v>819.9</v>
      </c>
      <c r="J443" s="90">
        <f t="shared" si="36"/>
        <v>518.8000000000001</v>
      </c>
      <c r="K443" s="90">
        <f t="shared" si="37"/>
        <v>61.245984910734286</v>
      </c>
    </row>
    <row r="444" spans="1:11" ht="96.75" customHeight="1">
      <c r="A444" s="88" t="s">
        <v>262</v>
      </c>
      <c r="B444" s="137" t="s">
        <v>258</v>
      </c>
      <c r="C444" s="138"/>
      <c r="D444" s="89" t="s">
        <v>166</v>
      </c>
      <c r="E444" s="89" t="s">
        <v>101</v>
      </c>
      <c r="F444" s="89" t="s">
        <v>263</v>
      </c>
      <c r="G444" s="64"/>
      <c r="H444" s="90">
        <f t="shared" si="38"/>
        <v>1338.7</v>
      </c>
      <c r="I444" s="90">
        <f t="shared" si="38"/>
        <v>819.9</v>
      </c>
      <c r="J444" s="90">
        <f t="shared" si="36"/>
        <v>518.8000000000001</v>
      </c>
      <c r="K444" s="90">
        <f t="shared" si="37"/>
        <v>61.245984910734286</v>
      </c>
    </row>
    <row r="445" spans="1:11" ht="47.25">
      <c r="A445" s="88" t="s">
        <v>191</v>
      </c>
      <c r="B445" s="137" t="s">
        <v>258</v>
      </c>
      <c r="C445" s="138"/>
      <c r="D445" s="89" t="s">
        <v>166</v>
      </c>
      <c r="E445" s="89" t="s">
        <v>101</v>
      </c>
      <c r="F445" s="89" t="s">
        <v>263</v>
      </c>
      <c r="G445" s="64" t="s">
        <v>192</v>
      </c>
      <c r="H445" s="90">
        <f t="shared" si="38"/>
        <v>1338.7</v>
      </c>
      <c r="I445" s="90">
        <f t="shared" si="38"/>
        <v>819.9</v>
      </c>
      <c r="J445" s="90">
        <f t="shared" si="36"/>
        <v>518.8000000000001</v>
      </c>
      <c r="K445" s="90">
        <f t="shared" si="37"/>
        <v>61.245984910734286</v>
      </c>
    </row>
    <row r="446" spans="1:11" ht="15.75">
      <c r="A446" s="88" t="s">
        <v>264</v>
      </c>
      <c r="B446" s="137" t="s">
        <v>258</v>
      </c>
      <c r="C446" s="138"/>
      <c r="D446" s="89" t="s">
        <v>166</v>
      </c>
      <c r="E446" s="89" t="s">
        <v>101</v>
      </c>
      <c r="F446" s="89" t="s">
        <v>263</v>
      </c>
      <c r="G446" s="64" t="s">
        <v>265</v>
      </c>
      <c r="H446" s="90">
        <v>1338.7</v>
      </c>
      <c r="I446" s="90">
        <f>Прил_5!I175</f>
        <v>819.9</v>
      </c>
      <c r="J446" s="90">
        <f t="shared" si="36"/>
        <v>518.8000000000001</v>
      </c>
      <c r="K446" s="90">
        <f t="shared" si="37"/>
        <v>61.245984910734286</v>
      </c>
    </row>
    <row r="447" spans="1:11" ht="63">
      <c r="A447" s="88" t="s">
        <v>171</v>
      </c>
      <c r="B447" s="137" t="s">
        <v>258</v>
      </c>
      <c r="C447" s="138"/>
      <c r="D447" s="89" t="s">
        <v>166</v>
      </c>
      <c r="E447" s="89" t="s">
        <v>101</v>
      </c>
      <c r="F447" s="89" t="s">
        <v>172</v>
      </c>
      <c r="G447" s="64"/>
      <c r="H447" s="90">
        <f aca="true" t="shared" si="39" ref="H447:I449">H448</f>
        <v>823.9</v>
      </c>
      <c r="I447" s="90">
        <f t="shared" si="39"/>
        <v>506.7</v>
      </c>
      <c r="J447" s="90">
        <f t="shared" si="36"/>
        <v>317.2</v>
      </c>
      <c r="K447" s="90">
        <f t="shared" si="37"/>
        <v>61.50018206092972</v>
      </c>
    </row>
    <row r="448" spans="1:11" ht="15.75">
      <c r="A448" s="88" t="s">
        <v>173</v>
      </c>
      <c r="B448" s="137" t="s">
        <v>258</v>
      </c>
      <c r="C448" s="138"/>
      <c r="D448" s="89" t="s">
        <v>166</v>
      </c>
      <c r="E448" s="89" t="s">
        <v>101</v>
      </c>
      <c r="F448" s="89" t="s">
        <v>174</v>
      </c>
      <c r="G448" s="64"/>
      <c r="H448" s="90">
        <f t="shared" si="39"/>
        <v>823.9</v>
      </c>
      <c r="I448" s="90">
        <f t="shared" si="39"/>
        <v>506.7</v>
      </c>
      <c r="J448" s="90">
        <f t="shared" si="36"/>
        <v>317.2</v>
      </c>
      <c r="K448" s="90">
        <f t="shared" si="37"/>
        <v>61.50018206092972</v>
      </c>
    </row>
    <row r="449" spans="1:11" ht="47.25">
      <c r="A449" s="88" t="s">
        <v>191</v>
      </c>
      <c r="B449" s="137" t="s">
        <v>258</v>
      </c>
      <c r="C449" s="138"/>
      <c r="D449" s="89" t="s">
        <v>166</v>
      </c>
      <c r="E449" s="89" t="s">
        <v>101</v>
      </c>
      <c r="F449" s="89" t="s">
        <v>174</v>
      </c>
      <c r="G449" s="64" t="s">
        <v>192</v>
      </c>
      <c r="H449" s="90">
        <f t="shared" si="39"/>
        <v>823.9</v>
      </c>
      <c r="I449" s="90">
        <f t="shared" si="39"/>
        <v>506.7</v>
      </c>
      <c r="J449" s="90">
        <f t="shared" si="36"/>
        <v>317.2</v>
      </c>
      <c r="K449" s="90">
        <f t="shared" si="37"/>
        <v>61.50018206092972</v>
      </c>
    </row>
    <row r="450" spans="1:11" ht="15.75">
      <c r="A450" s="88" t="s">
        <v>264</v>
      </c>
      <c r="B450" s="137" t="s">
        <v>258</v>
      </c>
      <c r="C450" s="138"/>
      <c r="D450" s="89" t="s">
        <v>166</v>
      </c>
      <c r="E450" s="89" t="s">
        <v>101</v>
      </c>
      <c r="F450" s="89" t="s">
        <v>174</v>
      </c>
      <c r="G450" s="64" t="s">
        <v>265</v>
      </c>
      <c r="H450" s="90">
        <v>823.9</v>
      </c>
      <c r="I450" s="90">
        <f>Прил_5!I222</f>
        <v>506.7</v>
      </c>
      <c r="J450" s="90">
        <f t="shared" si="36"/>
        <v>317.2</v>
      </c>
      <c r="K450" s="90">
        <f t="shared" si="37"/>
        <v>61.50018206092972</v>
      </c>
    </row>
    <row r="451" spans="1:11" ht="78.75">
      <c r="A451" s="88" t="s">
        <v>266</v>
      </c>
      <c r="B451" s="137" t="s">
        <v>258</v>
      </c>
      <c r="C451" s="138"/>
      <c r="D451" s="89" t="s">
        <v>166</v>
      </c>
      <c r="E451" s="89" t="s">
        <v>101</v>
      </c>
      <c r="F451" s="89" t="s">
        <v>267</v>
      </c>
      <c r="G451" s="64"/>
      <c r="H451" s="90">
        <f aca="true" t="shared" si="40" ref="H451:I454">H452</f>
        <v>204.8</v>
      </c>
      <c r="I451" s="90">
        <f t="shared" si="40"/>
        <v>124.8</v>
      </c>
      <c r="J451" s="90">
        <f t="shared" si="36"/>
        <v>80.00000000000001</v>
      </c>
      <c r="K451" s="90">
        <f t="shared" si="37"/>
        <v>60.9375</v>
      </c>
    </row>
    <row r="452" spans="1:11" ht="63">
      <c r="A452" s="88" t="s">
        <v>268</v>
      </c>
      <c r="B452" s="137" t="s">
        <v>258</v>
      </c>
      <c r="C452" s="138"/>
      <c r="D452" s="89" t="s">
        <v>166</v>
      </c>
      <c r="E452" s="89" t="s">
        <v>101</v>
      </c>
      <c r="F452" s="89" t="s">
        <v>269</v>
      </c>
      <c r="G452" s="64"/>
      <c r="H452" s="90">
        <f t="shared" si="40"/>
        <v>204.8</v>
      </c>
      <c r="I452" s="90">
        <f t="shared" si="40"/>
        <v>124.8</v>
      </c>
      <c r="J452" s="90">
        <f t="shared" si="36"/>
        <v>80.00000000000001</v>
      </c>
      <c r="K452" s="90">
        <f t="shared" si="37"/>
        <v>60.9375</v>
      </c>
    </row>
    <row r="453" spans="1:11" ht="47.25">
      <c r="A453" s="88" t="s">
        <v>270</v>
      </c>
      <c r="B453" s="137" t="s">
        <v>258</v>
      </c>
      <c r="C453" s="138"/>
      <c r="D453" s="89" t="s">
        <v>166</v>
      </c>
      <c r="E453" s="89" t="s">
        <v>101</v>
      </c>
      <c r="F453" s="89" t="s">
        <v>271</v>
      </c>
      <c r="G453" s="64"/>
      <c r="H453" s="90">
        <f t="shared" si="40"/>
        <v>204.8</v>
      </c>
      <c r="I453" s="90">
        <f t="shared" si="40"/>
        <v>124.8</v>
      </c>
      <c r="J453" s="90">
        <f t="shared" si="36"/>
        <v>80.00000000000001</v>
      </c>
      <c r="K453" s="90">
        <f t="shared" si="37"/>
        <v>60.9375</v>
      </c>
    </row>
    <row r="454" spans="1:11" ht="47.25">
      <c r="A454" s="88" t="s">
        <v>191</v>
      </c>
      <c r="B454" s="137" t="s">
        <v>258</v>
      </c>
      <c r="C454" s="138"/>
      <c r="D454" s="89" t="s">
        <v>166</v>
      </c>
      <c r="E454" s="89" t="s">
        <v>101</v>
      </c>
      <c r="F454" s="89" t="s">
        <v>271</v>
      </c>
      <c r="G454" s="64" t="s">
        <v>192</v>
      </c>
      <c r="H454" s="90">
        <f t="shared" si="40"/>
        <v>204.8</v>
      </c>
      <c r="I454" s="90">
        <f t="shared" si="40"/>
        <v>124.8</v>
      </c>
      <c r="J454" s="90">
        <f t="shared" si="36"/>
        <v>80.00000000000001</v>
      </c>
      <c r="K454" s="90">
        <f t="shared" si="37"/>
        <v>60.9375</v>
      </c>
    </row>
    <row r="455" spans="1:11" ht="15.75">
      <c r="A455" s="88" t="s">
        <v>264</v>
      </c>
      <c r="B455" s="137" t="s">
        <v>258</v>
      </c>
      <c r="C455" s="138"/>
      <c r="D455" s="89" t="s">
        <v>166</v>
      </c>
      <c r="E455" s="89" t="s">
        <v>101</v>
      </c>
      <c r="F455" s="89" t="s">
        <v>271</v>
      </c>
      <c r="G455" s="64" t="s">
        <v>265</v>
      </c>
      <c r="H455" s="90">
        <v>204.8</v>
      </c>
      <c r="I455" s="90">
        <f>Прил_5!I283</f>
        <v>124.8</v>
      </c>
      <c r="J455" s="90">
        <f t="shared" si="36"/>
        <v>80.00000000000001</v>
      </c>
      <c r="K455" s="90">
        <f t="shared" si="37"/>
        <v>60.9375</v>
      </c>
    </row>
    <row r="456" spans="1:11" ht="47.25">
      <c r="A456" s="88" t="s">
        <v>276</v>
      </c>
      <c r="B456" s="137" t="s">
        <v>258</v>
      </c>
      <c r="C456" s="138"/>
      <c r="D456" s="89" t="s">
        <v>166</v>
      </c>
      <c r="E456" s="89" t="s">
        <v>101</v>
      </c>
      <c r="F456" s="89" t="s">
        <v>277</v>
      </c>
      <c r="G456" s="64"/>
      <c r="H456" s="90">
        <f>H457</f>
        <v>310.90000000000003</v>
      </c>
      <c r="I456" s="90">
        <f>I457</f>
        <v>192.60000000000002</v>
      </c>
      <c r="J456" s="90">
        <f t="shared" si="36"/>
        <v>118.30000000000001</v>
      </c>
      <c r="K456" s="90">
        <f t="shared" si="37"/>
        <v>61.94917980057897</v>
      </c>
    </row>
    <row r="457" spans="1:11" ht="66.75" customHeight="1">
      <c r="A457" s="88" t="s">
        <v>278</v>
      </c>
      <c r="B457" s="137" t="s">
        <v>258</v>
      </c>
      <c r="C457" s="138"/>
      <c r="D457" s="89" t="s">
        <v>166</v>
      </c>
      <c r="E457" s="89" t="s">
        <v>101</v>
      </c>
      <c r="F457" s="89" t="s">
        <v>279</v>
      </c>
      <c r="G457" s="64"/>
      <c r="H457" s="90">
        <f>H458+H461+H464+H467</f>
        <v>310.90000000000003</v>
      </c>
      <c r="I457" s="90">
        <f>I458+I461+I464+I467</f>
        <v>192.60000000000002</v>
      </c>
      <c r="J457" s="90">
        <f t="shared" si="36"/>
        <v>118.30000000000001</v>
      </c>
      <c r="K457" s="90">
        <f t="shared" si="37"/>
        <v>61.94917980057897</v>
      </c>
    </row>
    <row r="458" spans="1:11" ht="78" customHeight="1">
      <c r="A458" s="88" t="s">
        <v>280</v>
      </c>
      <c r="B458" s="137" t="s">
        <v>258</v>
      </c>
      <c r="C458" s="138"/>
      <c r="D458" s="89" t="s">
        <v>166</v>
      </c>
      <c r="E458" s="89" t="s">
        <v>101</v>
      </c>
      <c r="F458" s="89" t="s">
        <v>281</v>
      </c>
      <c r="G458" s="64"/>
      <c r="H458" s="90">
        <f>H459</f>
        <v>238.3</v>
      </c>
      <c r="I458" s="90">
        <f>I459</f>
        <v>136</v>
      </c>
      <c r="J458" s="90">
        <f t="shared" si="36"/>
        <v>102.30000000000001</v>
      </c>
      <c r="K458" s="90">
        <f t="shared" si="37"/>
        <v>57.070919009651696</v>
      </c>
    </row>
    <row r="459" spans="1:11" ht="47.25">
      <c r="A459" s="88" t="s">
        <v>191</v>
      </c>
      <c r="B459" s="137" t="s">
        <v>258</v>
      </c>
      <c r="C459" s="138"/>
      <c r="D459" s="89" t="s">
        <v>166</v>
      </c>
      <c r="E459" s="89" t="s">
        <v>101</v>
      </c>
      <c r="F459" s="89" t="s">
        <v>281</v>
      </c>
      <c r="G459" s="64" t="s">
        <v>192</v>
      </c>
      <c r="H459" s="90">
        <f>H460</f>
        <v>238.3</v>
      </c>
      <c r="I459" s="90">
        <f>I460</f>
        <v>136</v>
      </c>
      <c r="J459" s="90">
        <f t="shared" si="36"/>
        <v>102.30000000000001</v>
      </c>
      <c r="K459" s="90">
        <f t="shared" si="37"/>
        <v>57.070919009651696</v>
      </c>
    </row>
    <row r="460" spans="1:11" ht="15.75">
      <c r="A460" s="88" t="s">
        <v>264</v>
      </c>
      <c r="B460" s="137" t="s">
        <v>258</v>
      </c>
      <c r="C460" s="138"/>
      <c r="D460" s="89" t="s">
        <v>166</v>
      </c>
      <c r="E460" s="89" t="s">
        <v>101</v>
      </c>
      <c r="F460" s="89" t="s">
        <v>281</v>
      </c>
      <c r="G460" s="64" t="s">
        <v>265</v>
      </c>
      <c r="H460" s="90">
        <v>238.3</v>
      </c>
      <c r="I460" s="90">
        <f>Прил_5!I459</f>
        <v>136</v>
      </c>
      <c r="J460" s="90">
        <f t="shared" si="36"/>
        <v>102.30000000000001</v>
      </c>
      <c r="K460" s="90">
        <f t="shared" si="37"/>
        <v>57.070919009651696</v>
      </c>
    </row>
    <row r="461" spans="1:11" ht="47.25">
      <c r="A461" s="88" t="s">
        <v>282</v>
      </c>
      <c r="B461" s="137" t="s">
        <v>258</v>
      </c>
      <c r="C461" s="138"/>
      <c r="D461" s="89" t="s">
        <v>166</v>
      </c>
      <c r="E461" s="89" t="s">
        <v>101</v>
      </c>
      <c r="F461" s="89" t="s">
        <v>283</v>
      </c>
      <c r="G461" s="64"/>
      <c r="H461" s="90">
        <f>H462</f>
        <v>45</v>
      </c>
      <c r="I461" s="90">
        <f>I462</f>
        <v>45</v>
      </c>
      <c r="J461" s="90">
        <f t="shared" si="36"/>
        <v>0</v>
      </c>
      <c r="K461" s="90">
        <f t="shared" si="37"/>
        <v>100</v>
      </c>
    </row>
    <row r="462" spans="1:11" ht="47.25">
      <c r="A462" s="88" t="s">
        <v>191</v>
      </c>
      <c r="B462" s="137" t="s">
        <v>258</v>
      </c>
      <c r="C462" s="138"/>
      <c r="D462" s="89" t="s">
        <v>166</v>
      </c>
      <c r="E462" s="89" t="s">
        <v>101</v>
      </c>
      <c r="F462" s="89" t="s">
        <v>283</v>
      </c>
      <c r="G462" s="64" t="s">
        <v>192</v>
      </c>
      <c r="H462" s="90">
        <f>H463</f>
        <v>45</v>
      </c>
      <c r="I462" s="90">
        <f>I463</f>
        <v>45</v>
      </c>
      <c r="J462" s="90">
        <f t="shared" si="36"/>
        <v>0</v>
      </c>
      <c r="K462" s="90">
        <f t="shared" si="37"/>
        <v>100</v>
      </c>
    </row>
    <row r="463" spans="1:11" ht="15.75">
      <c r="A463" s="88" t="s">
        <v>264</v>
      </c>
      <c r="B463" s="137" t="s">
        <v>258</v>
      </c>
      <c r="C463" s="138"/>
      <c r="D463" s="89" t="s">
        <v>166</v>
      </c>
      <c r="E463" s="89" t="s">
        <v>101</v>
      </c>
      <c r="F463" s="89" t="s">
        <v>283</v>
      </c>
      <c r="G463" s="64" t="s">
        <v>265</v>
      </c>
      <c r="H463" s="90">
        <v>45</v>
      </c>
      <c r="I463" s="90">
        <f>Прил_5!I509</f>
        <v>45</v>
      </c>
      <c r="J463" s="90">
        <f t="shared" si="36"/>
        <v>0</v>
      </c>
      <c r="K463" s="90">
        <f t="shared" si="37"/>
        <v>100</v>
      </c>
    </row>
    <row r="464" spans="1:11" ht="63">
      <c r="A464" s="88" t="s">
        <v>284</v>
      </c>
      <c r="B464" s="137" t="s">
        <v>258</v>
      </c>
      <c r="C464" s="138"/>
      <c r="D464" s="89" t="s">
        <v>166</v>
      </c>
      <c r="E464" s="89" t="s">
        <v>101</v>
      </c>
      <c r="F464" s="89" t="s">
        <v>285</v>
      </c>
      <c r="G464" s="64"/>
      <c r="H464" s="90">
        <f>H465</f>
        <v>17</v>
      </c>
      <c r="I464" s="90">
        <f>I465</f>
        <v>8.3</v>
      </c>
      <c r="J464" s="90">
        <f t="shared" si="36"/>
        <v>8.7</v>
      </c>
      <c r="K464" s="90">
        <f t="shared" si="37"/>
        <v>48.82352941176471</v>
      </c>
    </row>
    <row r="465" spans="1:11" ht="47.25">
      <c r="A465" s="88" t="s">
        <v>191</v>
      </c>
      <c r="B465" s="137" t="s">
        <v>258</v>
      </c>
      <c r="C465" s="138"/>
      <c r="D465" s="89" t="s">
        <v>166</v>
      </c>
      <c r="E465" s="89" t="s">
        <v>101</v>
      </c>
      <c r="F465" s="89" t="s">
        <v>285</v>
      </c>
      <c r="G465" s="64" t="s">
        <v>192</v>
      </c>
      <c r="H465" s="90">
        <f>H466</f>
        <v>17</v>
      </c>
      <c r="I465" s="90">
        <f>I466</f>
        <v>8.3</v>
      </c>
      <c r="J465" s="90">
        <f t="shared" si="36"/>
        <v>8.7</v>
      </c>
      <c r="K465" s="90">
        <f t="shared" si="37"/>
        <v>48.82352941176471</v>
      </c>
    </row>
    <row r="466" spans="1:11" ht="15.75">
      <c r="A466" s="88" t="s">
        <v>264</v>
      </c>
      <c r="B466" s="137" t="s">
        <v>258</v>
      </c>
      <c r="C466" s="138"/>
      <c r="D466" s="89" t="s">
        <v>166</v>
      </c>
      <c r="E466" s="89" t="s">
        <v>101</v>
      </c>
      <c r="F466" s="89" t="s">
        <v>285</v>
      </c>
      <c r="G466" s="64" t="s">
        <v>265</v>
      </c>
      <c r="H466" s="90">
        <v>17</v>
      </c>
      <c r="I466" s="90">
        <f>Прил_5!I528</f>
        <v>8.3</v>
      </c>
      <c r="J466" s="90">
        <f aca="true" t="shared" si="41" ref="J466:J529">H466-I466</f>
        <v>8.7</v>
      </c>
      <c r="K466" s="90">
        <f aca="true" t="shared" si="42" ref="K466:K529">I466/H466*100</f>
        <v>48.82352941176471</v>
      </c>
    </row>
    <row r="467" spans="1:11" ht="31.5">
      <c r="A467" s="88" t="s">
        <v>286</v>
      </c>
      <c r="B467" s="137" t="s">
        <v>258</v>
      </c>
      <c r="C467" s="138"/>
      <c r="D467" s="89" t="s">
        <v>166</v>
      </c>
      <c r="E467" s="89" t="s">
        <v>101</v>
      </c>
      <c r="F467" s="89" t="s">
        <v>287</v>
      </c>
      <c r="G467" s="64"/>
      <c r="H467" s="90">
        <f>H468</f>
        <v>10.6</v>
      </c>
      <c r="I467" s="90">
        <f>I468</f>
        <v>3.3</v>
      </c>
      <c r="J467" s="90">
        <f t="shared" si="41"/>
        <v>7.3</v>
      </c>
      <c r="K467" s="90">
        <f t="shared" si="42"/>
        <v>31.132075471698112</v>
      </c>
    </row>
    <row r="468" spans="1:11" ht="47.25">
      <c r="A468" s="88" t="s">
        <v>191</v>
      </c>
      <c r="B468" s="137" t="s">
        <v>258</v>
      </c>
      <c r="C468" s="138"/>
      <c r="D468" s="89" t="s">
        <v>166</v>
      </c>
      <c r="E468" s="89" t="s">
        <v>101</v>
      </c>
      <c r="F468" s="89" t="s">
        <v>287</v>
      </c>
      <c r="G468" s="64" t="s">
        <v>192</v>
      </c>
      <c r="H468" s="90">
        <f>H469</f>
        <v>10.6</v>
      </c>
      <c r="I468" s="90">
        <f>I469</f>
        <v>3.3</v>
      </c>
      <c r="J468" s="90">
        <f t="shared" si="41"/>
        <v>7.3</v>
      </c>
      <c r="K468" s="90">
        <f t="shared" si="42"/>
        <v>31.132075471698112</v>
      </c>
    </row>
    <row r="469" spans="1:11" ht="15.75">
      <c r="A469" s="88" t="s">
        <v>264</v>
      </c>
      <c r="B469" s="137" t="s">
        <v>258</v>
      </c>
      <c r="C469" s="138"/>
      <c r="D469" s="89" t="s">
        <v>166</v>
      </c>
      <c r="E469" s="89" t="s">
        <v>101</v>
      </c>
      <c r="F469" s="89" t="s">
        <v>287</v>
      </c>
      <c r="G469" s="64" t="s">
        <v>265</v>
      </c>
      <c r="H469" s="90">
        <v>10.6</v>
      </c>
      <c r="I469" s="90">
        <f>Прил_5!I552</f>
        <v>3.3</v>
      </c>
      <c r="J469" s="90">
        <f t="shared" si="41"/>
        <v>7.3</v>
      </c>
      <c r="K469" s="90">
        <f t="shared" si="42"/>
        <v>31.132075471698112</v>
      </c>
    </row>
    <row r="470" spans="1:11" ht="24" customHeight="1">
      <c r="A470" s="88" t="s">
        <v>322</v>
      </c>
      <c r="B470" s="137" t="s">
        <v>258</v>
      </c>
      <c r="C470" s="138"/>
      <c r="D470" s="89" t="s">
        <v>166</v>
      </c>
      <c r="E470" s="89" t="s">
        <v>101</v>
      </c>
      <c r="F470" s="89" t="s">
        <v>323</v>
      </c>
      <c r="G470" s="64"/>
      <c r="H470" s="90">
        <f>H471+H474+H477</f>
        <v>48467.1</v>
      </c>
      <c r="I470" s="90">
        <f>I471+I474+I477</f>
        <v>35146</v>
      </c>
      <c r="J470" s="90">
        <f t="shared" si="41"/>
        <v>13321.099999999999</v>
      </c>
      <c r="K470" s="90">
        <f t="shared" si="42"/>
        <v>72.51517008444904</v>
      </c>
    </row>
    <row r="471" spans="1:11" ht="126">
      <c r="A471" s="88" t="s">
        <v>37</v>
      </c>
      <c r="B471" s="137" t="s">
        <v>258</v>
      </c>
      <c r="C471" s="138"/>
      <c r="D471" s="89" t="s">
        <v>166</v>
      </c>
      <c r="E471" s="89" t="s">
        <v>101</v>
      </c>
      <c r="F471" s="89" t="s">
        <v>324</v>
      </c>
      <c r="G471" s="64"/>
      <c r="H471" s="90">
        <f>H472</f>
        <v>1050</v>
      </c>
      <c r="I471" s="90">
        <f>I472</f>
        <v>653.8</v>
      </c>
      <c r="J471" s="90">
        <f t="shared" si="41"/>
        <v>396.20000000000005</v>
      </c>
      <c r="K471" s="90">
        <f t="shared" si="42"/>
        <v>62.26666666666666</v>
      </c>
    </row>
    <row r="472" spans="1:11" ht="47.25">
      <c r="A472" s="88" t="s">
        <v>191</v>
      </c>
      <c r="B472" s="137" t="s">
        <v>258</v>
      </c>
      <c r="C472" s="138"/>
      <c r="D472" s="89" t="s">
        <v>166</v>
      </c>
      <c r="E472" s="89" t="s">
        <v>101</v>
      </c>
      <c r="F472" s="89" t="s">
        <v>324</v>
      </c>
      <c r="G472" s="64" t="s">
        <v>192</v>
      </c>
      <c r="H472" s="90">
        <f>H473</f>
        <v>1050</v>
      </c>
      <c r="I472" s="90">
        <f>I473</f>
        <v>653.8</v>
      </c>
      <c r="J472" s="90">
        <f t="shared" si="41"/>
        <v>396.20000000000005</v>
      </c>
      <c r="K472" s="90">
        <f t="shared" si="42"/>
        <v>62.26666666666666</v>
      </c>
    </row>
    <row r="473" spans="1:11" ht="15.75">
      <c r="A473" s="88" t="s">
        <v>264</v>
      </c>
      <c r="B473" s="137" t="s">
        <v>258</v>
      </c>
      <c r="C473" s="138"/>
      <c r="D473" s="89" t="s">
        <v>166</v>
      </c>
      <c r="E473" s="89" t="s">
        <v>101</v>
      </c>
      <c r="F473" s="89" t="s">
        <v>324</v>
      </c>
      <c r="G473" s="64" t="s">
        <v>265</v>
      </c>
      <c r="H473" s="90">
        <v>1050</v>
      </c>
      <c r="I473" s="90">
        <v>653.8</v>
      </c>
      <c r="J473" s="90">
        <f t="shared" si="41"/>
        <v>396.20000000000005</v>
      </c>
      <c r="K473" s="90">
        <f t="shared" si="42"/>
        <v>62.26666666666666</v>
      </c>
    </row>
    <row r="474" spans="1:11" ht="15.75">
      <c r="A474" s="88" t="s">
        <v>52</v>
      </c>
      <c r="B474" s="137" t="s">
        <v>258</v>
      </c>
      <c r="C474" s="138"/>
      <c r="D474" s="89" t="s">
        <v>166</v>
      </c>
      <c r="E474" s="89" t="s">
        <v>101</v>
      </c>
      <c r="F474" s="89" t="s">
        <v>325</v>
      </c>
      <c r="G474" s="64"/>
      <c r="H474" s="90">
        <f>H475</f>
        <v>448</v>
      </c>
      <c r="I474" s="90">
        <f>I475</f>
        <v>12</v>
      </c>
      <c r="J474" s="90">
        <f t="shared" si="41"/>
        <v>436</v>
      </c>
      <c r="K474" s="90">
        <f t="shared" si="42"/>
        <v>2.6785714285714284</v>
      </c>
    </row>
    <row r="475" spans="1:11" ht="47.25">
      <c r="A475" s="88" t="s">
        <v>191</v>
      </c>
      <c r="B475" s="137" t="s">
        <v>258</v>
      </c>
      <c r="C475" s="138"/>
      <c r="D475" s="89" t="s">
        <v>166</v>
      </c>
      <c r="E475" s="89" t="s">
        <v>101</v>
      </c>
      <c r="F475" s="89" t="s">
        <v>325</v>
      </c>
      <c r="G475" s="64" t="s">
        <v>192</v>
      </c>
      <c r="H475" s="90">
        <f>H476</f>
        <v>448</v>
      </c>
      <c r="I475" s="90">
        <f>I476</f>
        <v>12</v>
      </c>
      <c r="J475" s="90">
        <f t="shared" si="41"/>
        <v>436</v>
      </c>
      <c r="K475" s="90">
        <f t="shared" si="42"/>
        <v>2.6785714285714284</v>
      </c>
    </row>
    <row r="476" spans="1:11" ht="15.75">
      <c r="A476" s="88" t="s">
        <v>264</v>
      </c>
      <c r="B476" s="137" t="s">
        <v>258</v>
      </c>
      <c r="C476" s="138"/>
      <c r="D476" s="89" t="s">
        <v>166</v>
      </c>
      <c r="E476" s="89" t="s">
        <v>101</v>
      </c>
      <c r="F476" s="89" t="s">
        <v>325</v>
      </c>
      <c r="G476" s="64" t="s">
        <v>265</v>
      </c>
      <c r="H476" s="90">
        <v>448</v>
      </c>
      <c r="I476" s="90">
        <v>12</v>
      </c>
      <c r="J476" s="90">
        <f t="shared" si="41"/>
        <v>436</v>
      </c>
      <c r="K476" s="90">
        <f t="shared" si="42"/>
        <v>2.6785714285714284</v>
      </c>
    </row>
    <row r="477" spans="1:11" ht="47.25">
      <c r="A477" s="88" t="s">
        <v>241</v>
      </c>
      <c r="B477" s="137" t="s">
        <v>258</v>
      </c>
      <c r="C477" s="138"/>
      <c r="D477" s="89" t="s">
        <v>166</v>
      </c>
      <c r="E477" s="89" t="s">
        <v>101</v>
      </c>
      <c r="F477" s="89" t="s">
        <v>326</v>
      </c>
      <c r="G477" s="64"/>
      <c r="H477" s="90">
        <f>H478</f>
        <v>46969.1</v>
      </c>
      <c r="I477" s="90">
        <f>I478</f>
        <v>34480.2</v>
      </c>
      <c r="J477" s="90">
        <f t="shared" si="41"/>
        <v>12488.900000000001</v>
      </c>
      <c r="K477" s="90">
        <f t="shared" si="42"/>
        <v>73.41039108690607</v>
      </c>
    </row>
    <row r="478" spans="1:11" ht="47.25">
      <c r="A478" s="88" t="s">
        <v>191</v>
      </c>
      <c r="B478" s="137" t="s">
        <v>258</v>
      </c>
      <c r="C478" s="138"/>
      <c r="D478" s="89" t="s">
        <v>166</v>
      </c>
      <c r="E478" s="89" t="s">
        <v>101</v>
      </c>
      <c r="F478" s="89" t="s">
        <v>326</v>
      </c>
      <c r="G478" s="64" t="s">
        <v>192</v>
      </c>
      <c r="H478" s="90">
        <f>H479</f>
        <v>46969.1</v>
      </c>
      <c r="I478" s="90">
        <f>I479</f>
        <v>34480.2</v>
      </c>
      <c r="J478" s="90">
        <f t="shared" si="41"/>
        <v>12488.900000000001</v>
      </c>
      <c r="K478" s="90">
        <f t="shared" si="42"/>
        <v>73.41039108690607</v>
      </c>
    </row>
    <row r="479" spans="1:11" ht="15.75">
      <c r="A479" s="88" t="s">
        <v>264</v>
      </c>
      <c r="B479" s="137" t="s">
        <v>258</v>
      </c>
      <c r="C479" s="138"/>
      <c r="D479" s="89" t="s">
        <v>166</v>
      </c>
      <c r="E479" s="89" t="s">
        <v>101</v>
      </c>
      <c r="F479" s="89" t="s">
        <v>326</v>
      </c>
      <c r="G479" s="64" t="s">
        <v>265</v>
      </c>
      <c r="H479" s="90">
        <v>46969.1</v>
      </c>
      <c r="I479" s="90">
        <v>34480.2</v>
      </c>
      <c r="J479" s="90">
        <f t="shared" si="41"/>
        <v>12488.900000000001</v>
      </c>
      <c r="K479" s="90">
        <f t="shared" si="42"/>
        <v>73.41039108690607</v>
      </c>
    </row>
    <row r="480" spans="1:11" ht="15.75">
      <c r="A480" s="88" t="s">
        <v>327</v>
      </c>
      <c r="B480" s="137" t="s">
        <v>258</v>
      </c>
      <c r="C480" s="138"/>
      <c r="D480" s="89" t="s">
        <v>166</v>
      </c>
      <c r="E480" s="89" t="s">
        <v>166</v>
      </c>
      <c r="F480" s="89"/>
      <c r="G480" s="64"/>
      <c r="H480" s="90">
        <f>H481+H486+H496+H505</f>
        <v>11996.199999999999</v>
      </c>
      <c r="I480" s="90">
        <f>I481+I486+I496+I505</f>
        <v>7812.3</v>
      </c>
      <c r="J480" s="90">
        <f t="shared" si="41"/>
        <v>4183.899999999999</v>
      </c>
      <c r="K480" s="90">
        <f t="shared" si="42"/>
        <v>65.12312232206867</v>
      </c>
    </row>
    <row r="481" spans="1:11" ht="63">
      <c r="A481" s="88" t="s">
        <v>328</v>
      </c>
      <c r="B481" s="137" t="s">
        <v>258</v>
      </c>
      <c r="C481" s="138"/>
      <c r="D481" s="89" t="s">
        <v>166</v>
      </c>
      <c r="E481" s="89" t="s">
        <v>166</v>
      </c>
      <c r="F481" s="89" t="s">
        <v>329</v>
      </c>
      <c r="G481" s="64"/>
      <c r="H481" s="90">
        <f aca="true" t="shared" si="43" ref="H481:I484">H482</f>
        <v>108.5</v>
      </c>
      <c r="I481" s="90">
        <f t="shared" si="43"/>
        <v>100.2</v>
      </c>
      <c r="J481" s="90">
        <f t="shared" si="41"/>
        <v>8.299999999999997</v>
      </c>
      <c r="K481" s="90">
        <f t="shared" si="42"/>
        <v>92.35023041474655</v>
      </c>
    </row>
    <row r="482" spans="1:11" ht="47.25">
      <c r="A482" s="88" t="s">
        <v>330</v>
      </c>
      <c r="B482" s="137" t="s">
        <v>258</v>
      </c>
      <c r="C482" s="138"/>
      <c r="D482" s="89" t="s">
        <v>166</v>
      </c>
      <c r="E482" s="89" t="s">
        <v>166</v>
      </c>
      <c r="F482" s="89" t="s">
        <v>331</v>
      </c>
      <c r="G482" s="64"/>
      <c r="H482" s="90">
        <f t="shared" si="43"/>
        <v>108.5</v>
      </c>
      <c r="I482" s="90">
        <f t="shared" si="43"/>
        <v>100.2</v>
      </c>
      <c r="J482" s="90">
        <f t="shared" si="41"/>
        <v>8.299999999999997</v>
      </c>
      <c r="K482" s="90">
        <f t="shared" si="42"/>
        <v>92.35023041474655</v>
      </c>
    </row>
    <row r="483" spans="1:11" ht="31.5">
      <c r="A483" s="88" t="s">
        <v>332</v>
      </c>
      <c r="B483" s="137" t="s">
        <v>258</v>
      </c>
      <c r="C483" s="138"/>
      <c r="D483" s="89" t="s">
        <v>166</v>
      </c>
      <c r="E483" s="89" t="s">
        <v>166</v>
      </c>
      <c r="F483" s="89" t="s">
        <v>333</v>
      </c>
      <c r="G483" s="64"/>
      <c r="H483" s="90">
        <f t="shared" si="43"/>
        <v>108.5</v>
      </c>
      <c r="I483" s="90">
        <f t="shared" si="43"/>
        <v>100.2</v>
      </c>
      <c r="J483" s="90">
        <f t="shared" si="41"/>
        <v>8.299999999999997</v>
      </c>
      <c r="K483" s="90">
        <f t="shared" si="42"/>
        <v>92.35023041474655</v>
      </c>
    </row>
    <row r="484" spans="1:11" ht="47.25">
      <c r="A484" s="88" t="s">
        <v>191</v>
      </c>
      <c r="B484" s="137" t="s">
        <v>258</v>
      </c>
      <c r="C484" s="138"/>
      <c r="D484" s="89" t="s">
        <v>166</v>
      </c>
      <c r="E484" s="89" t="s">
        <v>166</v>
      </c>
      <c r="F484" s="89" t="s">
        <v>333</v>
      </c>
      <c r="G484" s="64" t="s">
        <v>192</v>
      </c>
      <c r="H484" s="90">
        <f t="shared" si="43"/>
        <v>108.5</v>
      </c>
      <c r="I484" s="90">
        <f t="shared" si="43"/>
        <v>100.2</v>
      </c>
      <c r="J484" s="90">
        <f t="shared" si="41"/>
        <v>8.299999999999997</v>
      </c>
      <c r="K484" s="90">
        <f t="shared" si="42"/>
        <v>92.35023041474655</v>
      </c>
    </row>
    <row r="485" spans="1:11" ht="15.75">
      <c r="A485" s="88" t="s">
        <v>264</v>
      </c>
      <c r="B485" s="137" t="s">
        <v>258</v>
      </c>
      <c r="C485" s="138"/>
      <c r="D485" s="89" t="s">
        <v>166</v>
      </c>
      <c r="E485" s="89" t="s">
        <v>166</v>
      </c>
      <c r="F485" s="89" t="s">
        <v>333</v>
      </c>
      <c r="G485" s="64" t="s">
        <v>265</v>
      </c>
      <c r="H485" s="90">
        <v>108.5</v>
      </c>
      <c r="I485" s="90">
        <f>Прил_5!I310</f>
        <v>100.2</v>
      </c>
      <c r="J485" s="90">
        <f t="shared" si="41"/>
        <v>8.299999999999997</v>
      </c>
      <c r="K485" s="90">
        <f t="shared" si="42"/>
        <v>92.35023041474655</v>
      </c>
    </row>
    <row r="486" spans="1:11" ht="31.5">
      <c r="A486" s="88" t="s">
        <v>334</v>
      </c>
      <c r="B486" s="137" t="s">
        <v>258</v>
      </c>
      <c r="C486" s="138"/>
      <c r="D486" s="89" t="s">
        <v>166</v>
      </c>
      <c r="E486" s="89" t="s">
        <v>166</v>
      </c>
      <c r="F486" s="89" t="s">
        <v>335</v>
      </c>
      <c r="G486" s="64"/>
      <c r="H486" s="90">
        <f>H487</f>
        <v>423.8</v>
      </c>
      <c r="I486" s="90">
        <f>I487</f>
        <v>195</v>
      </c>
      <c r="J486" s="90">
        <f t="shared" si="41"/>
        <v>228.8</v>
      </c>
      <c r="K486" s="90">
        <f t="shared" si="42"/>
        <v>46.012269938650306</v>
      </c>
    </row>
    <row r="487" spans="1:11" ht="47.25">
      <c r="A487" s="88" t="s">
        <v>336</v>
      </c>
      <c r="B487" s="137" t="s">
        <v>258</v>
      </c>
      <c r="C487" s="138"/>
      <c r="D487" s="89" t="s">
        <v>166</v>
      </c>
      <c r="E487" s="89" t="s">
        <v>166</v>
      </c>
      <c r="F487" s="89" t="s">
        <v>337</v>
      </c>
      <c r="G487" s="64"/>
      <c r="H487" s="90">
        <f>H488+H493</f>
        <v>423.8</v>
      </c>
      <c r="I487" s="90">
        <f>I488+I493</f>
        <v>195</v>
      </c>
      <c r="J487" s="90">
        <f t="shared" si="41"/>
        <v>228.8</v>
      </c>
      <c r="K487" s="90">
        <f t="shared" si="42"/>
        <v>46.012269938650306</v>
      </c>
    </row>
    <row r="488" spans="1:11" ht="31.5">
      <c r="A488" s="88" t="s">
        <v>338</v>
      </c>
      <c r="B488" s="137" t="s">
        <v>258</v>
      </c>
      <c r="C488" s="138"/>
      <c r="D488" s="89" t="s">
        <v>166</v>
      </c>
      <c r="E488" s="89" t="s">
        <v>166</v>
      </c>
      <c r="F488" s="89" t="s">
        <v>339</v>
      </c>
      <c r="G488" s="64"/>
      <c r="H488" s="90">
        <f>H489+H491</f>
        <v>341.8</v>
      </c>
      <c r="I488" s="90">
        <f>I489+I491</f>
        <v>145</v>
      </c>
      <c r="J488" s="90">
        <f t="shared" si="41"/>
        <v>196.8</v>
      </c>
      <c r="K488" s="90">
        <f t="shared" si="42"/>
        <v>42.422469280280865</v>
      </c>
    </row>
    <row r="489" spans="1:11" ht="47.25">
      <c r="A489" s="88" t="s">
        <v>33</v>
      </c>
      <c r="B489" s="137" t="s">
        <v>258</v>
      </c>
      <c r="C489" s="138"/>
      <c r="D489" s="89" t="s">
        <v>166</v>
      </c>
      <c r="E489" s="89" t="s">
        <v>166</v>
      </c>
      <c r="F489" s="89" t="s">
        <v>339</v>
      </c>
      <c r="G489" s="64" t="s">
        <v>34</v>
      </c>
      <c r="H489" s="90">
        <f>H490</f>
        <v>29.3</v>
      </c>
      <c r="I489" s="90">
        <f>I490</f>
        <v>0</v>
      </c>
      <c r="J489" s="90">
        <f t="shared" si="41"/>
        <v>29.3</v>
      </c>
      <c r="K489" s="90">
        <f t="shared" si="42"/>
        <v>0</v>
      </c>
    </row>
    <row r="490" spans="1:11" ht="47.25">
      <c r="A490" s="88" t="s">
        <v>35</v>
      </c>
      <c r="B490" s="137" t="s">
        <v>258</v>
      </c>
      <c r="C490" s="138"/>
      <c r="D490" s="89" t="s">
        <v>166</v>
      </c>
      <c r="E490" s="89" t="s">
        <v>166</v>
      </c>
      <c r="F490" s="89" t="s">
        <v>339</v>
      </c>
      <c r="G490" s="64" t="s">
        <v>36</v>
      </c>
      <c r="H490" s="90">
        <v>29.3</v>
      </c>
      <c r="I490" s="90">
        <f>Прил_5!I332</f>
        <v>0</v>
      </c>
      <c r="J490" s="90">
        <f t="shared" si="41"/>
        <v>29.3</v>
      </c>
      <c r="K490" s="90">
        <f t="shared" si="42"/>
        <v>0</v>
      </c>
    </row>
    <row r="491" spans="1:11" ht="31.5">
      <c r="A491" s="88" t="s">
        <v>181</v>
      </c>
      <c r="B491" s="137" t="s">
        <v>258</v>
      </c>
      <c r="C491" s="138"/>
      <c r="D491" s="89" t="s">
        <v>166</v>
      </c>
      <c r="E491" s="89" t="s">
        <v>166</v>
      </c>
      <c r="F491" s="89" t="s">
        <v>339</v>
      </c>
      <c r="G491" s="64" t="s">
        <v>182</v>
      </c>
      <c r="H491" s="90">
        <f>H492</f>
        <v>312.5</v>
      </c>
      <c r="I491" s="90">
        <f>I492</f>
        <v>145</v>
      </c>
      <c r="J491" s="90">
        <f t="shared" si="41"/>
        <v>167.5</v>
      </c>
      <c r="K491" s="90">
        <f t="shared" si="42"/>
        <v>46.400000000000006</v>
      </c>
    </row>
    <row r="492" spans="1:11" ht="15.75">
      <c r="A492" s="88" t="s">
        <v>340</v>
      </c>
      <c r="B492" s="137" t="s">
        <v>258</v>
      </c>
      <c r="C492" s="138"/>
      <c r="D492" s="89" t="s">
        <v>166</v>
      </c>
      <c r="E492" s="89" t="s">
        <v>166</v>
      </c>
      <c r="F492" s="89" t="s">
        <v>339</v>
      </c>
      <c r="G492" s="64" t="s">
        <v>341</v>
      </c>
      <c r="H492" s="90">
        <v>312.5</v>
      </c>
      <c r="I492" s="90">
        <f>Прил_5!I335</f>
        <v>145</v>
      </c>
      <c r="J492" s="90">
        <f t="shared" si="41"/>
        <v>167.5</v>
      </c>
      <c r="K492" s="90">
        <f t="shared" si="42"/>
        <v>46.400000000000006</v>
      </c>
    </row>
    <row r="493" spans="1:11" ht="31.5">
      <c r="A493" s="88" t="s">
        <v>342</v>
      </c>
      <c r="B493" s="137" t="s">
        <v>258</v>
      </c>
      <c r="C493" s="138"/>
      <c r="D493" s="89" t="s">
        <v>166</v>
      </c>
      <c r="E493" s="89" t="s">
        <v>166</v>
      </c>
      <c r="F493" s="89" t="s">
        <v>343</v>
      </c>
      <c r="G493" s="64"/>
      <c r="H493" s="90">
        <f>H494</f>
        <v>82</v>
      </c>
      <c r="I493" s="90">
        <f>I494</f>
        <v>50</v>
      </c>
      <c r="J493" s="90">
        <f t="shared" si="41"/>
        <v>32</v>
      </c>
      <c r="K493" s="90">
        <f t="shared" si="42"/>
        <v>60.97560975609756</v>
      </c>
    </row>
    <row r="494" spans="1:11" ht="47.25">
      <c r="A494" s="88" t="s">
        <v>33</v>
      </c>
      <c r="B494" s="137" t="s">
        <v>258</v>
      </c>
      <c r="C494" s="138"/>
      <c r="D494" s="89" t="s">
        <v>166</v>
      </c>
      <c r="E494" s="89" t="s">
        <v>166</v>
      </c>
      <c r="F494" s="89" t="s">
        <v>343</v>
      </c>
      <c r="G494" s="64" t="s">
        <v>34</v>
      </c>
      <c r="H494" s="90">
        <f>H495</f>
        <v>82</v>
      </c>
      <c r="I494" s="90">
        <f>I495</f>
        <v>50</v>
      </c>
      <c r="J494" s="90">
        <f t="shared" si="41"/>
        <v>32</v>
      </c>
      <c r="K494" s="90">
        <f t="shared" si="42"/>
        <v>60.97560975609756</v>
      </c>
    </row>
    <row r="495" spans="1:11" ht="47.25">
      <c r="A495" s="88" t="s">
        <v>35</v>
      </c>
      <c r="B495" s="137" t="s">
        <v>258</v>
      </c>
      <c r="C495" s="138"/>
      <c r="D495" s="89" t="s">
        <v>166</v>
      </c>
      <c r="E495" s="89" t="s">
        <v>166</v>
      </c>
      <c r="F495" s="89" t="s">
        <v>343</v>
      </c>
      <c r="G495" s="64" t="s">
        <v>36</v>
      </c>
      <c r="H495" s="90">
        <v>82</v>
      </c>
      <c r="I495" s="90">
        <f>Прил_5!I341</f>
        <v>50</v>
      </c>
      <c r="J495" s="90">
        <f t="shared" si="41"/>
        <v>32</v>
      </c>
      <c r="K495" s="90">
        <f t="shared" si="42"/>
        <v>60.97560975609756</v>
      </c>
    </row>
    <row r="496" spans="1:11" ht="31.5">
      <c r="A496" s="88" t="s">
        <v>344</v>
      </c>
      <c r="B496" s="137" t="s">
        <v>258</v>
      </c>
      <c r="C496" s="138"/>
      <c r="D496" s="89" t="s">
        <v>166</v>
      </c>
      <c r="E496" s="89" t="s">
        <v>166</v>
      </c>
      <c r="F496" s="89" t="s">
        <v>345</v>
      </c>
      <c r="G496" s="64"/>
      <c r="H496" s="90">
        <f>H497+H501</f>
        <v>11293.6</v>
      </c>
      <c r="I496" s="90">
        <f>I497+I501</f>
        <v>7478.700000000001</v>
      </c>
      <c r="J496" s="90">
        <f t="shared" si="41"/>
        <v>3814.8999999999996</v>
      </c>
      <c r="K496" s="90">
        <f t="shared" si="42"/>
        <v>66.2206913650209</v>
      </c>
    </row>
    <row r="497" spans="1:11" ht="47.25">
      <c r="A497" s="88" t="s">
        <v>346</v>
      </c>
      <c r="B497" s="137" t="s">
        <v>258</v>
      </c>
      <c r="C497" s="138"/>
      <c r="D497" s="89" t="s">
        <v>166</v>
      </c>
      <c r="E497" s="89" t="s">
        <v>166</v>
      </c>
      <c r="F497" s="89" t="s">
        <v>347</v>
      </c>
      <c r="G497" s="64"/>
      <c r="H497" s="90">
        <f aca="true" t="shared" si="44" ref="H497:I499">H498</f>
        <v>10270</v>
      </c>
      <c r="I497" s="90">
        <f t="shared" si="44"/>
        <v>6630.6</v>
      </c>
      <c r="J497" s="90">
        <f t="shared" si="41"/>
        <v>3639.3999999999996</v>
      </c>
      <c r="K497" s="90">
        <f t="shared" si="42"/>
        <v>64.56280428432328</v>
      </c>
    </row>
    <row r="498" spans="1:11" ht="31.5">
      <c r="A498" s="88" t="s">
        <v>348</v>
      </c>
      <c r="B498" s="137" t="s">
        <v>258</v>
      </c>
      <c r="C498" s="138"/>
      <c r="D498" s="89" t="s">
        <v>166</v>
      </c>
      <c r="E498" s="89" t="s">
        <v>166</v>
      </c>
      <c r="F498" s="89" t="s">
        <v>349</v>
      </c>
      <c r="G498" s="64"/>
      <c r="H498" s="90">
        <f t="shared" si="44"/>
        <v>10270</v>
      </c>
      <c r="I498" s="90">
        <f t="shared" si="44"/>
        <v>6630.6</v>
      </c>
      <c r="J498" s="90">
        <f t="shared" si="41"/>
        <v>3639.3999999999996</v>
      </c>
      <c r="K498" s="90">
        <f t="shared" si="42"/>
        <v>64.56280428432328</v>
      </c>
    </row>
    <row r="499" spans="1:11" ht="47.25">
      <c r="A499" s="88" t="s">
        <v>191</v>
      </c>
      <c r="B499" s="137" t="s">
        <v>258</v>
      </c>
      <c r="C499" s="138"/>
      <c r="D499" s="89" t="s">
        <v>166</v>
      </c>
      <c r="E499" s="89" t="s">
        <v>166</v>
      </c>
      <c r="F499" s="89" t="s">
        <v>349</v>
      </c>
      <c r="G499" s="64" t="s">
        <v>192</v>
      </c>
      <c r="H499" s="90">
        <f t="shared" si="44"/>
        <v>10270</v>
      </c>
      <c r="I499" s="90">
        <f t="shared" si="44"/>
        <v>6630.6</v>
      </c>
      <c r="J499" s="90">
        <f t="shared" si="41"/>
        <v>3639.3999999999996</v>
      </c>
      <c r="K499" s="90">
        <f t="shared" si="42"/>
        <v>64.56280428432328</v>
      </c>
    </row>
    <row r="500" spans="1:11" ht="15.75">
      <c r="A500" s="88" t="s">
        <v>264</v>
      </c>
      <c r="B500" s="137" t="s">
        <v>258</v>
      </c>
      <c r="C500" s="138"/>
      <c r="D500" s="89" t="s">
        <v>166</v>
      </c>
      <c r="E500" s="89" t="s">
        <v>166</v>
      </c>
      <c r="F500" s="89" t="s">
        <v>349</v>
      </c>
      <c r="G500" s="64" t="s">
        <v>265</v>
      </c>
      <c r="H500" s="90">
        <v>10270</v>
      </c>
      <c r="I500" s="90">
        <f>Прил_5!I395</f>
        <v>6630.6</v>
      </c>
      <c r="J500" s="90">
        <f t="shared" si="41"/>
        <v>3639.3999999999996</v>
      </c>
      <c r="K500" s="90">
        <f t="shared" si="42"/>
        <v>64.56280428432328</v>
      </c>
    </row>
    <row r="501" spans="1:11" ht="47.25">
      <c r="A501" s="88" t="s">
        <v>350</v>
      </c>
      <c r="B501" s="137" t="s">
        <v>258</v>
      </c>
      <c r="C501" s="138"/>
      <c r="D501" s="89" t="s">
        <v>166</v>
      </c>
      <c r="E501" s="89" t="s">
        <v>166</v>
      </c>
      <c r="F501" s="89" t="s">
        <v>351</v>
      </c>
      <c r="G501" s="64"/>
      <c r="H501" s="90">
        <f aca="true" t="shared" si="45" ref="H501:I503">H502</f>
        <v>1023.6</v>
      </c>
      <c r="I501" s="90">
        <f t="shared" si="45"/>
        <v>848.1</v>
      </c>
      <c r="J501" s="90">
        <f t="shared" si="41"/>
        <v>175.5</v>
      </c>
      <c r="K501" s="90">
        <f t="shared" si="42"/>
        <v>82.8546307151231</v>
      </c>
    </row>
    <row r="502" spans="1:11" ht="31.5">
      <c r="A502" s="88" t="s">
        <v>352</v>
      </c>
      <c r="B502" s="137" t="s">
        <v>258</v>
      </c>
      <c r="C502" s="138"/>
      <c r="D502" s="89" t="s">
        <v>166</v>
      </c>
      <c r="E502" s="89" t="s">
        <v>166</v>
      </c>
      <c r="F502" s="89" t="s">
        <v>353</v>
      </c>
      <c r="G502" s="64"/>
      <c r="H502" s="90">
        <f t="shared" si="45"/>
        <v>1023.6</v>
      </c>
      <c r="I502" s="90">
        <f t="shared" si="45"/>
        <v>848.1</v>
      </c>
      <c r="J502" s="90">
        <f t="shared" si="41"/>
        <v>175.5</v>
      </c>
      <c r="K502" s="90">
        <f t="shared" si="42"/>
        <v>82.8546307151231</v>
      </c>
    </row>
    <row r="503" spans="1:11" ht="47.25">
      <c r="A503" s="88" t="s">
        <v>191</v>
      </c>
      <c r="B503" s="137" t="s">
        <v>258</v>
      </c>
      <c r="C503" s="138"/>
      <c r="D503" s="89" t="s">
        <v>166</v>
      </c>
      <c r="E503" s="89" t="s">
        <v>166</v>
      </c>
      <c r="F503" s="89" t="s">
        <v>353</v>
      </c>
      <c r="G503" s="64" t="s">
        <v>192</v>
      </c>
      <c r="H503" s="90">
        <f t="shared" si="45"/>
        <v>1023.6</v>
      </c>
      <c r="I503" s="90">
        <f t="shared" si="45"/>
        <v>848.1</v>
      </c>
      <c r="J503" s="90">
        <f t="shared" si="41"/>
        <v>175.5</v>
      </c>
      <c r="K503" s="90">
        <f t="shared" si="42"/>
        <v>82.8546307151231</v>
      </c>
    </row>
    <row r="504" spans="1:11" ht="15.75">
      <c r="A504" s="88" t="s">
        <v>264</v>
      </c>
      <c r="B504" s="137" t="s">
        <v>258</v>
      </c>
      <c r="C504" s="138"/>
      <c r="D504" s="89" t="s">
        <v>166</v>
      </c>
      <c r="E504" s="89" t="s">
        <v>166</v>
      </c>
      <c r="F504" s="89" t="s">
        <v>353</v>
      </c>
      <c r="G504" s="64" t="s">
        <v>265</v>
      </c>
      <c r="H504" s="90">
        <v>1023.6</v>
      </c>
      <c r="I504" s="90">
        <f>Прил_5!I402</f>
        <v>848.1</v>
      </c>
      <c r="J504" s="90">
        <f t="shared" si="41"/>
        <v>175.5</v>
      </c>
      <c r="K504" s="90">
        <f t="shared" si="42"/>
        <v>82.8546307151231</v>
      </c>
    </row>
    <row r="505" spans="1:11" ht="78.75">
      <c r="A505" s="88" t="s">
        <v>74</v>
      </c>
      <c r="B505" s="137" t="s">
        <v>258</v>
      </c>
      <c r="C505" s="138"/>
      <c r="D505" s="89" t="s">
        <v>166</v>
      </c>
      <c r="E505" s="89" t="s">
        <v>166</v>
      </c>
      <c r="F505" s="89" t="s">
        <v>75</v>
      </c>
      <c r="G505" s="64"/>
      <c r="H505" s="90">
        <f aca="true" t="shared" si="46" ref="H505:I508">H506</f>
        <v>170.3</v>
      </c>
      <c r="I505" s="90">
        <f t="shared" si="46"/>
        <v>38.4</v>
      </c>
      <c r="J505" s="90">
        <f t="shared" si="41"/>
        <v>131.9</v>
      </c>
      <c r="K505" s="90">
        <f t="shared" si="42"/>
        <v>22.54844392248972</v>
      </c>
    </row>
    <row r="506" spans="1:11" ht="47.25">
      <c r="A506" s="88" t="s">
        <v>354</v>
      </c>
      <c r="B506" s="137" t="s">
        <v>258</v>
      </c>
      <c r="C506" s="138"/>
      <c r="D506" s="89" t="s">
        <v>166</v>
      </c>
      <c r="E506" s="89" t="s">
        <v>166</v>
      </c>
      <c r="F506" s="89" t="s">
        <v>355</v>
      </c>
      <c r="G506" s="64"/>
      <c r="H506" s="90">
        <f t="shared" si="46"/>
        <v>170.3</v>
      </c>
      <c r="I506" s="90">
        <f t="shared" si="46"/>
        <v>38.4</v>
      </c>
      <c r="J506" s="90">
        <f t="shared" si="41"/>
        <v>131.9</v>
      </c>
      <c r="K506" s="90">
        <f t="shared" si="42"/>
        <v>22.54844392248972</v>
      </c>
    </row>
    <row r="507" spans="1:11" ht="47.25">
      <c r="A507" s="88" t="s">
        <v>356</v>
      </c>
      <c r="B507" s="137" t="s">
        <v>258</v>
      </c>
      <c r="C507" s="138"/>
      <c r="D507" s="89" t="s">
        <v>166</v>
      </c>
      <c r="E507" s="89" t="s">
        <v>166</v>
      </c>
      <c r="F507" s="89" t="s">
        <v>357</v>
      </c>
      <c r="G507" s="64"/>
      <c r="H507" s="90">
        <f t="shared" si="46"/>
        <v>170.3</v>
      </c>
      <c r="I507" s="90">
        <f t="shared" si="46"/>
        <v>38.4</v>
      </c>
      <c r="J507" s="90">
        <f t="shared" si="41"/>
        <v>131.9</v>
      </c>
      <c r="K507" s="90">
        <f t="shared" si="42"/>
        <v>22.54844392248972</v>
      </c>
    </row>
    <row r="508" spans="1:11" ht="47.25">
      <c r="A508" s="88" t="s">
        <v>191</v>
      </c>
      <c r="B508" s="137" t="s">
        <v>258</v>
      </c>
      <c r="C508" s="138"/>
      <c r="D508" s="89" t="s">
        <v>166</v>
      </c>
      <c r="E508" s="89" t="s">
        <v>166</v>
      </c>
      <c r="F508" s="89" t="s">
        <v>357</v>
      </c>
      <c r="G508" s="64" t="s">
        <v>192</v>
      </c>
      <c r="H508" s="90">
        <f t="shared" si="46"/>
        <v>170.3</v>
      </c>
      <c r="I508" s="90">
        <f t="shared" si="46"/>
        <v>38.4</v>
      </c>
      <c r="J508" s="90">
        <f t="shared" si="41"/>
        <v>131.9</v>
      </c>
      <c r="K508" s="90">
        <f t="shared" si="42"/>
        <v>22.54844392248972</v>
      </c>
    </row>
    <row r="509" spans="1:11" ht="15.75">
      <c r="A509" s="88" t="s">
        <v>264</v>
      </c>
      <c r="B509" s="137" t="s">
        <v>258</v>
      </c>
      <c r="C509" s="138"/>
      <c r="D509" s="89" t="s">
        <v>166</v>
      </c>
      <c r="E509" s="89" t="s">
        <v>166</v>
      </c>
      <c r="F509" s="89" t="s">
        <v>357</v>
      </c>
      <c r="G509" s="64" t="s">
        <v>265</v>
      </c>
      <c r="H509" s="90">
        <v>170.3</v>
      </c>
      <c r="I509" s="90">
        <f>Прил_5!I595</f>
        <v>38.4</v>
      </c>
      <c r="J509" s="90">
        <f t="shared" si="41"/>
        <v>131.9</v>
      </c>
      <c r="K509" s="90">
        <f t="shared" si="42"/>
        <v>22.54844392248972</v>
      </c>
    </row>
    <row r="510" spans="1:11" ht="15.75">
      <c r="A510" s="88" t="s">
        <v>167</v>
      </c>
      <c r="B510" s="137" t="s">
        <v>258</v>
      </c>
      <c r="C510" s="138"/>
      <c r="D510" s="89" t="s">
        <v>166</v>
      </c>
      <c r="E510" s="89" t="s">
        <v>168</v>
      </c>
      <c r="F510" s="89"/>
      <c r="G510" s="64"/>
      <c r="H510" s="90">
        <f>H511+H518</f>
        <v>10548.6</v>
      </c>
      <c r="I510" s="90">
        <f>I511+I518</f>
        <v>7604</v>
      </c>
      <c r="J510" s="90">
        <f t="shared" si="41"/>
        <v>2944.6000000000004</v>
      </c>
      <c r="K510" s="90">
        <f t="shared" si="42"/>
        <v>72.08539521832282</v>
      </c>
    </row>
    <row r="511" spans="1:11" ht="47.25">
      <c r="A511" s="88" t="s">
        <v>169</v>
      </c>
      <c r="B511" s="137" t="s">
        <v>258</v>
      </c>
      <c r="C511" s="138"/>
      <c r="D511" s="89" t="s">
        <v>166</v>
      </c>
      <c r="E511" s="89" t="s">
        <v>168</v>
      </c>
      <c r="F511" s="89" t="s">
        <v>170</v>
      </c>
      <c r="G511" s="64"/>
      <c r="H511" s="90">
        <f>H512</f>
        <v>132</v>
      </c>
      <c r="I511" s="90">
        <f>I512</f>
        <v>119</v>
      </c>
      <c r="J511" s="90">
        <f t="shared" si="41"/>
        <v>13</v>
      </c>
      <c r="K511" s="90">
        <f t="shared" si="42"/>
        <v>90.15151515151516</v>
      </c>
    </row>
    <row r="512" spans="1:11" ht="31.5">
      <c r="A512" s="88" t="s">
        <v>358</v>
      </c>
      <c r="B512" s="137" t="s">
        <v>258</v>
      </c>
      <c r="C512" s="138"/>
      <c r="D512" s="89" t="s">
        <v>166</v>
      </c>
      <c r="E512" s="89" t="s">
        <v>168</v>
      </c>
      <c r="F512" s="89" t="s">
        <v>359</v>
      </c>
      <c r="G512" s="64"/>
      <c r="H512" s="90">
        <f>H513</f>
        <v>132</v>
      </c>
      <c r="I512" s="90">
        <f>I513</f>
        <v>119</v>
      </c>
      <c r="J512" s="90">
        <f t="shared" si="41"/>
        <v>13</v>
      </c>
      <c r="K512" s="90">
        <f t="shared" si="42"/>
        <v>90.15151515151516</v>
      </c>
    </row>
    <row r="513" spans="1:11" ht="63">
      <c r="A513" s="88" t="s">
        <v>360</v>
      </c>
      <c r="B513" s="137" t="s">
        <v>258</v>
      </c>
      <c r="C513" s="138"/>
      <c r="D513" s="89" t="s">
        <v>166</v>
      </c>
      <c r="E513" s="89" t="s">
        <v>168</v>
      </c>
      <c r="F513" s="89" t="s">
        <v>361</v>
      </c>
      <c r="G513" s="64"/>
      <c r="H513" s="90">
        <f>H514+H516</f>
        <v>132</v>
      </c>
      <c r="I513" s="90">
        <f>I514+I516</f>
        <v>119</v>
      </c>
      <c r="J513" s="90">
        <f t="shared" si="41"/>
        <v>13</v>
      </c>
      <c r="K513" s="90">
        <f t="shared" si="42"/>
        <v>90.15151515151516</v>
      </c>
    </row>
    <row r="514" spans="1:11" ht="47.25">
      <c r="A514" s="88" t="s">
        <v>33</v>
      </c>
      <c r="B514" s="137" t="s">
        <v>258</v>
      </c>
      <c r="C514" s="138"/>
      <c r="D514" s="89" t="s">
        <v>166</v>
      </c>
      <c r="E514" s="89" t="s">
        <v>168</v>
      </c>
      <c r="F514" s="89" t="s">
        <v>361</v>
      </c>
      <c r="G514" s="64" t="s">
        <v>34</v>
      </c>
      <c r="H514" s="90">
        <f>H515</f>
        <v>40</v>
      </c>
      <c r="I514" s="90">
        <f>I515</f>
        <v>27</v>
      </c>
      <c r="J514" s="90">
        <f t="shared" si="41"/>
        <v>13</v>
      </c>
      <c r="K514" s="90">
        <f t="shared" si="42"/>
        <v>67.5</v>
      </c>
    </row>
    <row r="515" spans="1:11" ht="47.25">
      <c r="A515" s="88" t="s">
        <v>35</v>
      </c>
      <c r="B515" s="137" t="s">
        <v>258</v>
      </c>
      <c r="C515" s="138"/>
      <c r="D515" s="89" t="s">
        <v>166</v>
      </c>
      <c r="E515" s="89" t="s">
        <v>168</v>
      </c>
      <c r="F515" s="89" t="s">
        <v>361</v>
      </c>
      <c r="G515" s="64" t="s">
        <v>36</v>
      </c>
      <c r="H515" s="90">
        <v>40</v>
      </c>
      <c r="I515" s="90">
        <f>Прил_5!I204</f>
        <v>27</v>
      </c>
      <c r="J515" s="90">
        <f t="shared" si="41"/>
        <v>13</v>
      </c>
      <c r="K515" s="90">
        <f t="shared" si="42"/>
        <v>67.5</v>
      </c>
    </row>
    <row r="516" spans="1:11" ht="31.5">
      <c r="A516" s="88" t="s">
        <v>181</v>
      </c>
      <c r="B516" s="137" t="s">
        <v>258</v>
      </c>
      <c r="C516" s="138"/>
      <c r="D516" s="89" t="s">
        <v>166</v>
      </c>
      <c r="E516" s="89" t="s">
        <v>168</v>
      </c>
      <c r="F516" s="89" t="s">
        <v>361</v>
      </c>
      <c r="G516" s="64" t="s">
        <v>182</v>
      </c>
      <c r="H516" s="90">
        <f>H517</f>
        <v>92</v>
      </c>
      <c r="I516" s="90">
        <f>I517</f>
        <v>92</v>
      </c>
      <c r="J516" s="90">
        <f t="shared" si="41"/>
        <v>0</v>
      </c>
      <c r="K516" s="90">
        <f t="shared" si="42"/>
        <v>100</v>
      </c>
    </row>
    <row r="517" spans="1:11" ht="15.75">
      <c r="A517" s="88" t="s">
        <v>362</v>
      </c>
      <c r="B517" s="137" t="s">
        <v>258</v>
      </c>
      <c r="C517" s="138"/>
      <c r="D517" s="89" t="s">
        <v>166</v>
      </c>
      <c r="E517" s="89" t="s">
        <v>168</v>
      </c>
      <c r="F517" s="89" t="s">
        <v>361</v>
      </c>
      <c r="G517" s="64" t="s">
        <v>363</v>
      </c>
      <c r="H517" s="90">
        <v>92</v>
      </c>
      <c r="I517" s="90">
        <f>Прил_5!I207</f>
        <v>92</v>
      </c>
      <c r="J517" s="90">
        <f t="shared" si="41"/>
        <v>0</v>
      </c>
      <c r="K517" s="90">
        <f t="shared" si="42"/>
        <v>100</v>
      </c>
    </row>
    <row r="518" spans="1:11" ht="63">
      <c r="A518" s="88" t="s">
        <v>14</v>
      </c>
      <c r="B518" s="137" t="s">
        <v>258</v>
      </c>
      <c r="C518" s="138"/>
      <c r="D518" s="89" t="s">
        <v>166</v>
      </c>
      <c r="E518" s="89" t="s">
        <v>168</v>
      </c>
      <c r="F518" s="89" t="s">
        <v>15</v>
      </c>
      <c r="G518" s="64"/>
      <c r="H518" s="90">
        <f>H519</f>
        <v>10416.6</v>
      </c>
      <c r="I518" s="90">
        <f>I519</f>
        <v>7485</v>
      </c>
      <c r="J518" s="90">
        <f t="shared" si="41"/>
        <v>2931.6000000000004</v>
      </c>
      <c r="K518" s="90">
        <f t="shared" si="42"/>
        <v>71.85645988134324</v>
      </c>
    </row>
    <row r="519" spans="1:11" ht="15.75">
      <c r="A519" s="88" t="s">
        <v>41</v>
      </c>
      <c r="B519" s="137" t="s">
        <v>258</v>
      </c>
      <c r="C519" s="138"/>
      <c r="D519" s="89" t="s">
        <v>166</v>
      </c>
      <c r="E519" s="89" t="s">
        <v>168</v>
      </c>
      <c r="F519" s="89" t="s">
        <v>42</v>
      </c>
      <c r="G519" s="64"/>
      <c r="H519" s="90">
        <f>H520+H523+H528+H531</f>
        <v>10416.6</v>
      </c>
      <c r="I519" s="90">
        <f>I520+I523+I528+I531</f>
        <v>7485</v>
      </c>
      <c r="J519" s="90">
        <f t="shared" si="41"/>
        <v>2931.6000000000004</v>
      </c>
      <c r="K519" s="90">
        <f t="shared" si="42"/>
        <v>71.85645988134324</v>
      </c>
    </row>
    <row r="520" spans="1:11" ht="31.5">
      <c r="A520" s="88" t="s">
        <v>18</v>
      </c>
      <c r="B520" s="137" t="s">
        <v>258</v>
      </c>
      <c r="C520" s="138"/>
      <c r="D520" s="89" t="s">
        <v>166</v>
      </c>
      <c r="E520" s="89" t="s">
        <v>168</v>
      </c>
      <c r="F520" s="89" t="s">
        <v>43</v>
      </c>
      <c r="G520" s="64"/>
      <c r="H520" s="90">
        <f>H521</f>
        <v>9876.4</v>
      </c>
      <c r="I520" s="90">
        <f>I521</f>
        <v>7248.5</v>
      </c>
      <c r="J520" s="90">
        <f t="shared" si="41"/>
        <v>2627.8999999999996</v>
      </c>
      <c r="K520" s="90">
        <f t="shared" si="42"/>
        <v>73.39212668583694</v>
      </c>
    </row>
    <row r="521" spans="1:11" ht="96" customHeight="1">
      <c r="A521" s="88" t="s">
        <v>20</v>
      </c>
      <c r="B521" s="137" t="s">
        <v>258</v>
      </c>
      <c r="C521" s="138"/>
      <c r="D521" s="89" t="s">
        <v>166</v>
      </c>
      <c r="E521" s="89" t="s">
        <v>168</v>
      </c>
      <c r="F521" s="89" t="s">
        <v>43</v>
      </c>
      <c r="G521" s="64" t="s">
        <v>21</v>
      </c>
      <c r="H521" s="90">
        <f>H522</f>
        <v>9876.4</v>
      </c>
      <c r="I521" s="90">
        <f>I522</f>
        <v>7248.5</v>
      </c>
      <c r="J521" s="90">
        <f t="shared" si="41"/>
        <v>2627.8999999999996</v>
      </c>
      <c r="K521" s="90">
        <f t="shared" si="42"/>
        <v>73.39212668583694</v>
      </c>
    </row>
    <row r="522" spans="1:11" ht="34.5" customHeight="1">
      <c r="A522" s="88" t="s">
        <v>22</v>
      </c>
      <c r="B522" s="137" t="s">
        <v>258</v>
      </c>
      <c r="C522" s="138"/>
      <c r="D522" s="89" t="s">
        <v>166</v>
      </c>
      <c r="E522" s="89" t="s">
        <v>168</v>
      </c>
      <c r="F522" s="89" t="s">
        <v>43</v>
      </c>
      <c r="G522" s="64" t="s">
        <v>23</v>
      </c>
      <c r="H522" s="90">
        <v>9876.4</v>
      </c>
      <c r="I522" s="90">
        <v>7248.5</v>
      </c>
      <c r="J522" s="90">
        <f t="shared" si="41"/>
        <v>2627.8999999999996</v>
      </c>
      <c r="K522" s="90">
        <f t="shared" si="42"/>
        <v>73.39212668583694</v>
      </c>
    </row>
    <row r="523" spans="1:11" ht="31.5">
      <c r="A523" s="88" t="s">
        <v>31</v>
      </c>
      <c r="B523" s="137" t="s">
        <v>258</v>
      </c>
      <c r="C523" s="138"/>
      <c r="D523" s="89" t="s">
        <v>166</v>
      </c>
      <c r="E523" s="89" t="s">
        <v>168</v>
      </c>
      <c r="F523" s="89" t="s">
        <v>44</v>
      </c>
      <c r="G523" s="64"/>
      <c r="H523" s="90">
        <f>H524</f>
        <v>412.2</v>
      </c>
      <c r="I523" s="90">
        <f>I524</f>
        <v>196.5</v>
      </c>
      <c r="J523" s="90">
        <f t="shared" si="41"/>
        <v>215.7</v>
      </c>
      <c r="K523" s="90">
        <f t="shared" si="42"/>
        <v>47.67103347889374</v>
      </c>
    </row>
    <row r="524" spans="1:11" ht="47.25">
      <c r="A524" s="88" t="s">
        <v>33</v>
      </c>
      <c r="B524" s="137" t="s">
        <v>258</v>
      </c>
      <c r="C524" s="138"/>
      <c r="D524" s="89" t="s">
        <v>166</v>
      </c>
      <c r="E524" s="89" t="s">
        <v>168</v>
      </c>
      <c r="F524" s="89" t="s">
        <v>44</v>
      </c>
      <c r="G524" s="64" t="s">
        <v>34</v>
      </c>
      <c r="H524" s="90">
        <f>H525+H526</f>
        <v>412.2</v>
      </c>
      <c r="I524" s="90">
        <f>I525+I526</f>
        <v>196.5</v>
      </c>
      <c r="J524" s="90">
        <f t="shared" si="41"/>
        <v>215.7</v>
      </c>
      <c r="K524" s="90">
        <f t="shared" si="42"/>
        <v>47.67103347889374</v>
      </c>
    </row>
    <row r="525" spans="1:11" ht="47.25">
      <c r="A525" s="88" t="s">
        <v>35</v>
      </c>
      <c r="B525" s="137" t="s">
        <v>258</v>
      </c>
      <c r="C525" s="138"/>
      <c r="D525" s="89" t="s">
        <v>166</v>
      </c>
      <c r="E525" s="89" t="s">
        <v>168</v>
      </c>
      <c r="F525" s="89" t="s">
        <v>44</v>
      </c>
      <c r="G525" s="64" t="s">
        <v>36</v>
      </c>
      <c r="H525" s="90">
        <v>410.2</v>
      </c>
      <c r="I525" s="90">
        <v>196.5</v>
      </c>
      <c r="J525" s="90">
        <f t="shared" si="41"/>
        <v>213.7</v>
      </c>
      <c r="K525" s="90">
        <f t="shared" si="42"/>
        <v>47.90346172598732</v>
      </c>
    </row>
    <row r="526" spans="1:11" ht="15.75">
      <c r="A526" s="88" t="s">
        <v>45</v>
      </c>
      <c r="B526" s="137" t="s">
        <v>258</v>
      </c>
      <c r="C526" s="138"/>
      <c r="D526" s="89" t="s">
        <v>166</v>
      </c>
      <c r="E526" s="89" t="s">
        <v>168</v>
      </c>
      <c r="F526" s="89" t="s">
        <v>44</v>
      </c>
      <c r="G526" s="64" t="s">
        <v>46</v>
      </c>
      <c r="H526" s="90">
        <f>H527</f>
        <v>2</v>
      </c>
      <c r="I526" s="90">
        <f>I527</f>
        <v>0</v>
      </c>
      <c r="J526" s="90">
        <f t="shared" si="41"/>
        <v>2</v>
      </c>
      <c r="K526" s="90">
        <f t="shared" si="42"/>
        <v>0</v>
      </c>
    </row>
    <row r="527" spans="1:11" ht="15.75" customHeight="1">
      <c r="A527" s="88" t="s">
        <v>49</v>
      </c>
      <c r="B527" s="137" t="s">
        <v>258</v>
      </c>
      <c r="C527" s="138"/>
      <c r="D527" s="89" t="s">
        <v>166</v>
      </c>
      <c r="E527" s="89" t="s">
        <v>168</v>
      </c>
      <c r="F527" s="89" t="s">
        <v>44</v>
      </c>
      <c r="G527" s="64" t="s">
        <v>50</v>
      </c>
      <c r="H527" s="90">
        <v>2</v>
      </c>
      <c r="I527" s="90">
        <v>0</v>
      </c>
      <c r="J527" s="90">
        <f t="shared" si="41"/>
        <v>2</v>
      </c>
      <c r="K527" s="90">
        <f t="shared" si="42"/>
        <v>0</v>
      </c>
    </row>
    <row r="528" spans="1:11" ht="126">
      <c r="A528" s="88" t="s">
        <v>37</v>
      </c>
      <c r="B528" s="137" t="s">
        <v>258</v>
      </c>
      <c r="C528" s="138"/>
      <c r="D528" s="89" t="s">
        <v>166</v>
      </c>
      <c r="E528" s="89" t="s">
        <v>168</v>
      </c>
      <c r="F528" s="89" t="s">
        <v>51</v>
      </c>
      <c r="G528" s="64"/>
      <c r="H528" s="90">
        <f>H529</f>
        <v>92</v>
      </c>
      <c r="I528" s="90">
        <f>I529</f>
        <v>40</v>
      </c>
      <c r="J528" s="90">
        <f t="shared" si="41"/>
        <v>52</v>
      </c>
      <c r="K528" s="90">
        <f t="shared" si="42"/>
        <v>43.47826086956522</v>
      </c>
    </row>
    <row r="529" spans="1:11" ht="93" customHeight="1">
      <c r="A529" s="88" t="s">
        <v>20</v>
      </c>
      <c r="B529" s="137" t="s">
        <v>258</v>
      </c>
      <c r="C529" s="138"/>
      <c r="D529" s="89" t="s">
        <v>166</v>
      </c>
      <c r="E529" s="89" t="s">
        <v>168</v>
      </c>
      <c r="F529" s="89" t="s">
        <v>51</v>
      </c>
      <c r="G529" s="64" t="s">
        <v>21</v>
      </c>
      <c r="H529" s="90">
        <f>H530</f>
        <v>92</v>
      </c>
      <c r="I529" s="90">
        <f>I530</f>
        <v>40</v>
      </c>
      <c r="J529" s="90">
        <f t="shared" si="41"/>
        <v>52</v>
      </c>
      <c r="K529" s="90">
        <f t="shared" si="42"/>
        <v>43.47826086956522</v>
      </c>
    </row>
    <row r="530" spans="1:11" ht="36" customHeight="1">
      <c r="A530" s="88" t="s">
        <v>22</v>
      </c>
      <c r="B530" s="137" t="s">
        <v>258</v>
      </c>
      <c r="C530" s="138"/>
      <c r="D530" s="89" t="s">
        <v>166</v>
      </c>
      <c r="E530" s="89" t="s">
        <v>168</v>
      </c>
      <c r="F530" s="89" t="s">
        <v>51</v>
      </c>
      <c r="G530" s="64" t="s">
        <v>23</v>
      </c>
      <c r="H530" s="90">
        <v>92</v>
      </c>
      <c r="I530" s="90">
        <v>40</v>
      </c>
      <c r="J530" s="90">
        <f aca="true" t="shared" si="47" ref="J530:J593">H530-I530</f>
        <v>52</v>
      </c>
      <c r="K530" s="90">
        <f aca="true" t="shared" si="48" ref="K530:K593">I530/H530*100</f>
        <v>43.47826086956522</v>
      </c>
    </row>
    <row r="531" spans="1:11" ht="15.75">
      <c r="A531" s="88" t="s">
        <v>52</v>
      </c>
      <c r="B531" s="137" t="s">
        <v>258</v>
      </c>
      <c r="C531" s="138"/>
      <c r="D531" s="89" t="s">
        <v>166</v>
      </c>
      <c r="E531" s="89" t="s">
        <v>168</v>
      </c>
      <c r="F531" s="89" t="s">
        <v>53</v>
      </c>
      <c r="G531" s="64"/>
      <c r="H531" s="90">
        <f>H532</f>
        <v>36</v>
      </c>
      <c r="I531" s="90">
        <f>I532</f>
        <v>0</v>
      </c>
      <c r="J531" s="90">
        <f t="shared" si="47"/>
        <v>36</v>
      </c>
      <c r="K531" s="90">
        <f t="shared" si="48"/>
        <v>0</v>
      </c>
    </row>
    <row r="532" spans="1:11" ht="110.25">
      <c r="A532" s="88" t="s">
        <v>20</v>
      </c>
      <c r="B532" s="137" t="s">
        <v>258</v>
      </c>
      <c r="C532" s="138"/>
      <c r="D532" s="89" t="s">
        <v>166</v>
      </c>
      <c r="E532" s="89" t="s">
        <v>168</v>
      </c>
      <c r="F532" s="89" t="s">
        <v>53</v>
      </c>
      <c r="G532" s="64" t="s">
        <v>21</v>
      </c>
      <c r="H532" s="90">
        <f>H533</f>
        <v>36</v>
      </c>
      <c r="I532" s="90">
        <f>I533</f>
        <v>0</v>
      </c>
      <c r="J532" s="90">
        <f t="shared" si="47"/>
        <v>36</v>
      </c>
      <c r="K532" s="90">
        <f t="shared" si="48"/>
        <v>0</v>
      </c>
    </row>
    <row r="533" spans="1:11" ht="36" customHeight="1">
      <c r="A533" s="88" t="s">
        <v>22</v>
      </c>
      <c r="B533" s="137" t="s">
        <v>258</v>
      </c>
      <c r="C533" s="138"/>
      <c r="D533" s="89" t="s">
        <v>166</v>
      </c>
      <c r="E533" s="89" t="s">
        <v>168</v>
      </c>
      <c r="F533" s="89" t="s">
        <v>53</v>
      </c>
      <c r="G533" s="64" t="s">
        <v>23</v>
      </c>
      <c r="H533" s="90">
        <v>36</v>
      </c>
      <c r="I533" s="90">
        <v>0</v>
      </c>
      <c r="J533" s="90">
        <f t="shared" si="47"/>
        <v>36</v>
      </c>
      <c r="K533" s="90">
        <f t="shared" si="48"/>
        <v>0</v>
      </c>
    </row>
    <row r="534" spans="1:11" ht="47.25">
      <c r="A534" s="101" t="s">
        <v>364</v>
      </c>
      <c r="B534" s="139" t="s">
        <v>365</v>
      </c>
      <c r="C534" s="140"/>
      <c r="D534" s="102"/>
      <c r="E534" s="102"/>
      <c r="F534" s="102"/>
      <c r="G534" s="103"/>
      <c r="H534" s="97">
        <f>H535+H567+H662</f>
        <v>86067.5</v>
      </c>
      <c r="I534" s="97">
        <f>I535+I567+I662</f>
        <v>48018.600000000006</v>
      </c>
      <c r="J534" s="97">
        <f t="shared" si="47"/>
        <v>38048.899999999994</v>
      </c>
      <c r="K534" s="97">
        <f t="shared" si="48"/>
        <v>55.79179132657508</v>
      </c>
    </row>
    <row r="535" spans="1:11" s="100" customFormat="1" ht="15.75">
      <c r="A535" s="105" t="s">
        <v>165</v>
      </c>
      <c r="B535" s="141" t="s">
        <v>365</v>
      </c>
      <c r="C535" s="142"/>
      <c r="D535" s="106" t="s">
        <v>166</v>
      </c>
      <c r="E535" s="107" t="s">
        <v>576</v>
      </c>
      <c r="F535" s="106"/>
      <c r="G535" s="108"/>
      <c r="H535" s="99">
        <f>H536</f>
        <v>1399.8</v>
      </c>
      <c r="I535" s="99">
        <f>I536</f>
        <v>1002.7</v>
      </c>
      <c r="J535" s="99">
        <f t="shared" si="47"/>
        <v>397.0999999999999</v>
      </c>
      <c r="K535" s="99">
        <f t="shared" si="48"/>
        <v>71.63166166595228</v>
      </c>
    </row>
    <row r="536" spans="1:11" ht="15.75">
      <c r="A536" s="88" t="s">
        <v>327</v>
      </c>
      <c r="B536" s="137" t="s">
        <v>365</v>
      </c>
      <c r="C536" s="138"/>
      <c r="D536" s="89" t="s">
        <v>166</v>
      </c>
      <c r="E536" s="89" t="s">
        <v>166</v>
      </c>
      <c r="F536" s="89"/>
      <c r="G536" s="64"/>
      <c r="H536" s="90">
        <f>H537+H545+H563</f>
        <v>1399.8</v>
      </c>
      <c r="I536" s="90">
        <f>I537+I545+I563</f>
        <v>1002.7</v>
      </c>
      <c r="J536" s="90">
        <f t="shared" si="47"/>
        <v>397.0999999999999</v>
      </c>
      <c r="K536" s="90">
        <f t="shared" si="48"/>
        <v>71.63166166595228</v>
      </c>
    </row>
    <row r="537" spans="1:11" ht="63">
      <c r="A537" s="88" t="s">
        <v>328</v>
      </c>
      <c r="B537" s="137" t="s">
        <v>365</v>
      </c>
      <c r="C537" s="138"/>
      <c r="D537" s="89" t="s">
        <v>166</v>
      </c>
      <c r="E537" s="89" t="s">
        <v>166</v>
      </c>
      <c r="F537" s="89" t="s">
        <v>329</v>
      </c>
      <c r="G537" s="64"/>
      <c r="H537" s="90">
        <f>H538</f>
        <v>399.8</v>
      </c>
      <c r="I537" s="90">
        <f>I538</f>
        <v>276.5</v>
      </c>
      <c r="J537" s="90">
        <f t="shared" si="47"/>
        <v>123.30000000000001</v>
      </c>
      <c r="K537" s="90">
        <f t="shared" si="48"/>
        <v>69.15957978989495</v>
      </c>
    </row>
    <row r="538" spans="1:11" ht="47.25">
      <c r="A538" s="88" t="s">
        <v>330</v>
      </c>
      <c r="B538" s="137" t="s">
        <v>365</v>
      </c>
      <c r="C538" s="138"/>
      <c r="D538" s="89" t="s">
        <v>166</v>
      </c>
      <c r="E538" s="89" t="s">
        <v>166</v>
      </c>
      <c r="F538" s="89" t="s">
        <v>331</v>
      </c>
      <c r="G538" s="64"/>
      <c r="H538" s="90">
        <f>H539+H542</f>
        <v>399.8</v>
      </c>
      <c r="I538" s="90">
        <f>I539+I542</f>
        <v>276.5</v>
      </c>
      <c r="J538" s="90">
        <f t="shared" si="47"/>
        <v>123.30000000000001</v>
      </c>
      <c r="K538" s="90">
        <f t="shared" si="48"/>
        <v>69.15957978989495</v>
      </c>
    </row>
    <row r="539" spans="1:11" ht="31.5">
      <c r="A539" s="88" t="s">
        <v>332</v>
      </c>
      <c r="B539" s="137" t="s">
        <v>365</v>
      </c>
      <c r="C539" s="138"/>
      <c r="D539" s="89" t="s">
        <v>166</v>
      </c>
      <c r="E539" s="89" t="s">
        <v>166</v>
      </c>
      <c r="F539" s="89" t="s">
        <v>333</v>
      </c>
      <c r="G539" s="64"/>
      <c r="H539" s="90">
        <f>H540</f>
        <v>384.8</v>
      </c>
      <c r="I539" s="90">
        <f>I540</f>
        <v>261.5</v>
      </c>
      <c r="J539" s="90">
        <f t="shared" si="47"/>
        <v>123.30000000000001</v>
      </c>
      <c r="K539" s="90">
        <f t="shared" si="48"/>
        <v>67.95738045738045</v>
      </c>
    </row>
    <row r="540" spans="1:11" ht="47.25">
      <c r="A540" s="88" t="s">
        <v>33</v>
      </c>
      <c r="B540" s="137" t="s">
        <v>365</v>
      </c>
      <c r="C540" s="138"/>
      <c r="D540" s="89" t="s">
        <v>166</v>
      </c>
      <c r="E540" s="89" t="s">
        <v>166</v>
      </c>
      <c r="F540" s="89" t="s">
        <v>333</v>
      </c>
      <c r="G540" s="64" t="s">
        <v>34</v>
      </c>
      <c r="H540" s="90">
        <f>H541</f>
        <v>384.8</v>
      </c>
      <c r="I540" s="90">
        <f>I541</f>
        <v>261.5</v>
      </c>
      <c r="J540" s="90">
        <f t="shared" si="47"/>
        <v>123.30000000000001</v>
      </c>
      <c r="K540" s="90">
        <f t="shared" si="48"/>
        <v>67.95738045738045</v>
      </c>
    </row>
    <row r="541" spans="1:11" ht="47.25">
      <c r="A541" s="88" t="s">
        <v>35</v>
      </c>
      <c r="B541" s="137" t="s">
        <v>365</v>
      </c>
      <c r="C541" s="138"/>
      <c r="D541" s="89" t="s">
        <v>166</v>
      </c>
      <c r="E541" s="89" t="s">
        <v>166</v>
      </c>
      <c r="F541" s="89" t="s">
        <v>333</v>
      </c>
      <c r="G541" s="64" t="s">
        <v>36</v>
      </c>
      <c r="H541" s="90">
        <v>384.8</v>
      </c>
      <c r="I541" s="90">
        <f>Прил_5!I307</f>
        <v>261.5</v>
      </c>
      <c r="J541" s="90">
        <f t="shared" si="47"/>
        <v>123.30000000000001</v>
      </c>
      <c r="K541" s="90">
        <f t="shared" si="48"/>
        <v>67.95738045738045</v>
      </c>
    </row>
    <row r="542" spans="1:11" ht="63">
      <c r="A542" s="88" t="s">
        <v>366</v>
      </c>
      <c r="B542" s="137" t="s">
        <v>365</v>
      </c>
      <c r="C542" s="138"/>
      <c r="D542" s="89" t="s">
        <v>166</v>
      </c>
      <c r="E542" s="89" t="s">
        <v>166</v>
      </c>
      <c r="F542" s="89" t="s">
        <v>367</v>
      </c>
      <c r="G542" s="64"/>
      <c r="H542" s="90">
        <f>H543</f>
        <v>15</v>
      </c>
      <c r="I542" s="90">
        <f>I543</f>
        <v>15</v>
      </c>
      <c r="J542" s="90">
        <f t="shared" si="47"/>
        <v>0</v>
      </c>
      <c r="K542" s="90">
        <f t="shared" si="48"/>
        <v>100</v>
      </c>
    </row>
    <row r="543" spans="1:11" ht="47.25">
      <c r="A543" s="88" t="s">
        <v>33</v>
      </c>
      <c r="B543" s="137" t="s">
        <v>365</v>
      </c>
      <c r="C543" s="138"/>
      <c r="D543" s="89" t="s">
        <v>166</v>
      </c>
      <c r="E543" s="89" t="s">
        <v>166</v>
      </c>
      <c r="F543" s="89" t="s">
        <v>367</v>
      </c>
      <c r="G543" s="64" t="s">
        <v>34</v>
      </c>
      <c r="H543" s="90">
        <f>H544</f>
        <v>15</v>
      </c>
      <c r="I543" s="90">
        <f>I544</f>
        <v>15</v>
      </c>
      <c r="J543" s="90">
        <f t="shared" si="47"/>
        <v>0</v>
      </c>
      <c r="K543" s="90">
        <f t="shared" si="48"/>
        <v>100</v>
      </c>
    </row>
    <row r="544" spans="1:11" ht="47.25">
      <c r="A544" s="88" t="s">
        <v>35</v>
      </c>
      <c r="B544" s="137" t="s">
        <v>365</v>
      </c>
      <c r="C544" s="138"/>
      <c r="D544" s="89" t="s">
        <v>166</v>
      </c>
      <c r="E544" s="89" t="s">
        <v>166</v>
      </c>
      <c r="F544" s="89" t="s">
        <v>367</v>
      </c>
      <c r="G544" s="64" t="s">
        <v>36</v>
      </c>
      <c r="H544" s="90">
        <v>15</v>
      </c>
      <c r="I544" s="90">
        <f>Прил_5!I316</f>
        <v>15</v>
      </c>
      <c r="J544" s="90">
        <f t="shared" si="47"/>
        <v>0</v>
      </c>
      <c r="K544" s="90">
        <f t="shared" si="48"/>
        <v>100</v>
      </c>
    </row>
    <row r="545" spans="1:11" ht="47.25">
      <c r="A545" s="88" t="s">
        <v>368</v>
      </c>
      <c r="B545" s="137" t="s">
        <v>365</v>
      </c>
      <c r="C545" s="138"/>
      <c r="D545" s="89" t="s">
        <v>166</v>
      </c>
      <c r="E545" s="89" t="s">
        <v>166</v>
      </c>
      <c r="F545" s="89" t="s">
        <v>369</v>
      </c>
      <c r="G545" s="64"/>
      <c r="H545" s="90">
        <f>H546+H550</f>
        <v>300</v>
      </c>
      <c r="I545" s="90">
        <f>I546+I550</f>
        <v>90</v>
      </c>
      <c r="J545" s="90">
        <f t="shared" si="47"/>
        <v>210</v>
      </c>
      <c r="K545" s="90">
        <f t="shared" si="48"/>
        <v>30</v>
      </c>
    </row>
    <row r="546" spans="1:11" ht="31.5">
      <c r="A546" s="88" t="s">
        <v>370</v>
      </c>
      <c r="B546" s="137" t="s">
        <v>365</v>
      </c>
      <c r="C546" s="138"/>
      <c r="D546" s="89" t="s">
        <v>166</v>
      </c>
      <c r="E546" s="89" t="s">
        <v>166</v>
      </c>
      <c r="F546" s="89" t="s">
        <v>371</v>
      </c>
      <c r="G546" s="64"/>
      <c r="H546" s="90">
        <f aca="true" t="shared" si="49" ref="H546:I548">H547</f>
        <v>50</v>
      </c>
      <c r="I546" s="90">
        <f t="shared" si="49"/>
        <v>50</v>
      </c>
      <c r="J546" s="90">
        <f t="shared" si="47"/>
        <v>0</v>
      </c>
      <c r="K546" s="90">
        <f t="shared" si="48"/>
        <v>100</v>
      </c>
    </row>
    <row r="547" spans="1:11" ht="47.25">
      <c r="A547" s="88" t="s">
        <v>372</v>
      </c>
      <c r="B547" s="137" t="s">
        <v>365</v>
      </c>
      <c r="C547" s="138"/>
      <c r="D547" s="89" t="s">
        <v>166</v>
      </c>
      <c r="E547" s="89" t="s">
        <v>166</v>
      </c>
      <c r="F547" s="89" t="s">
        <v>373</v>
      </c>
      <c r="G547" s="64"/>
      <c r="H547" s="90">
        <f t="shared" si="49"/>
        <v>50</v>
      </c>
      <c r="I547" s="90">
        <f t="shared" si="49"/>
        <v>50</v>
      </c>
      <c r="J547" s="90">
        <f t="shared" si="47"/>
        <v>0</v>
      </c>
      <c r="K547" s="90">
        <f t="shared" si="48"/>
        <v>100</v>
      </c>
    </row>
    <row r="548" spans="1:11" ht="47.25">
      <c r="A548" s="88" t="s">
        <v>33</v>
      </c>
      <c r="B548" s="137" t="s">
        <v>365</v>
      </c>
      <c r="C548" s="138"/>
      <c r="D548" s="89" t="s">
        <v>166</v>
      </c>
      <c r="E548" s="89" t="s">
        <v>166</v>
      </c>
      <c r="F548" s="89" t="s">
        <v>373</v>
      </c>
      <c r="G548" s="64" t="s">
        <v>34</v>
      </c>
      <c r="H548" s="90">
        <f t="shared" si="49"/>
        <v>50</v>
      </c>
      <c r="I548" s="90">
        <f t="shared" si="49"/>
        <v>50</v>
      </c>
      <c r="J548" s="90">
        <f t="shared" si="47"/>
        <v>0</v>
      </c>
      <c r="K548" s="90">
        <f t="shared" si="48"/>
        <v>100</v>
      </c>
    </row>
    <row r="549" spans="1:11" ht="47.25">
      <c r="A549" s="88" t="s">
        <v>35</v>
      </c>
      <c r="B549" s="137" t="s">
        <v>365</v>
      </c>
      <c r="C549" s="138"/>
      <c r="D549" s="89" t="s">
        <v>166</v>
      </c>
      <c r="E549" s="89" t="s">
        <v>166</v>
      </c>
      <c r="F549" s="89" t="s">
        <v>373</v>
      </c>
      <c r="G549" s="64" t="s">
        <v>36</v>
      </c>
      <c r="H549" s="90">
        <v>50</v>
      </c>
      <c r="I549" s="90">
        <f>Прил_5!I410</f>
        <v>50</v>
      </c>
      <c r="J549" s="90">
        <f t="shared" si="47"/>
        <v>0</v>
      </c>
      <c r="K549" s="90">
        <f t="shared" si="48"/>
        <v>100</v>
      </c>
    </row>
    <row r="550" spans="1:11" ht="31.5">
      <c r="A550" s="88" t="s">
        <v>374</v>
      </c>
      <c r="B550" s="137" t="s">
        <v>365</v>
      </c>
      <c r="C550" s="138"/>
      <c r="D550" s="89" t="s">
        <v>166</v>
      </c>
      <c r="E550" s="89" t="s">
        <v>166</v>
      </c>
      <c r="F550" s="89" t="s">
        <v>375</v>
      </c>
      <c r="G550" s="64"/>
      <c r="H550" s="90">
        <f>H551+H554+H557+H560</f>
        <v>250</v>
      </c>
      <c r="I550" s="90">
        <f>I551+I554+I557+I560</f>
        <v>40</v>
      </c>
      <c r="J550" s="90">
        <f t="shared" si="47"/>
        <v>210</v>
      </c>
      <c r="K550" s="90">
        <f t="shared" si="48"/>
        <v>16</v>
      </c>
    </row>
    <row r="551" spans="1:11" ht="31.5">
      <c r="A551" s="88" t="s">
        <v>376</v>
      </c>
      <c r="B551" s="137" t="s">
        <v>365</v>
      </c>
      <c r="C551" s="138"/>
      <c r="D551" s="89" t="s">
        <v>166</v>
      </c>
      <c r="E551" s="89" t="s">
        <v>166</v>
      </c>
      <c r="F551" s="89" t="s">
        <v>377</v>
      </c>
      <c r="G551" s="64"/>
      <c r="H551" s="90">
        <f>H552</f>
        <v>95</v>
      </c>
      <c r="I551" s="90">
        <f>I552</f>
        <v>40</v>
      </c>
      <c r="J551" s="90">
        <f t="shared" si="47"/>
        <v>55</v>
      </c>
      <c r="K551" s="90">
        <f t="shared" si="48"/>
        <v>42.10526315789473</v>
      </c>
    </row>
    <row r="552" spans="1:11" ht="47.25">
      <c r="A552" s="88" t="s">
        <v>33</v>
      </c>
      <c r="B552" s="137" t="s">
        <v>365</v>
      </c>
      <c r="C552" s="138"/>
      <c r="D552" s="89" t="s">
        <v>166</v>
      </c>
      <c r="E552" s="89" t="s">
        <v>166</v>
      </c>
      <c r="F552" s="89" t="s">
        <v>377</v>
      </c>
      <c r="G552" s="64" t="s">
        <v>34</v>
      </c>
      <c r="H552" s="90">
        <f>H553</f>
        <v>95</v>
      </c>
      <c r="I552" s="90">
        <f>I553</f>
        <v>40</v>
      </c>
      <c r="J552" s="90">
        <f t="shared" si="47"/>
        <v>55</v>
      </c>
      <c r="K552" s="90">
        <f t="shared" si="48"/>
        <v>42.10526315789473</v>
      </c>
    </row>
    <row r="553" spans="1:11" ht="47.25">
      <c r="A553" s="88" t="s">
        <v>35</v>
      </c>
      <c r="B553" s="137" t="s">
        <v>365</v>
      </c>
      <c r="C553" s="138"/>
      <c r="D553" s="89" t="s">
        <v>166</v>
      </c>
      <c r="E553" s="89" t="s">
        <v>166</v>
      </c>
      <c r="F553" s="89" t="s">
        <v>377</v>
      </c>
      <c r="G553" s="64" t="s">
        <v>36</v>
      </c>
      <c r="H553" s="90">
        <v>95</v>
      </c>
      <c r="I553" s="90">
        <f>Прил_5!I417</f>
        <v>40</v>
      </c>
      <c r="J553" s="90">
        <f t="shared" si="47"/>
        <v>55</v>
      </c>
      <c r="K553" s="90">
        <f t="shared" si="48"/>
        <v>42.10526315789473</v>
      </c>
    </row>
    <row r="554" spans="1:11" ht="47.25">
      <c r="A554" s="88" t="s">
        <v>378</v>
      </c>
      <c r="B554" s="137" t="s">
        <v>365</v>
      </c>
      <c r="C554" s="138"/>
      <c r="D554" s="89" t="s">
        <v>166</v>
      </c>
      <c r="E554" s="89" t="s">
        <v>166</v>
      </c>
      <c r="F554" s="89" t="s">
        <v>379</v>
      </c>
      <c r="G554" s="64"/>
      <c r="H554" s="90">
        <f>H555</f>
        <v>100</v>
      </c>
      <c r="I554" s="90">
        <f>I555</f>
        <v>0</v>
      </c>
      <c r="J554" s="90">
        <f t="shared" si="47"/>
        <v>100</v>
      </c>
      <c r="K554" s="90">
        <f t="shared" si="48"/>
        <v>0</v>
      </c>
    </row>
    <row r="555" spans="1:11" ht="93.75" customHeight="1">
      <c r="A555" s="88" t="s">
        <v>20</v>
      </c>
      <c r="B555" s="137" t="s">
        <v>365</v>
      </c>
      <c r="C555" s="138"/>
      <c r="D555" s="89" t="s">
        <v>166</v>
      </c>
      <c r="E555" s="89" t="s">
        <v>166</v>
      </c>
      <c r="F555" s="89" t="s">
        <v>379</v>
      </c>
      <c r="G555" s="64" t="s">
        <v>21</v>
      </c>
      <c r="H555" s="90">
        <f>H556</f>
        <v>100</v>
      </c>
      <c r="I555" s="90">
        <f>I556</f>
        <v>0</v>
      </c>
      <c r="J555" s="90">
        <f t="shared" si="47"/>
        <v>100</v>
      </c>
      <c r="K555" s="90">
        <f t="shared" si="48"/>
        <v>0</v>
      </c>
    </row>
    <row r="556" spans="1:11" ht="31.5">
      <c r="A556" s="88" t="s">
        <v>221</v>
      </c>
      <c r="B556" s="137" t="s">
        <v>365</v>
      </c>
      <c r="C556" s="138"/>
      <c r="D556" s="89" t="s">
        <v>166</v>
      </c>
      <c r="E556" s="89" t="s">
        <v>166</v>
      </c>
      <c r="F556" s="89" t="s">
        <v>379</v>
      </c>
      <c r="G556" s="64" t="s">
        <v>222</v>
      </c>
      <c r="H556" s="90">
        <v>100</v>
      </c>
      <c r="I556" s="90">
        <f>Прил_5!I423</f>
        <v>0</v>
      </c>
      <c r="J556" s="90">
        <f t="shared" si="47"/>
        <v>100</v>
      </c>
      <c r="K556" s="90">
        <f t="shared" si="48"/>
        <v>0</v>
      </c>
    </row>
    <row r="557" spans="1:11" ht="15.75">
      <c r="A557" s="88" t="s">
        <v>380</v>
      </c>
      <c r="B557" s="137" t="s">
        <v>365</v>
      </c>
      <c r="C557" s="138"/>
      <c r="D557" s="89" t="s">
        <v>166</v>
      </c>
      <c r="E557" s="89" t="s">
        <v>166</v>
      </c>
      <c r="F557" s="89" t="s">
        <v>381</v>
      </c>
      <c r="G557" s="64"/>
      <c r="H557" s="90">
        <f>H558</f>
        <v>35</v>
      </c>
      <c r="I557" s="90">
        <f>I558</f>
        <v>0</v>
      </c>
      <c r="J557" s="90">
        <f t="shared" si="47"/>
        <v>35</v>
      </c>
      <c r="K557" s="90">
        <f t="shared" si="48"/>
        <v>0</v>
      </c>
    </row>
    <row r="558" spans="1:11" ht="47.25">
      <c r="A558" s="88" t="s">
        <v>33</v>
      </c>
      <c r="B558" s="137" t="s">
        <v>365</v>
      </c>
      <c r="C558" s="138"/>
      <c r="D558" s="89" t="s">
        <v>166</v>
      </c>
      <c r="E558" s="89" t="s">
        <v>166</v>
      </c>
      <c r="F558" s="89" t="s">
        <v>381</v>
      </c>
      <c r="G558" s="64" t="s">
        <v>34</v>
      </c>
      <c r="H558" s="90">
        <f>H559</f>
        <v>35</v>
      </c>
      <c r="I558" s="90">
        <f>I559</f>
        <v>0</v>
      </c>
      <c r="J558" s="90">
        <f t="shared" si="47"/>
        <v>35</v>
      </c>
      <c r="K558" s="90">
        <f t="shared" si="48"/>
        <v>0</v>
      </c>
    </row>
    <row r="559" spans="1:11" ht="47.25">
      <c r="A559" s="88" t="s">
        <v>35</v>
      </c>
      <c r="B559" s="137" t="s">
        <v>365</v>
      </c>
      <c r="C559" s="138"/>
      <c r="D559" s="89" t="s">
        <v>166</v>
      </c>
      <c r="E559" s="89" t="s">
        <v>166</v>
      </c>
      <c r="F559" s="89" t="s">
        <v>381</v>
      </c>
      <c r="G559" s="64" t="s">
        <v>36</v>
      </c>
      <c r="H559" s="90">
        <v>35</v>
      </c>
      <c r="I559" s="90">
        <f>Прил_5!I429</f>
        <v>0</v>
      </c>
      <c r="J559" s="90">
        <f t="shared" si="47"/>
        <v>35</v>
      </c>
      <c r="K559" s="90">
        <f t="shared" si="48"/>
        <v>0</v>
      </c>
    </row>
    <row r="560" spans="1:11" ht="31.5">
      <c r="A560" s="88" t="s">
        <v>382</v>
      </c>
      <c r="B560" s="137" t="s">
        <v>365</v>
      </c>
      <c r="C560" s="138"/>
      <c r="D560" s="89" t="s">
        <v>166</v>
      </c>
      <c r="E560" s="89" t="s">
        <v>166</v>
      </c>
      <c r="F560" s="89" t="s">
        <v>383</v>
      </c>
      <c r="G560" s="64"/>
      <c r="H560" s="90">
        <f>H561</f>
        <v>20</v>
      </c>
      <c r="I560" s="90">
        <f>I561</f>
        <v>0</v>
      </c>
      <c r="J560" s="90">
        <f t="shared" si="47"/>
        <v>20</v>
      </c>
      <c r="K560" s="90">
        <f t="shared" si="48"/>
        <v>0</v>
      </c>
    </row>
    <row r="561" spans="1:11" ht="47.25">
      <c r="A561" s="88" t="s">
        <v>33</v>
      </c>
      <c r="B561" s="137" t="s">
        <v>365</v>
      </c>
      <c r="C561" s="138"/>
      <c r="D561" s="89" t="s">
        <v>166</v>
      </c>
      <c r="E561" s="89" t="s">
        <v>166</v>
      </c>
      <c r="F561" s="89" t="s">
        <v>383</v>
      </c>
      <c r="G561" s="64" t="s">
        <v>34</v>
      </c>
      <c r="H561" s="90">
        <f>H562</f>
        <v>20</v>
      </c>
      <c r="I561" s="90">
        <f>I562</f>
        <v>0</v>
      </c>
      <c r="J561" s="90">
        <f t="shared" si="47"/>
        <v>20</v>
      </c>
      <c r="K561" s="90">
        <f t="shared" si="48"/>
        <v>0</v>
      </c>
    </row>
    <row r="562" spans="1:11" ht="47.25">
      <c r="A562" s="88" t="s">
        <v>35</v>
      </c>
      <c r="B562" s="137" t="s">
        <v>365</v>
      </c>
      <c r="C562" s="138"/>
      <c r="D562" s="89" t="s">
        <v>166</v>
      </c>
      <c r="E562" s="89" t="s">
        <v>166</v>
      </c>
      <c r="F562" s="89" t="s">
        <v>383</v>
      </c>
      <c r="G562" s="64" t="s">
        <v>36</v>
      </c>
      <c r="H562" s="90">
        <v>20</v>
      </c>
      <c r="I562" s="90">
        <f>Прил_5!I435</f>
        <v>0</v>
      </c>
      <c r="J562" s="90">
        <f t="shared" si="47"/>
        <v>20</v>
      </c>
      <c r="K562" s="90">
        <f t="shared" si="48"/>
        <v>0</v>
      </c>
    </row>
    <row r="563" spans="1:11" ht="31.5">
      <c r="A563" s="88" t="s">
        <v>384</v>
      </c>
      <c r="B563" s="137" t="s">
        <v>365</v>
      </c>
      <c r="C563" s="138"/>
      <c r="D563" s="89" t="s">
        <v>166</v>
      </c>
      <c r="E563" s="89" t="s">
        <v>166</v>
      </c>
      <c r="F563" s="89" t="s">
        <v>385</v>
      </c>
      <c r="G563" s="64"/>
      <c r="H563" s="90">
        <f aca="true" t="shared" si="50" ref="H563:I565">H564</f>
        <v>700</v>
      </c>
      <c r="I563" s="90">
        <f t="shared" si="50"/>
        <v>636.2</v>
      </c>
      <c r="J563" s="90">
        <f t="shared" si="47"/>
        <v>63.799999999999955</v>
      </c>
      <c r="K563" s="90">
        <f t="shared" si="48"/>
        <v>90.88571428571429</v>
      </c>
    </row>
    <row r="564" spans="1:11" ht="31.5">
      <c r="A564" s="88" t="s">
        <v>386</v>
      </c>
      <c r="B564" s="137" t="s">
        <v>365</v>
      </c>
      <c r="C564" s="138"/>
      <c r="D564" s="89" t="s">
        <v>166</v>
      </c>
      <c r="E564" s="89" t="s">
        <v>166</v>
      </c>
      <c r="F564" s="89" t="s">
        <v>387</v>
      </c>
      <c r="G564" s="64"/>
      <c r="H564" s="90">
        <f t="shared" si="50"/>
        <v>700</v>
      </c>
      <c r="I564" s="90">
        <f t="shared" si="50"/>
        <v>636.2</v>
      </c>
      <c r="J564" s="90">
        <f t="shared" si="47"/>
        <v>63.799999999999955</v>
      </c>
      <c r="K564" s="90">
        <f t="shared" si="48"/>
        <v>90.88571428571429</v>
      </c>
    </row>
    <row r="565" spans="1:11" ht="47.25">
      <c r="A565" s="88" t="s">
        <v>33</v>
      </c>
      <c r="B565" s="137" t="s">
        <v>365</v>
      </c>
      <c r="C565" s="138"/>
      <c r="D565" s="89" t="s">
        <v>166</v>
      </c>
      <c r="E565" s="89" t="s">
        <v>166</v>
      </c>
      <c r="F565" s="89" t="s">
        <v>387</v>
      </c>
      <c r="G565" s="64" t="s">
        <v>34</v>
      </c>
      <c r="H565" s="90">
        <f t="shared" si="50"/>
        <v>700</v>
      </c>
      <c r="I565" s="90">
        <f t="shared" si="50"/>
        <v>636.2</v>
      </c>
      <c r="J565" s="90">
        <f t="shared" si="47"/>
        <v>63.799999999999955</v>
      </c>
      <c r="K565" s="90">
        <f t="shared" si="48"/>
        <v>90.88571428571429</v>
      </c>
    </row>
    <row r="566" spans="1:11" ht="47.25">
      <c r="A566" s="88" t="s">
        <v>35</v>
      </c>
      <c r="B566" s="137" t="s">
        <v>365</v>
      </c>
      <c r="C566" s="138"/>
      <c r="D566" s="89" t="s">
        <v>166</v>
      </c>
      <c r="E566" s="89" t="s">
        <v>166</v>
      </c>
      <c r="F566" s="89" t="s">
        <v>387</v>
      </c>
      <c r="G566" s="64" t="s">
        <v>36</v>
      </c>
      <c r="H566" s="90">
        <v>700</v>
      </c>
      <c r="I566" s="90">
        <v>636.2</v>
      </c>
      <c r="J566" s="90">
        <f t="shared" si="47"/>
        <v>63.799999999999955</v>
      </c>
      <c r="K566" s="90">
        <f t="shared" si="48"/>
        <v>90.88571428571429</v>
      </c>
    </row>
    <row r="567" spans="1:11" s="100" customFormat="1" ht="15.75">
      <c r="A567" s="105" t="s">
        <v>388</v>
      </c>
      <c r="B567" s="141" t="s">
        <v>365</v>
      </c>
      <c r="C567" s="142"/>
      <c r="D567" s="106" t="s">
        <v>128</v>
      </c>
      <c r="E567" s="107" t="s">
        <v>576</v>
      </c>
      <c r="F567" s="106"/>
      <c r="G567" s="108"/>
      <c r="H567" s="99">
        <f>H568+H628</f>
        <v>47774.5</v>
      </c>
      <c r="I567" s="99">
        <f>I568+I628</f>
        <v>28015.300000000003</v>
      </c>
      <c r="J567" s="99">
        <f t="shared" si="47"/>
        <v>19759.199999999997</v>
      </c>
      <c r="K567" s="99">
        <f t="shared" si="48"/>
        <v>58.640697443196686</v>
      </c>
    </row>
    <row r="568" spans="1:11" ht="15.75">
      <c r="A568" s="88" t="s">
        <v>389</v>
      </c>
      <c r="B568" s="137" t="s">
        <v>365</v>
      </c>
      <c r="C568" s="138"/>
      <c r="D568" s="89" t="s">
        <v>128</v>
      </c>
      <c r="E568" s="89" t="s">
        <v>11</v>
      </c>
      <c r="F568" s="89"/>
      <c r="G568" s="64"/>
      <c r="H568" s="90">
        <f>H569+H586+H603+H608+H618</f>
        <v>40757</v>
      </c>
      <c r="I568" s="90">
        <f>I569+I586+I603+I608+I618</f>
        <v>23341.7</v>
      </c>
      <c r="J568" s="90">
        <f t="shared" si="47"/>
        <v>17415.3</v>
      </c>
      <c r="K568" s="90">
        <f t="shared" si="48"/>
        <v>57.27040753735555</v>
      </c>
    </row>
    <row r="569" spans="1:11" ht="47.25">
      <c r="A569" s="88" t="s">
        <v>390</v>
      </c>
      <c r="B569" s="137" t="s">
        <v>365</v>
      </c>
      <c r="C569" s="138"/>
      <c r="D569" s="89" t="s">
        <v>128</v>
      </c>
      <c r="E569" s="89" t="s">
        <v>11</v>
      </c>
      <c r="F569" s="89" t="s">
        <v>391</v>
      </c>
      <c r="G569" s="64"/>
      <c r="H569" s="90">
        <f>H570+H574+H578+H582</f>
        <v>1521</v>
      </c>
      <c r="I569" s="90">
        <f>I570+I574+I578+I582</f>
        <v>653.4</v>
      </c>
      <c r="J569" s="90">
        <f t="shared" si="47"/>
        <v>867.6</v>
      </c>
      <c r="K569" s="90">
        <f t="shared" si="48"/>
        <v>42.9585798816568</v>
      </c>
    </row>
    <row r="570" spans="1:11" ht="50.25" customHeight="1">
      <c r="A570" s="88" t="s">
        <v>392</v>
      </c>
      <c r="B570" s="137" t="s">
        <v>365</v>
      </c>
      <c r="C570" s="138"/>
      <c r="D570" s="89" t="s">
        <v>128</v>
      </c>
      <c r="E570" s="89" t="s">
        <v>11</v>
      </c>
      <c r="F570" s="89" t="s">
        <v>393</v>
      </c>
      <c r="G570" s="64"/>
      <c r="H570" s="90">
        <f aca="true" t="shared" si="51" ref="H570:I572">H571</f>
        <v>42.4</v>
      </c>
      <c r="I570" s="90">
        <f t="shared" si="51"/>
        <v>42.4</v>
      </c>
      <c r="J570" s="90">
        <f t="shared" si="47"/>
        <v>0</v>
      </c>
      <c r="K570" s="90">
        <f t="shared" si="48"/>
        <v>100</v>
      </c>
    </row>
    <row r="571" spans="1:11" ht="31.5">
      <c r="A571" s="88" t="s">
        <v>394</v>
      </c>
      <c r="B571" s="137" t="s">
        <v>365</v>
      </c>
      <c r="C571" s="138"/>
      <c r="D571" s="89" t="s">
        <v>128</v>
      </c>
      <c r="E571" s="89" t="s">
        <v>11</v>
      </c>
      <c r="F571" s="89" t="s">
        <v>395</v>
      </c>
      <c r="G571" s="64"/>
      <c r="H571" s="90">
        <f t="shared" si="51"/>
        <v>42.4</v>
      </c>
      <c r="I571" s="90">
        <f t="shared" si="51"/>
        <v>42.4</v>
      </c>
      <c r="J571" s="90">
        <f t="shared" si="47"/>
        <v>0</v>
      </c>
      <c r="K571" s="90">
        <f t="shared" si="48"/>
        <v>100</v>
      </c>
    </row>
    <row r="572" spans="1:11" ht="47.25">
      <c r="A572" s="88" t="s">
        <v>191</v>
      </c>
      <c r="B572" s="137" t="s">
        <v>365</v>
      </c>
      <c r="C572" s="138"/>
      <c r="D572" s="89" t="s">
        <v>128</v>
      </c>
      <c r="E572" s="89" t="s">
        <v>11</v>
      </c>
      <c r="F572" s="89" t="s">
        <v>395</v>
      </c>
      <c r="G572" s="64" t="s">
        <v>192</v>
      </c>
      <c r="H572" s="90">
        <f t="shared" si="51"/>
        <v>42.4</v>
      </c>
      <c r="I572" s="90">
        <f t="shared" si="51"/>
        <v>42.4</v>
      </c>
      <c r="J572" s="90">
        <f t="shared" si="47"/>
        <v>0</v>
      </c>
      <c r="K572" s="90">
        <f t="shared" si="48"/>
        <v>100</v>
      </c>
    </row>
    <row r="573" spans="1:11" ht="15.75">
      <c r="A573" s="88" t="s">
        <v>264</v>
      </c>
      <c r="B573" s="137" t="s">
        <v>365</v>
      </c>
      <c r="C573" s="138"/>
      <c r="D573" s="89" t="s">
        <v>128</v>
      </c>
      <c r="E573" s="89" t="s">
        <v>11</v>
      </c>
      <c r="F573" s="89" t="s">
        <v>395</v>
      </c>
      <c r="G573" s="64" t="s">
        <v>265</v>
      </c>
      <c r="H573" s="90">
        <v>42.4</v>
      </c>
      <c r="I573" s="90">
        <f>Прил_5!I30</f>
        <v>42.4</v>
      </c>
      <c r="J573" s="90">
        <f t="shared" si="47"/>
        <v>0</v>
      </c>
      <c r="K573" s="90">
        <f t="shared" si="48"/>
        <v>100</v>
      </c>
    </row>
    <row r="574" spans="1:11" ht="47.25">
      <c r="A574" s="88" t="s">
        <v>396</v>
      </c>
      <c r="B574" s="137" t="s">
        <v>365</v>
      </c>
      <c r="C574" s="138"/>
      <c r="D574" s="89" t="s">
        <v>128</v>
      </c>
      <c r="E574" s="89" t="s">
        <v>11</v>
      </c>
      <c r="F574" s="89" t="s">
        <v>397</v>
      </c>
      <c r="G574" s="64"/>
      <c r="H574" s="90">
        <f aca="true" t="shared" si="52" ref="H574:I576">H575</f>
        <v>74.5</v>
      </c>
      <c r="I574" s="90">
        <f t="shared" si="52"/>
        <v>0</v>
      </c>
      <c r="J574" s="90">
        <f t="shared" si="47"/>
        <v>74.5</v>
      </c>
      <c r="K574" s="90">
        <f t="shared" si="48"/>
        <v>0</v>
      </c>
    </row>
    <row r="575" spans="1:11" ht="31.5">
      <c r="A575" s="88" t="s">
        <v>398</v>
      </c>
      <c r="B575" s="137" t="s">
        <v>365</v>
      </c>
      <c r="C575" s="138"/>
      <c r="D575" s="89" t="s">
        <v>128</v>
      </c>
      <c r="E575" s="89" t="s">
        <v>11</v>
      </c>
      <c r="F575" s="89" t="s">
        <v>399</v>
      </c>
      <c r="G575" s="64"/>
      <c r="H575" s="90">
        <f t="shared" si="52"/>
        <v>74.5</v>
      </c>
      <c r="I575" s="90">
        <f t="shared" si="52"/>
        <v>0</v>
      </c>
      <c r="J575" s="90">
        <f t="shared" si="47"/>
        <v>74.5</v>
      </c>
      <c r="K575" s="90">
        <f t="shared" si="48"/>
        <v>0</v>
      </c>
    </row>
    <row r="576" spans="1:11" ht="47.25">
      <c r="A576" s="88" t="s">
        <v>191</v>
      </c>
      <c r="B576" s="137" t="s">
        <v>365</v>
      </c>
      <c r="C576" s="138"/>
      <c r="D576" s="89" t="s">
        <v>128</v>
      </c>
      <c r="E576" s="89" t="s">
        <v>11</v>
      </c>
      <c r="F576" s="89" t="s">
        <v>399</v>
      </c>
      <c r="G576" s="64" t="s">
        <v>192</v>
      </c>
      <c r="H576" s="90">
        <f t="shared" si="52"/>
        <v>74.5</v>
      </c>
      <c r="I576" s="90">
        <f t="shared" si="52"/>
        <v>0</v>
      </c>
      <c r="J576" s="90">
        <f t="shared" si="47"/>
        <v>74.5</v>
      </c>
      <c r="K576" s="90">
        <f t="shared" si="48"/>
        <v>0</v>
      </c>
    </row>
    <row r="577" spans="1:11" ht="15.75">
      <c r="A577" s="88" t="s">
        <v>264</v>
      </c>
      <c r="B577" s="137" t="s">
        <v>365</v>
      </c>
      <c r="C577" s="138"/>
      <c r="D577" s="89" t="s">
        <v>128</v>
      </c>
      <c r="E577" s="89" t="s">
        <v>11</v>
      </c>
      <c r="F577" s="89" t="s">
        <v>399</v>
      </c>
      <c r="G577" s="64" t="s">
        <v>265</v>
      </c>
      <c r="H577" s="90">
        <v>74.5</v>
      </c>
      <c r="I577" s="90">
        <f>Прил_5!I37</f>
        <v>0</v>
      </c>
      <c r="J577" s="90">
        <f t="shared" si="47"/>
        <v>74.5</v>
      </c>
      <c r="K577" s="90">
        <f t="shared" si="48"/>
        <v>0</v>
      </c>
    </row>
    <row r="578" spans="1:11" ht="78.75" customHeight="1">
      <c r="A578" s="88" t="s">
        <v>400</v>
      </c>
      <c r="B578" s="137" t="s">
        <v>365</v>
      </c>
      <c r="C578" s="138"/>
      <c r="D578" s="89" t="s">
        <v>128</v>
      </c>
      <c r="E578" s="89" t="s">
        <v>11</v>
      </c>
      <c r="F578" s="89" t="s">
        <v>401</v>
      </c>
      <c r="G578" s="64"/>
      <c r="H578" s="90">
        <f aca="true" t="shared" si="53" ref="H578:I580">H579</f>
        <v>1144.1</v>
      </c>
      <c r="I578" s="90">
        <f t="shared" si="53"/>
        <v>611</v>
      </c>
      <c r="J578" s="90">
        <f t="shared" si="47"/>
        <v>533.0999999999999</v>
      </c>
      <c r="K578" s="90">
        <f t="shared" si="48"/>
        <v>53.404422690324274</v>
      </c>
    </row>
    <row r="579" spans="1:11" ht="96.75" customHeight="1">
      <c r="A579" s="88" t="s">
        <v>262</v>
      </c>
      <c r="B579" s="137" t="s">
        <v>365</v>
      </c>
      <c r="C579" s="138"/>
      <c r="D579" s="89" t="s">
        <v>128</v>
      </c>
      <c r="E579" s="89" t="s">
        <v>11</v>
      </c>
      <c r="F579" s="89" t="s">
        <v>402</v>
      </c>
      <c r="G579" s="64"/>
      <c r="H579" s="90">
        <f t="shared" si="53"/>
        <v>1144.1</v>
      </c>
      <c r="I579" s="90">
        <f t="shared" si="53"/>
        <v>611</v>
      </c>
      <c r="J579" s="90">
        <f t="shared" si="47"/>
        <v>533.0999999999999</v>
      </c>
      <c r="K579" s="90">
        <f t="shared" si="48"/>
        <v>53.404422690324274</v>
      </c>
    </row>
    <row r="580" spans="1:11" ht="47.25">
      <c r="A580" s="88" t="s">
        <v>191</v>
      </c>
      <c r="B580" s="137" t="s">
        <v>365</v>
      </c>
      <c r="C580" s="138"/>
      <c r="D580" s="89" t="s">
        <v>128</v>
      </c>
      <c r="E580" s="89" t="s">
        <v>11</v>
      </c>
      <c r="F580" s="89" t="s">
        <v>402</v>
      </c>
      <c r="G580" s="64" t="s">
        <v>192</v>
      </c>
      <c r="H580" s="90">
        <f t="shared" si="53"/>
        <v>1144.1</v>
      </c>
      <c r="I580" s="90">
        <f t="shared" si="53"/>
        <v>611</v>
      </c>
      <c r="J580" s="90">
        <f t="shared" si="47"/>
        <v>533.0999999999999</v>
      </c>
      <c r="K580" s="90">
        <f t="shared" si="48"/>
        <v>53.404422690324274</v>
      </c>
    </row>
    <row r="581" spans="1:11" ht="15.75">
      <c r="A581" s="88" t="s">
        <v>264</v>
      </c>
      <c r="B581" s="137" t="s">
        <v>365</v>
      </c>
      <c r="C581" s="138"/>
      <c r="D581" s="89" t="s">
        <v>128</v>
      </c>
      <c r="E581" s="89" t="s">
        <v>11</v>
      </c>
      <c r="F581" s="89" t="s">
        <v>402</v>
      </c>
      <c r="G581" s="64" t="s">
        <v>265</v>
      </c>
      <c r="H581" s="90">
        <v>1144.1</v>
      </c>
      <c r="I581" s="90">
        <f>Прил_5!I53</f>
        <v>611</v>
      </c>
      <c r="J581" s="90">
        <f t="shared" si="47"/>
        <v>533.0999999999999</v>
      </c>
      <c r="K581" s="90">
        <f t="shared" si="48"/>
        <v>53.404422690324274</v>
      </c>
    </row>
    <row r="582" spans="1:11" ht="47.25">
      <c r="A582" s="88" t="s">
        <v>403</v>
      </c>
      <c r="B582" s="137" t="s">
        <v>365</v>
      </c>
      <c r="C582" s="138"/>
      <c r="D582" s="89" t="s">
        <v>128</v>
      </c>
      <c r="E582" s="89" t="s">
        <v>11</v>
      </c>
      <c r="F582" s="89" t="s">
        <v>404</v>
      </c>
      <c r="G582" s="64"/>
      <c r="H582" s="90">
        <f aca="true" t="shared" si="54" ref="H582:I584">H583</f>
        <v>260</v>
      </c>
      <c r="I582" s="90">
        <f t="shared" si="54"/>
        <v>0</v>
      </c>
      <c r="J582" s="90">
        <f t="shared" si="47"/>
        <v>260</v>
      </c>
      <c r="K582" s="90">
        <f t="shared" si="48"/>
        <v>0</v>
      </c>
    </row>
    <row r="583" spans="1:11" ht="47.25">
      <c r="A583" s="88" t="s">
        <v>405</v>
      </c>
      <c r="B583" s="137" t="s">
        <v>365</v>
      </c>
      <c r="C583" s="138"/>
      <c r="D583" s="89" t="s">
        <v>128</v>
      </c>
      <c r="E583" s="89" t="s">
        <v>11</v>
      </c>
      <c r="F583" s="89" t="s">
        <v>406</v>
      </c>
      <c r="G583" s="64"/>
      <c r="H583" s="90">
        <f t="shared" si="54"/>
        <v>260</v>
      </c>
      <c r="I583" s="90">
        <f t="shared" si="54"/>
        <v>0</v>
      </c>
      <c r="J583" s="90">
        <f t="shared" si="47"/>
        <v>260</v>
      </c>
      <c r="K583" s="90">
        <f t="shared" si="48"/>
        <v>0</v>
      </c>
    </row>
    <row r="584" spans="1:11" ht="47.25">
      <c r="A584" s="88" t="s">
        <v>191</v>
      </c>
      <c r="B584" s="137" t="s">
        <v>365</v>
      </c>
      <c r="C584" s="138"/>
      <c r="D584" s="89" t="s">
        <v>128</v>
      </c>
      <c r="E584" s="89" t="s">
        <v>11</v>
      </c>
      <c r="F584" s="89" t="s">
        <v>406</v>
      </c>
      <c r="G584" s="64" t="s">
        <v>192</v>
      </c>
      <c r="H584" s="90">
        <f t="shared" si="54"/>
        <v>260</v>
      </c>
      <c r="I584" s="90">
        <f t="shared" si="54"/>
        <v>0</v>
      </c>
      <c r="J584" s="90">
        <f t="shared" si="47"/>
        <v>260</v>
      </c>
      <c r="K584" s="90">
        <f t="shared" si="48"/>
        <v>0</v>
      </c>
    </row>
    <row r="585" spans="1:11" ht="15.75">
      <c r="A585" s="88" t="s">
        <v>264</v>
      </c>
      <c r="B585" s="137" t="s">
        <v>365</v>
      </c>
      <c r="C585" s="138"/>
      <c r="D585" s="89" t="s">
        <v>128</v>
      </c>
      <c r="E585" s="89" t="s">
        <v>11</v>
      </c>
      <c r="F585" s="89" t="s">
        <v>406</v>
      </c>
      <c r="G585" s="64" t="s">
        <v>265</v>
      </c>
      <c r="H585" s="90">
        <v>260</v>
      </c>
      <c r="I585" s="90">
        <f>Прил_5!I60</f>
        <v>0</v>
      </c>
      <c r="J585" s="90">
        <f t="shared" si="47"/>
        <v>260</v>
      </c>
      <c r="K585" s="90">
        <f t="shared" si="48"/>
        <v>0</v>
      </c>
    </row>
    <row r="586" spans="1:11" ht="47.25">
      <c r="A586" s="88" t="s">
        <v>276</v>
      </c>
      <c r="B586" s="137" t="s">
        <v>365</v>
      </c>
      <c r="C586" s="138"/>
      <c r="D586" s="89" t="s">
        <v>128</v>
      </c>
      <c r="E586" s="89" t="s">
        <v>11</v>
      </c>
      <c r="F586" s="89" t="s">
        <v>277</v>
      </c>
      <c r="G586" s="64"/>
      <c r="H586" s="90">
        <f>H587</f>
        <v>479.5</v>
      </c>
      <c r="I586" s="90">
        <f>I587</f>
        <v>229.9</v>
      </c>
      <c r="J586" s="90">
        <f t="shared" si="47"/>
        <v>249.6</v>
      </c>
      <c r="K586" s="90">
        <f t="shared" si="48"/>
        <v>47.94577685088634</v>
      </c>
    </row>
    <row r="587" spans="1:11" ht="62.25" customHeight="1">
      <c r="A587" s="88" t="s">
        <v>278</v>
      </c>
      <c r="B587" s="137" t="s">
        <v>365</v>
      </c>
      <c r="C587" s="138"/>
      <c r="D587" s="89" t="s">
        <v>128</v>
      </c>
      <c r="E587" s="89" t="s">
        <v>11</v>
      </c>
      <c r="F587" s="89" t="s">
        <v>279</v>
      </c>
      <c r="G587" s="64"/>
      <c r="H587" s="90">
        <f>H588+H591+H594+H597+H600</f>
        <v>479.5</v>
      </c>
      <c r="I587" s="90">
        <f>I588+I591+I594+I597+I600</f>
        <v>229.9</v>
      </c>
      <c r="J587" s="90">
        <f t="shared" si="47"/>
        <v>249.6</v>
      </c>
      <c r="K587" s="90">
        <f t="shared" si="48"/>
        <v>47.94577685088634</v>
      </c>
    </row>
    <row r="588" spans="1:11" ht="78.75" customHeight="1">
      <c r="A588" s="88" t="s">
        <v>280</v>
      </c>
      <c r="B588" s="137" t="s">
        <v>365</v>
      </c>
      <c r="C588" s="138"/>
      <c r="D588" s="89" t="s">
        <v>128</v>
      </c>
      <c r="E588" s="89" t="s">
        <v>11</v>
      </c>
      <c r="F588" s="89" t="s">
        <v>281</v>
      </c>
      <c r="G588" s="64"/>
      <c r="H588" s="90">
        <f>H589</f>
        <v>295</v>
      </c>
      <c r="I588" s="90">
        <f>I589</f>
        <v>139.9</v>
      </c>
      <c r="J588" s="90">
        <f t="shared" si="47"/>
        <v>155.1</v>
      </c>
      <c r="K588" s="90">
        <f t="shared" si="48"/>
        <v>47.42372881355932</v>
      </c>
    </row>
    <row r="589" spans="1:11" ht="47.25">
      <c r="A589" s="88" t="s">
        <v>191</v>
      </c>
      <c r="B589" s="137" t="s">
        <v>365</v>
      </c>
      <c r="C589" s="138"/>
      <c r="D589" s="89" t="s">
        <v>128</v>
      </c>
      <c r="E589" s="89" t="s">
        <v>11</v>
      </c>
      <c r="F589" s="89" t="s">
        <v>281</v>
      </c>
      <c r="G589" s="64" t="s">
        <v>192</v>
      </c>
      <c r="H589" s="90">
        <f>H590</f>
        <v>295</v>
      </c>
      <c r="I589" s="90">
        <f>I590</f>
        <v>139.9</v>
      </c>
      <c r="J589" s="90">
        <f t="shared" si="47"/>
        <v>155.1</v>
      </c>
      <c r="K589" s="90">
        <f t="shared" si="48"/>
        <v>47.42372881355932</v>
      </c>
    </row>
    <row r="590" spans="1:11" ht="15.75">
      <c r="A590" s="88" t="s">
        <v>264</v>
      </c>
      <c r="B590" s="137" t="s">
        <v>365</v>
      </c>
      <c r="C590" s="138"/>
      <c r="D590" s="89" t="s">
        <v>128</v>
      </c>
      <c r="E590" s="89" t="s">
        <v>11</v>
      </c>
      <c r="F590" s="89" t="s">
        <v>281</v>
      </c>
      <c r="G590" s="64" t="s">
        <v>265</v>
      </c>
      <c r="H590" s="90">
        <v>295</v>
      </c>
      <c r="I590" s="90">
        <f>Прил_5!I464</f>
        <v>139.9</v>
      </c>
      <c r="J590" s="90">
        <f t="shared" si="47"/>
        <v>155.1</v>
      </c>
      <c r="K590" s="90">
        <f t="shared" si="48"/>
        <v>47.42372881355932</v>
      </c>
    </row>
    <row r="591" spans="1:11" ht="31.5">
      <c r="A591" s="88" t="s">
        <v>310</v>
      </c>
      <c r="B591" s="137" t="s">
        <v>365</v>
      </c>
      <c r="C591" s="138"/>
      <c r="D591" s="89" t="s">
        <v>128</v>
      </c>
      <c r="E591" s="89" t="s">
        <v>11</v>
      </c>
      <c r="F591" s="89" t="s">
        <v>311</v>
      </c>
      <c r="G591" s="64"/>
      <c r="H591" s="90">
        <f>H592</f>
        <v>80</v>
      </c>
      <c r="I591" s="90">
        <f>I592</f>
        <v>80</v>
      </c>
      <c r="J591" s="90">
        <f t="shared" si="47"/>
        <v>0</v>
      </c>
      <c r="K591" s="90">
        <f t="shared" si="48"/>
        <v>100</v>
      </c>
    </row>
    <row r="592" spans="1:11" ht="47.25">
      <c r="A592" s="88" t="s">
        <v>191</v>
      </c>
      <c r="B592" s="137" t="s">
        <v>365</v>
      </c>
      <c r="C592" s="138"/>
      <c r="D592" s="89" t="s">
        <v>128</v>
      </c>
      <c r="E592" s="89" t="s">
        <v>11</v>
      </c>
      <c r="F592" s="89" t="s">
        <v>311</v>
      </c>
      <c r="G592" s="64" t="s">
        <v>192</v>
      </c>
      <c r="H592" s="90">
        <f>H593</f>
        <v>80</v>
      </c>
      <c r="I592" s="90">
        <f>I593</f>
        <v>80</v>
      </c>
      <c r="J592" s="90">
        <f t="shared" si="47"/>
        <v>0</v>
      </c>
      <c r="K592" s="90">
        <f t="shared" si="48"/>
        <v>100</v>
      </c>
    </row>
    <row r="593" spans="1:11" ht="15.75">
      <c r="A593" s="88" t="s">
        <v>264</v>
      </c>
      <c r="B593" s="137" t="s">
        <v>365</v>
      </c>
      <c r="C593" s="138"/>
      <c r="D593" s="89" t="s">
        <v>128</v>
      </c>
      <c r="E593" s="89" t="s">
        <v>11</v>
      </c>
      <c r="F593" s="89" t="s">
        <v>311</v>
      </c>
      <c r="G593" s="64" t="s">
        <v>265</v>
      </c>
      <c r="H593" s="90">
        <v>80</v>
      </c>
      <c r="I593" s="90">
        <f>Прил_5!I480</f>
        <v>80</v>
      </c>
      <c r="J593" s="90">
        <f t="shared" si="47"/>
        <v>0</v>
      </c>
      <c r="K593" s="90">
        <f t="shared" si="48"/>
        <v>100</v>
      </c>
    </row>
    <row r="594" spans="1:11" ht="32.25" customHeight="1">
      <c r="A594" s="88" t="s">
        <v>407</v>
      </c>
      <c r="B594" s="137" t="s">
        <v>365</v>
      </c>
      <c r="C594" s="138"/>
      <c r="D594" s="89" t="s">
        <v>128</v>
      </c>
      <c r="E594" s="89" t="s">
        <v>11</v>
      </c>
      <c r="F594" s="89" t="s">
        <v>408</v>
      </c>
      <c r="G594" s="64"/>
      <c r="H594" s="90">
        <f>H595</f>
        <v>34.5</v>
      </c>
      <c r="I594" s="90">
        <f>I595</f>
        <v>0</v>
      </c>
      <c r="J594" s="90">
        <f aca="true" t="shared" si="55" ref="J594:J657">H594-I594</f>
        <v>34.5</v>
      </c>
      <c r="K594" s="90">
        <f aca="true" t="shared" si="56" ref="K594:K657">I594/H594*100</f>
        <v>0</v>
      </c>
    </row>
    <row r="595" spans="1:11" ht="47.25">
      <c r="A595" s="88" t="s">
        <v>191</v>
      </c>
      <c r="B595" s="137" t="s">
        <v>365</v>
      </c>
      <c r="C595" s="138"/>
      <c r="D595" s="89" t="s">
        <v>128</v>
      </c>
      <c r="E595" s="89" t="s">
        <v>11</v>
      </c>
      <c r="F595" s="89" t="s">
        <v>408</v>
      </c>
      <c r="G595" s="64" t="s">
        <v>192</v>
      </c>
      <c r="H595" s="90">
        <f>H596</f>
        <v>34.5</v>
      </c>
      <c r="I595" s="90">
        <f>I596</f>
        <v>0</v>
      </c>
      <c r="J595" s="90">
        <f t="shared" si="55"/>
        <v>34.5</v>
      </c>
      <c r="K595" s="90">
        <f t="shared" si="56"/>
        <v>0</v>
      </c>
    </row>
    <row r="596" spans="1:11" ht="15.75">
      <c r="A596" s="88" t="s">
        <v>264</v>
      </c>
      <c r="B596" s="137" t="s">
        <v>365</v>
      </c>
      <c r="C596" s="138"/>
      <c r="D596" s="89" t="s">
        <v>128</v>
      </c>
      <c r="E596" s="89" t="s">
        <v>11</v>
      </c>
      <c r="F596" s="89" t="s">
        <v>408</v>
      </c>
      <c r="G596" s="64" t="s">
        <v>265</v>
      </c>
      <c r="H596" s="90">
        <v>34.5</v>
      </c>
      <c r="I596" s="90">
        <f>Прил_5!I486</f>
        <v>0</v>
      </c>
      <c r="J596" s="90">
        <f t="shared" si="55"/>
        <v>34.5</v>
      </c>
      <c r="K596" s="90">
        <f t="shared" si="56"/>
        <v>0</v>
      </c>
    </row>
    <row r="597" spans="1:11" ht="47.25">
      <c r="A597" s="88" t="s">
        <v>282</v>
      </c>
      <c r="B597" s="137" t="s">
        <v>365</v>
      </c>
      <c r="C597" s="138"/>
      <c r="D597" s="89" t="s">
        <v>128</v>
      </c>
      <c r="E597" s="89" t="s">
        <v>11</v>
      </c>
      <c r="F597" s="89" t="s">
        <v>283</v>
      </c>
      <c r="G597" s="64"/>
      <c r="H597" s="90">
        <f>H598</f>
        <v>50</v>
      </c>
      <c r="I597" s="90">
        <f>I598</f>
        <v>0</v>
      </c>
      <c r="J597" s="90">
        <f t="shared" si="55"/>
        <v>50</v>
      </c>
      <c r="K597" s="90">
        <f t="shared" si="56"/>
        <v>0</v>
      </c>
    </row>
    <row r="598" spans="1:11" ht="47.25">
      <c r="A598" s="88" t="s">
        <v>191</v>
      </c>
      <c r="B598" s="137" t="s">
        <v>365</v>
      </c>
      <c r="C598" s="138"/>
      <c r="D598" s="89" t="s">
        <v>128</v>
      </c>
      <c r="E598" s="89" t="s">
        <v>11</v>
      </c>
      <c r="F598" s="89" t="s">
        <v>283</v>
      </c>
      <c r="G598" s="64" t="s">
        <v>192</v>
      </c>
      <c r="H598" s="90">
        <f>H599</f>
        <v>50</v>
      </c>
      <c r="I598" s="90">
        <f>I599</f>
        <v>0</v>
      </c>
      <c r="J598" s="90">
        <f t="shared" si="55"/>
        <v>50</v>
      </c>
      <c r="K598" s="90">
        <f t="shared" si="56"/>
        <v>0</v>
      </c>
    </row>
    <row r="599" spans="1:11" ht="15.75">
      <c r="A599" s="88" t="s">
        <v>264</v>
      </c>
      <c r="B599" s="137" t="s">
        <v>365</v>
      </c>
      <c r="C599" s="138"/>
      <c r="D599" s="89" t="s">
        <v>128</v>
      </c>
      <c r="E599" s="89" t="s">
        <v>11</v>
      </c>
      <c r="F599" s="89" t="s">
        <v>283</v>
      </c>
      <c r="G599" s="64" t="s">
        <v>265</v>
      </c>
      <c r="H599" s="90">
        <v>50</v>
      </c>
      <c r="I599" s="90">
        <f>Прил_5!I514</f>
        <v>0</v>
      </c>
      <c r="J599" s="90">
        <f t="shared" si="55"/>
        <v>50</v>
      </c>
      <c r="K599" s="90">
        <f t="shared" si="56"/>
        <v>0</v>
      </c>
    </row>
    <row r="600" spans="1:11" ht="63">
      <c r="A600" s="88" t="s">
        <v>284</v>
      </c>
      <c r="B600" s="137" t="s">
        <v>365</v>
      </c>
      <c r="C600" s="138"/>
      <c r="D600" s="89" t="s">
        <v>128</v>
      </c>
      <c r="E600" s="89" t="s">
        <v>11</v>
      </c>
      <c r="F600" s="89" t="s">
        <v>285</v>
      </c>
      <c r="G600" s="64"/>
      <c r="H600" s="90">
        <f>H601</f>
        <v>20</v>
      </c>
      <c r="I600" s="90">
        <f>I601</f>
        <v>10</v>
      </c>
      <c r="J600" s="90">
        <f t="shared" si="55"/>
        <v>10</v>
      </c>
      <c r="K600" s="90">
        <f t="shared" si="56"/>
        <v>50</v>
      </c>
    </row>
    <row r="601" spans="1:11" ht="47.25">
      <c r="A601" s="88" t="s">
        <v>191</v>
      </c>
      <c r="B601" s="137" t="s">
        <v>365</v>
      </c>
      <c r="C601" s="138"/>
      <c r="D601" s="89" t="s">
        <v>128</v>
      </c>
      <c r="E601" s="89" t="s">
        <v>11</v>
      </c>
      <c r="F601" s="89" t="s">
        <v>285</v>
      </c>
      <c r="G601" s="64" t="s">
        <v>192</v>
      </c>
      <c r="H601" s="90">
        <f>H602</f>
        <v>20</v>
      </c>
      <c r="I601" s="90">
        <f>I602</f>
        <v>10</v>
      </c>
      <c r="J601" s="90">
        <f t="shared" si="55"/>
        <v>10</v>
      </c>
      <c r="K601" s="90">
        <f t="shared" si="56"/>
        <v>50</v>
      </c>
    </row>
    <row r="602" spans="1:11" ht="15.75">
      <c r="A602" s="88" t="s">
        <v>264</v>
      </c>
      <c r="B602" s="137" t="s">
        <v>365</v>
      </c>
      <c r="C602" s="138"/>
      <c r="D602" s="89" t="s">
        <v>128</v>
      </c>
      <c r="E602" s="89" t="s">
        <v>11</v>
      </c>
      <c r="F602" s="89" t="s">
        <v>285</v>
      </c>
      <c r="G602" s="64" t="s">
        <v>265</v>
      </c>
      <c r="H602" s="90">
        <v>20</v>
      </c>
      <c r="I602" s="90">
        <f>Прил_5!I533</f>
        <v>10</v>
      </c>
      <c r="J602" s="90">
        <f t="shared" si="55"/>
        <v>10</v>
      </c>
      <c r="K602" s="90">
        <f t="shared" si="56"/>
        <v>50</v>
      </c>
    </row>
    <row r="603" spans="1:11" ht="78.75">
      <c r="A603" s="88" t="s">
        <v>74</v>
      </c>
      <c r="B603" s="137" t="s">
        <v>365</v>
      </c>
      <c r="C603" s="138"/>
      <c r="D603" s="89" t="s">
        <v>128</v>
      </c>
      <c r="E603" s="89" t="s">
        <v>11</v>
      </c>
      <c r="F603" s="89" t="s">
        <v>75</v>
      </c>
      <c r="G603" s="64"/>
      <c r="H603" s="90">
        <f aca="true" t="shared" si="57" ref="H603:I606">H604</f>
        <v>310</v>
      </c>
      <c r="I603" s="90">
        <f t="shared" si="57"/>
        <v>0</v>
      </c>
      <c r="J603" s="90">
        <f t="shared" si="55"/>
        <v>310</v>
      </c>
      <c r="K603" s="90">
        <f t="shared" si="56"/>
        <v>0</v>
      </c>
    </row>
    <row r="604" spans="1:11" ht="47.25">
      <c r="A604" s="88" t="s">
        <v>82</v>
      </c>
      <c r="B604" s="137" t="s">
        <v>365</v>
      </c>
      <c r="C604" s="138"/>
      <c r="D604" s="89" t="s">
        <v>128</v>
      </c>
      <c r="E604" s="89" t="s">
        <v>11</v>
      </c>
      <c r="F604" s="89" t="s">
        <v>83</v>
      </c>
      <c r="G604" s="64"/>
      <c r="H604" s="90">
        <f t="shared" si="57"/>
        <v>310</v>
      </c>
      <c r="I604" s="90">
        <f t="shared" si="57"/>
        <v>0</v>
      </c>
      <c r="J604" s="90">
        <f t="shared" si="55"/>
        <v>310</v>
      </c>
      <c r="K604" s="90">
        <f t="shared" si="56"/>
        <v>0</v>
      </c>
    </row>
    <row r="605" spans="1:11" ht="15.75">
      <c r="A605" s="88" t="s">
        <v>409</v>
      </c>
      <c r="B605" s="137" t="s">
        <v>365</v>
      </c>
      <c r="C605" s="138"/>
      <c r="D605" s="89" t="s">
        <v>128</v>
      </c>
      <c r="E605" s="89" t="s">
        <v>11</v>
      </c>
      <c r="F605" s="89" t="s">
        <v>410</v>
      </c>
      <c r="G605" s="64"/>
      <c r="H605" s="90">
        <f t="shared" si="57"/>
        <v>310</v>
      </c>
      <c r="I605" s="90">
        <f t="shared" si="57"/>
        <v>0</v>
      </c>
      <c r="J605" s="90">
        <f t="shared" si="55"/>
        <v>310</v>
      </c>
      <c r="K605" s="90">
        <f t="shared" si="56"/>
        <v>0</v>
      </c>
    </row>
    <row r="606" spans="1:11" ht="47.25">
      <c r="A606" s="88" t="s">
        <v>191</v>
      </c>
      <c r="B606" s="137" t="s">
        <v>365</v>
      </c>
      <c r="C606" s="138"/>
      <c r="D606" s="89" t="s">
        <v>128</v>
      </c>
      <c r="E606" s="89" t="s">
        <v>11</v>
      </c>
      <c r="F606" s="89" t="s">
        <v>410</v>
      </c>
      <c r="G606" s="64" t="s">
        <v>192</v>
      </c>
      <c r="H606" s="90">
        <f t="shared" si="57"/>
        <v>310</v>
      </c>
      <c r="I606" s="90">
        <f t="shared" si="57"/>
        <v>0</v>
      </c>
      <c r="J606" s="90">
        <f t="shared" si="55"/>
        <v>310</v>
      </c>
      <c r="K606" s="90">
        <f t="shared" si="56"/>
        <v>0</v>
      </c>
    </row>
    <row r="607" spans="1:11" ht="15.75">
      <c r="A607" s="88" t="s">
        <v>264</v>
      </c>
      <c r="B607" s="137" t="s">
        <v>365</v>
      </c>
      <c r="C607" s="138"/>
      <c r="D607" s="89" t="s">
        <v>128</v>
      </c>
      <c r="E607" s="89" t="s">
        <v>11</v>
      </c>
      <c r="F607" s="89" t="s">
        <v>410</v>
      </c>
      <c r="G607" s="64" t="s">
        <v>265</v>
      </c>
      <c r="H607" s="90">
        <v>310</v>
      </c>
      <c r="I607" s="90">
        <f>Прил_5!I582</f>
        <v>0</v>
      </c>
      <c r="J607" s="90">
        <f t="shared" si="55"/>
        <v>310</v>
      </c>
      <c r="K607" s="90">
        <f t="shared" si="56"/>
        <v>0</v>
      </c>
    </row>
    <row r="608" spans="1:11" ht="15.75">
      <c r="A608" s="88" t="s">
        <v>411</v>
      </c>
      <c r="B608" s="137" t="s">
        <v>365</v>
      </c>
      <c r="C608" s="138"/>
      <c r="D608" s="89" t="s">
        <v>128</v>
      </c>
      <c r="E608" s="89" t="s">
        <v>11</v>
      </c>
      <c r="F608" s="89" t="s">
        <v>412</v>
      </c>
      <c r="G608" s="64"/>
      <c r="H608" s="90">
        <f>H609+H612+H615</f>
        <v>16143</v>
      </c>
      <c r="I608" s="90">
        <f>I609+I612+I615</f>
        <v>9247.7</v>
      </c>
      <c r="J608" s="90">
        <f t="shared" si="55"/>
        <v>6895.299999999999</v>
      </c>
      <c r="K608" s="90">
        <f t="shared" si="56"/>
        <v>57.28613021123707</v>
      </c>
    </row>
    <row r="609" spans="1:11" ht="111" customHeight="1">
      <c r="A609" s="88" t="s">
        <v>37</v>
      </c>
      <c r="B609" s="137" t="s">
        <v>365</v>
      </c>
      <c r="C609" s="138"/>
      <c r="D609" s="89" t="s">
        <v>128</v>
      </c>
      <c r="E609" s="89" t="s">
        <v>11</v>
      </c>
      <c r="F609" s="89" t="s">
        <v>413</v>
      </c>
      <c r="G609" s="64"/>
      <c r="H609" s="90">
        <f>H610</f>
        <v>230</v>
      </c>
      <c r="I609" s="90">
        <f>I610</f>
        <v>139.6</v>
      </c>
      <c r="J609" s="90">
        <f t="shared" si="55"/>
        <v>90.4</v>
      </c>
      <c r="K609" s="90">
        <f t="shared" si="56"/>
        <v>60.69565217391304</v>
      </c>
    </row>
    <row r="610" spans="1:11" ht="47.25">
      <c r="A610" s="88" t="s">
        <v>191</v>
      </c>
      <c r="B610" s="137" t="s">
        <v>365</v>
      </c>
      <c r="C610" s="138"/>
      <c r="D610" s="89" t="s">
        <v>128</v>
      </c>
      <c r="E610" s="89" t="s">
        <v>11</v>
      </c>
      <c r="F610" s="89" t="s">
        <v>413</v>
      </c>
      <c r="G610" s="64" t="s">
        <v>192</v>
      </c>
      <c r="H610" s="90">
        <f>H611</f>
        <v>230</v>
      </c>
      <c r="I610" s="90">
        <f>I611</f>
        <v>139.6</v>
      </c>
      <c r="J610" s="90">
        <f t="shared" si="55"/>
        <v>90.4</v>
      </c>
      <c r="K610" s="90">
        <f t="shared" si="56"/>
        <v>60.69565217391304</v>
      </c>
    </row>
    <row r="611" spans="1:11" ht="15.75">
      <c r="A611" s="88" t="s">
        <v>264</v>
      </c>
      <c r="B611" s="137" t="s">
        <v>365</v>
      </c>
      <c r="C611" s="138"/>
      <c r="D611" s="89" t="s">
        <v>128</v>
      </c>
      <c r="E611" s="89" t="s">
        <v>11</v>
      </c>
      <c r="F611" s="89" t="s">
        <v>413</v>
      </c>
      <c r="G611" s="64" t="s">
        <v>265</v>
      </c>
      <c r="H611" s="90">
        <v>230</v>
      </c>
      <c r="I611" s="90">
        <v>139.6</v>
      </c>
      <c r="J611" s="90">
        <f t="shared" si="55"/>
        <v>90.4</v>
      </c>
      <c r="K611" s="90">
        <f t="shared" si="56"/>
        <v>60.69565217391304</v>
      </c>
    </row>
    <row r="612" spans="1:11" ht="15.75">
      <c r="A612" s="88" t="s">
        <v>52</v>
      </c>
      <c r="B612" s="137" t="s">
        <v>365</v>
      </c>
      <c r="C612" s="138"/>
      <c r="D612" s="89" t="s">
        <v>128</v>
      </c>
      <c r="E612" s="89" t="s">
        <v>11</v>
      </c>
      <c r="F612" s="89" t="s">
        <v>414</v>
      </c>
      <c r="G612" s="64"/>
      <c r="H612" s="90">
        <f>H613</f>
        <v>143</v>
      </c>
      <c r="I612" s="90">
        <f>I613</f>
        <v>0</v>
      </c>
      <c r="J612" s="90">
        <f t="shared" si="55"/>
        <v>143</v>
      </c>
      <c r="K612" s="90">
        <f t="shared" si="56"/>
        <v>0</v>
      </c>
    </row>
    <row r="613" spans="1:11" ht="47.25">
      <c r="A613" s="88" t="s">
        <v>191</v>
      </c>
      <c r="B613" s="137" t="s">
        <v>365</v>
      </c>
      <c r="C613" s="138"/>
      <c r="D613" s="89" t="s">
        <v>128</v>
      </c>
      <c r="E613" s="89" t="s">
        <v>11</v>
      </c>
      <c r="F613" s="89" t="s">
        <v>414</v>
      </c>
      <c r="G613" s="64" t="s">
        <v>192</v>
      </c>
      <c r="H613" s="90">
        <f>H614</f>
        <v>143</v>
      </c>
      <c r="I613" s="90">
        <f>I614</f>
        <v>0</v>
      </c>
      <c r="J613" s="90">
        <f t="shared" si="55"/>
        <v>143</v>
      </c>
      <c r="K613" s="90">
        <f t="shared" si="56"/>
        <v>0</v>
      </c>
    </row>
    <row r="614" spans="1:11" ht="15.75">
      <c r="A614" s="88" t="s">
        <v>264</v>
      </c>
      <c r="B614" s="137" t="s">
        <v>365</v>
      </c>
      <c r="C614" s="138"/>
      <c r="D614" s="89" t="s">
        <v>128</v>
      </c>
      <c r="E614" s="89" t="s">
        <v>11</v>
      </c>
      <c r="F614" s="89" t="s">
        <v>414</v>
      </c>
      <c r="G614" s="64" t="s">
        <v>265</v>
      </c>
      <c r="H614" s="90">
        <v>143</v>
      </c>
      <c r="I614" s="90">
        <v>0</v>
      </c>
      <c r="J614" s="90">
        <f t="shared" si="55"/>
        <v>143</v>
      </c>
      <c r="K614" s="90">
        <f t="shared" si="56"/>
        <v>0</v>
      </c>
    </row>
    <row r="615" spans="1:11" ht="47.25">
      <c r="A615" s="88" t="s">
        <v>241</v>
      </c>
      <c r="B615" s="137" t="s">
        <v>365</v>
      </c>
      <c r="C615" s="138"/>
      <c r="D615" s="89" t="s">
        <v>128</v>
      </c>
      <c r="E615" s="89" t="s">
        <v>11</v>
      </c>
      <c r="F615" s="89" t="s">
        <v>415</v>
      </c>
      <c r="G615" s="64"/>
      <c r="H615" s="90">
        <f>H616</f>
        <v>15770</v>
      </c>
      <c r="I615" s="90">
        <f>I616</f>
        <v>9108.1</v>
      </c>
      <c r="J615" s="90">
        <f t="shared" si="55"/>
        <v>6661.9</v>
      </c>
      <c r="K615" s="90">
        <f t="shared" si="56"/>
        <v>57.75586556753329</v>
      </c>
    </row>
    <row r="616" spans="1:11" ht="47.25">
      <c r="A616" s="88" t="s">
        <v>191</v>
      </c>
      <c r="B616" s="137" t="s">
        <v>365</v>
      </c>
      <c r="C616" s="138"/>
      <c r="D616" s="89" t="s">
        <v>128</v>
      </c>
      <c r="E616" s="89" t="s">
        <v>11</v>
      </c>
      <c r="F616" s="89" t="s">
        <v>415</v>
      </c>
      <c r="G616" s="64" t="s">
        <v>192</v>
      </c>
      <c r="H616" s="90">
        <f>H617</f>
        <v>15770</v>
      </c>
      <c r="I616" s="90">
        <f>I617</f>
        <v>9108.1</v>
      </c>
      <c r="J616" s="90">
        <f t="shared" si="55"/>
        <v>6661.9</v>
      </c>
      <c r="K616" s="90">
        <f t="shared" si="56"/>
        <v>57.75586556753329</v>
      </c>
    </row>
    <row r="617" spans="1:11" ht="15.75">
      <c r="A617" s="88" t="s">
        <v>264</v>
      </c>
      <c r="B617" s="137" t="s">
        <v>365</v>
      </c>
      <c r="C617" s="138"/>
      <c r="D617" s="89" t="s">
        <v>128</v>
      </c>
      <c r="E617" s="89" t="s">
        <v>11</v>
      </c>
      <c r="F617" s="89" t="s">
        <v>415</v>
      </c>
      <c r="G617" s="64" t="s">
        <v>265</v>
      </c>
      <c r="H617" s="90">
        <v>15770</v>
      </c>
      <c r="I617" s="90">
        <v>9108.1</v>
      </c>
      <c r="J617" s="90">
        <f t="shared" si="55"/>
        <v>6661.9</v>
      </c>
      <c r="K617" s="90">
        <f t="shared" si="56"/>
        <v>57.75586556753329</v>
      </c>
    </row>
    <row r="618" spans="1:11" ht="47.25">
      <c r="A618" s="88" t="s">
        <v>416</v>
      </c>
      <c r="B618" s="137" t="s">
        <v>365</v>
      </c>
      <c r="C618" s="138"/>
      <c r="D618" s="89" t="s">
        <v>128</v>
      </c>
      <c r="E618" s="89" t="s">
        <v>11</v>
      </c>
      <c r="F618" s="89" t="s">
        <v>417</v>
      </c>
      <c r="G618" s="64"/>
      <c r="H618" s="90">
        <f>H619+H622+H625</f>
        <v>22303.5</v>
      </c>
      <c r="I618" s="90">
        <f>I619+I622+I625</f>
        <v>13210.7</v>
      </c>
      <c r="J618" s="90">
        <f t="shared" si="55"/>
        <v>9092.8</v>
      </c>
      <c r="K618" s="90">
        <f t="shared" si="56"/>
        <v>59.231510749433944</v>
      </c>
    </row>
    <row r="619" spans="1:11" ht="126">
      <c r="A619" s="88" t="s">
        <v>37</v>
      </c>
      <c r="B619" s="137" t="s">
        <v>365</v>
      </c>
      <c r="C619" s="138"/>
      <c r="D619" s="89" t="s">
        <v>128</v>
      </c>
      <c r="E619" s="89" t="s">
        <v>11</v>
      </c>
      <c r="F619" s="89" t="s">
        <v>418</v>
      </c>
      <c r="G619" s="64"/>
      <c r="H619" s="90">
        <f>H620</f>
        <v>170</v>
      </c>
      <c r="I619" s="90">
        <f>I620</f>
        <v>169</v>
      </c>
      <c r="J619" s="90">
        <f t="shared" si="55"/>
        <v>1</v>
      </c>
      <c r="K619" s="90">
        <f t="shared" si="56"/>
        <v>99.41176470588235</v>
      </c>
    </row>
    <row r="620" spans="1:11" ht="47.25">
      <c r="A620" s="88" t="s">
        <v>191</v>
      </c>
      <c r="B620" s="137" t="s">
        <v>365</v>
      </c>
      <c r="C620" s="138"/>
      <c r="D620" s="89" t="s">
        <v>128</v>
      </c>
      <c r="E620" s="89" t="s">
        <v>11</v>
      </c>
      <c r="F620" s="89" t="s">
        <v>418</v>
      </c>
      <c r="G620" s="64" t="s">
        <v>192</v>
      </c>
      <c r="H620" s="90">
        <f>H621</f>
        <v>170</v>
      </c>
      <c r="I620" s="90">
        <f>I621</f>
        <v>169</v>
      </c>
      <c r="J620" s="90">
        <f t="shared" si="55"/>
        <v>1</v>
      </c>
      <c r="K620" s="90">
        <f t="shared" si="56"/>
        <v>99.41176470588235</v>
      </c>
    </row>
    <row r="621" spans="1:11" ht="15.75">
      <c r="A621" s="88" t="s">
        <v>264</v>
      </c>
      <c r="B621" s="137" t="s">
        <v>365</v>
      </c>
      <c r="C621" s="138"/>
      <c r="D621" s="89" t="s">
        <v>128</v>
      </c>
      <c r="E621" s="89" t="s">
        <v>11</v>
      </c>
      <c r="F621" s="89" t="s">
        <v>418</v>
      </c>
      <c r="G621" s="64" t="s">
        <v>265</v>
      </c>
      <c r="H621" s="90">
        <v>170</v>
      </c>
      <c r="I621" s="90">
        <v>169</v>
      </c>
      <c r="J621" s="90">
        <f t="shared" si="55"/>
        <v>1</v>
      </c>
      <c r="K621" s="90">
        <f t="shared" si="56"/>
        <v>99.41176470588235</v>
      </c>
    </row>
    <row r="622" spans="1:11" ht="15.75">
      <c r="A622" s="88" t="s">
        <v>52</v>
      </c>
      <c r="B622" s="137" t="s">
        <v>365</v>
      </c>
      <c r="C622" s="138"/>
      <c r="D622" s="89" t="s">
        <v>128</v>
      </c>
      <c r="E622" s="89" t="s">
        <v>11</v>
      </c>
      <c r="F622" s="89" t="s">
        <v>419</v>
      </c>
      <c r="G622" s="64"/>
      <c r="H622" s="90">
        <f>H623</f>
        <v>10</v>
      </c>
      <c r="I622" s="90">
        <f>I623</f>
        <v>0</v>
      </c>
      <c r="J622" s="90">
        <f t="shared" si="55"/>
        <v>10</v>
      </c>
      <c r="K622" s="90">
        <f t="shared" si="56"/>
        <v>0</v>
      </c>
    </row>
    <row r="623" spans="1:11" ht="47.25">
      <c r="A623" s="88" t="s">
        <v>191</v>
      </c>
      <c r="B623" s="137" t="s">
        <v>365</v>
      </c>
      <c r="C623" s="138"/>
      <c r="D623" s="89" t="s">
        <v>128</v>
      </c>
      <c r="E623" s="89" t="s">
        <v>11</v>
      </c>
      <c r="F623" s="89" t="s">
        <v>419</v>
      </c>
      <c r="G623" s="64" t="s">
        <v>192</v>
      </c>
      <c r="H623" s="90">
        <f>H624</f>
        <v>10</v>
      </c>
      <c r="I623" s="90">
        <f>I624</f>
        <v>0</v>
      </c>
      <c r="J623" s="90">
        <f t="shared" si="55"/>
        <v>10</v>
      </c>
      <c r="K623" s="90">
        <f t="shared" si="56"/>
        <v>0</v>
      </c>
    </row>
    <row r="624" spans="1:11" ht="15.75">
      <c r="A624" s="88" t="s">
        <v>264</v>
      </c>
      <c r="B624" s="137" t="s">
        <v>365</v>
      </c>
      <c r="C624" s="138"/>
      <c r="D624" s="89" t="s">
        <v>128</v>
      </c>
      <c r="E624" s="89" t="s">
        <v>11</v>
      </c>
      <c r="F624" s="89" t="s">
        <v>419</v>
      </c>
      <c r="G624" s="64" t="s">
        <v>265</v>
      </c>
      <c r="H624" s="90">
        <v>10</v>
      </c>
      <c r="I624" s="90"/>
      <c r="J624" s="90">
        <f t="shared" si="55"/>
        <v>10</v>
      </c>
      <c r="K624" s="90">
        <f t="shared" si="56"/>
        <v>0</v>
      </c>
    </row>
    <row r="625" spans="1:11" ht="47.25">
      <c r="A625" s="88" t="s">
        <v>241</v>
      </c>
      <c r="B625" s="137" t="s">
        <v>365</v>
      </c>
      <c r="C625" s="138"/>
      <c r="D625" s="89" t="s">
        <v>128</v>
      </c>
      <c r="E625" s="89" t="s">
        <v>11</v>
      </c>
      <c r="F625" s="89" t="s">
        <v>420</v>
      </c>
      <c r="G625" s="64"/>
      <c r="H625" s="90">
        <f>H626</f>
        <v>22123.5</v>
      </c>
      <c r="I625" s="90">
        <f>I626</f>
        <v>13041.7</v>
      </c>
      <c r="J625" s="90">
        <f t="shared" si="55"/>
        <v>9081.8</v>
      </c>
      <c r="K625" s="90">
        <f t="shared" si="56"/>
        <v>58.94953330169277</v>
      </c>
    </row>
    <row r="626" spans="1:11" ht="47.25">
      <c r="A626" s="88" t="s">
        <v>191</v>
      </c>
      <c r="B626" s="137" t="s">
        <v>365</v>
      </c>
      <c r="C626" s="138"/>
      <c r="D626" s="89" t="s">
        <v>128</v>
      </c>
      <c r="E626" s="89" t="s">
        <v>11</v>
      </c>
      <c r="F626" s="89" t="s">
        <v>420</v>
      </c>
      <c r="G626" s="64" t="s">
        <v>192</v>
      </c>
      <c r="H626" s="90">
        <f>H627</f>
        <v>22123.5</v>
      </c>
      <c r="I626" s="90">
        <f>I627</f>
        <v>13041.7</v>
      </c>
      <c r="J626" s="90">
        <f t="shared" si="55"/>
        <v>9081.8</v>
      </c>
      <c r="K626" s="90">
        <f t="shared" si="56"/>
        <v>58.94953330169277</v>
      </c>
    </row>
    <row r="627" spans="1:11" ht="15.75">
      <c r="A627" s="88" t="s">
        <v>264</v>
      </c>
      <c r="B627" s="137" t="s">
        <v>365</v>
      </c>
      <c r="C627" s="138"/>
      <c r="D627" s="89" t="s">
        <v>128</v>
      </c>
      <c r="E627" s="89" t="s">
        <v>11</v>
      </c>
      <c r="F627" s="89" t="s">
        <v>420</v>
      </c>
      <c r="G627" s="64" t="s">
        <v>265</v>
      </c>
      <c r="H627" s="90">
        <v>22123.5</v>
      </c>
      <c r="I627" s="90">
        <v>13041.7</v>
      </c>
      <c r="J627" s="90">
        <f t="shared" si="55"/>
        <v>9081.8</v>
      </c>
      <c r="K627" s="90">
        <f t="shared" si="56"/>
        <v>58.94953330169277</v>
      </c>
    </row>
    <row r="628" spans="1:11" ht="31.5">
      <c r="A628" s="88" t="s">
        <v>421</v>
      </c>
      <c r="B628" s="137" t="s">
        <v>365</v>
      </c>
      <c r="C628" s="138"/>
      <c r="D628" s="89" t="s">
        <v>128</v>
      </c>
      <c r="E628" s="89" t="s">
        <v>25</v>
      </c>
      <c r="F628" s="89"/>
      <c r="G628" s="64"/>
      <c r="H628" s="90">
        <f>H629+H636+H641+H646</f>
        <v>7017.5</v>
      </c>
      <c r="I628" s="90">
        <f>I629+I636+I641+I646</f>
        <v>4673.6</v>
      </c>
      <c r="J628" s="90">
        <f t="shared" si="55"/>
        <v>2343.8999999999996</v>
      </c>
      <c r="K628" s="90">
        <f t="shared" si="56"/>
        <v>66.59921624510153</v>
      </c>
    </row>
    <row r="629" spans="1:11" ht="47.25">
      <c r="A629" s="88" t="s">
        <v>390</v>
      </c>
      <c r="B629" s="137" t="s">
        <v>365</v>
      </c>
      <c r="C629" s="138"/>
      <c r="D629" s="89" t="s">
        <v>128</v>
      </c>
      <c r="E629" s="89" t="s">
        <v>25</v>
      </c>
      <c r="F629" s="89" t="s">
        <v>391</v>
      </c>
      <c r="G629" s="64"/>
      <c r="H629" s="90">
        <f>H630</f>
        <v>261.6</v>
      </c>
      <c r="I629" s="90">
        <f>I630</f>
        <v>177.6</v>
      </c>
      <c r="J629" s="90">
        <f t="shared" si="55"/>
        <v>84.00000000000003</v>
      </c>
      <c r="K629" s="90">
        <f t="shared" si="56"/>
        <v>67.88990825688073</v>
      </c>
    </row>
    <row r="630" spans="1:11" ht="47.25">
      <c r="A630" s="88" t="s">
        <v>396</v>
      </c>
      <c r="B630" s="137" t="s">
        <v>365</v>
      </c>
      <c r="C630" s="138"/>
      <c r="D630" s="89" t="s">
        <v>128</v>
      </c>
      <c r="E630" s="89" t="s">
        <v>25</v>
      </c>
      <c r="F630" s="89" t="s">
        <v>397</v>
      </c>
      <c r="G630" s="64"/>
      <c r="H630" s="90">
        <f>H631</f>
        <v>261.6</v>
      </c>
      <c r="I630" s="90">
        <f>I631</f>
        <v>177.6</v>
      </c>
      <c r="J630" s="90">
        <f t="shared" si="55"/>
        <v>84.00000000000003</v>
      </c>
      <c r="K630" s="90">
        <f t="shared" si="56"/>
        <v>67.88990825688073</v>
      </c>
    </row>
    <row r="631" spans="1:11" ht="47.25">
      <c r="A631" s="88" t="s">
        <v>422</v>
      </c>
      <c r="B631" s="137" t="s">
        <v>365</v>
      </c>
      <c r="C631" s="138"/>
      <c r="D631" s="89" t="s">
        <v>128</v>
      </c>
      <c r="E631" s="89" t="s">
        <v>25</v>
      </c>
      <c r="F631" s="89" t="s">
        <v>423</v>
      </c>
      <c r="G631" s="64"/>
      <c r="H631" s="90">
        <f>H632+H634</f>
        <v>261.6</v>
      </c>
      <c r="I631" s="90">
        <f>I632+I634</f>
        <v>177.6</v>
      </c>
      <c r="J631" s="90">
        <f t="shared" si="55"/>
        <v>84.00000000000003</v>
      </c>
      <c r="K631" s="90">
        <f t="shared" si="56"/>
        <v>67.88990825688073</v>
      </c>
    </row>
    <row r="632" spans="1:11" ht="110.25">
      <c r="A632" s="88" t="s">
        <v>20</v>
      </c>
      <c r="B632" s="137" t="s">
        <v>365</v>
      </c>
      <c r="C632" s="138"/>
      <c r="D632" s="89" t="s">
        <v>128</v>
      </c>
      <c r="E632" s="89" t="s">
        <v>25</v>
      </c>
      <c r="F632" s="89" t="s">
        <v>423</v>
      </c>
      <c r="G632" s="64" t="s">
        <v>21</v>
      </c>
      <c r="H632" s="90">
        <f>H633</f>
        <v>84</v>
      </c>
      <c r="I632" s="90">
        <f>I633</f>
        <v>0</v>
      </c>
      <c r="J632" s="90">
        <f t="shared" si="55"/>
        <v>84</v>
      </c>
      <c r="K632" s="90">
        <f t="shared" si="56"/>
        <v>0</v>
      </c>
    </row>
    <row r="633" spans="1:11" ht="31.5">
      <c r="A633" s="88" t="s">
        <v>221</v>
      </c>
      <c r="B633" s="137" t="s">
        <v>365</v>
      </c>
      <c r="C633" s="138"/>
      <c r="D633" s="89" t="s">
        <v>128</v>
      </c>
      <c r="E633" s="89" t="s">
        <v>25</v>
      </c>
      <c r="F633" s="89" t="s">
        <v>423</v>
      </c>
      <c r="G633" s="64" t="s">
        <v>222</v>
      </c>
      <c r="H633" s="90">
        <v>84</v>
      </c>
      <c r="I633" s="90">
        <f>Прил_5!I43</f>
        <v>0</v>
      </c>
      <c r="J633" s="90">
        <f t="shared" si="55"/>
        <v>84</v>
      </c>
      <c r="K633" s="90">
        <f t="shared" si="56"/>
        <v>0</v>
      </c>
    </row>
    <row r="634" spans="1:11" ht="47.25">
      <c r="A634" s="88" t="s">
        <v>33</v>
      </c>
      <c r="B634" s="137" t="s">
        <v>365</v>
      </c>
      <c r="C634" s="138"/>
      <c r="D634" s="89" t="s">
        <v>128</v>
      </c>
      <c r="E634" s="89" t="s">
        <v>25</v>
      </c>
      <c r="F634" s="89" t="s">
        <v>423</v>
      </c>
      <c r="G634" s="64" t="s">
        <v>34</v>
      </c>
      <c r="H634" s="90">
        <f>H635</f>
        <v>177.6</v>
      </c>
      <c r="I634" s="90">
        <f>I635</f>
        <v>177.6</v>
      </c>
      <c r="J634" s="90">
        <f t="shared" si="55"/>
        <v>0</v>
      </c>
      <c r="K634" s="90">
        <f t="shared" si="56"/>
        <v>100</v>
      </c>
    </row>
    <row r="635" spans="1:11" ht="47.25">
      <c r="A635" s="88" t="s">
        <v>35</v>
      </c>
      <c r="B635" s="137" t="s">
        <v>365</v>
      </c>
      <c r="C635" s="138"/>
      <c r="D635" s="89" t="s">
        <v>128</v>
      </c>
      <c r="E635" s="89" t="s">
        <v>25</v>
      </c>
      <c r="F635" s="89" t="s">
        <v>423</v>
      </c>
      <c r="G635" s="64" t="s">
        <v>36</v>
      </c>
      <c r="H635" s="90">
        <v>177.6</v>
      </c>
      <c r="I635" s="90">
        <f>Прил_5!I46</f>
        <v>177.6</v>
      </c>
      <c r="J635" s="90">
        <f t="shared" si="55"/>
        <v>0</v>
      </c>
      <c r="K635" s="90">
        <f t="shared" si="56"/>
        <v>100</v>
      </c>
    </row>
    <row r="636" spans="1:11" ht="110.25">
      <c r="A636" s="88" t="s">
        <v>56</v>
      </c>
      <c r="B636" s="137" t="s">
        <v>365</v>
      </c>
      <c r="C636" s="138"/>
      <c r="D636" s="89" t="s">
        <v>128</v>
      </c>
      <c r="E636" s="89" t="s">
        <v>25</v>
      </c>
      <c r="F636" s="89" t="s">
        <v>57</v>
      </c>
      <c r="G636" s="64"/>
      <c r="H636" s="90">
        <f aca="true" t="shared" si="58" ref="H636:I639">H637</f>
        <v>6</v>
      </c>
      <c r="I636" s="90">
        <f t="shared" si="58"/>
        <v>6</v>
      </c>
      <c r="J636" s="90">
        <f t="shared" si="55"/>
        <v>0</v>
      </c>
      <c r="K636" s="90">
        <f t="shared" si="56"/>
        <v>100</v>
      </c>
    </row>
    <row r="637" spans="1:11" ht="31.5">
      <c r="A637" s="88" t="s">
        <v>62</v>
      </c>
      <c r="B637" s="137" t="s">
        <v>365</v>
      </c>
      <c r="C637" s="138"/>
      <c r="D637" s="89" t="s">
        <v>128</v>
      </c>
      <c r="E637" s="89" t="s">
        <v>25</v>
      </c>
      <c r="F637" s="89" t="s">
        <v>63</v>
      </c>
      <c r="G637" s="64"/>
      <c r="H637" s="90">
        <f t="shared" si="58"/>
        <v>6</v>
      </c>
      <c r="I637" s="90">
        <f t="shared" si="58"/>
        <v>6</v>
      </c>
      <c r="J637" s="90">
        <f t="shared" si="55"/>
        <v>0</v>
      </c>
      <c r="K637" s="90">
        <f t="shared" si="56"/>
        <v>100</v>
      </c>
    </row>
    <row r="638" spans="1:11" ht="63">
      <c r="A638" s="88" t="s">
        <v>66</v>
      </c>
      <c r="B638" s="137" t="s">
        <v>365</v>
      </c>
      <c r="C638" s="138"/>
      <c r="D638" s="89" t="s">
        <v>128</v>
      </c>
      <c r="E638" s="89" t="s">
        <v>25</v>
      </c>
      <c r="F638" s="89" t="s">
        <v>67</v>
      </c>
      <c r="G638" s="64"/>
      <c r="H638" s="90">
        <f t="shared" si="58"/>
        <v>6</v>
      </c>
      <c r="I638" s="90">
        <f t="shared" si="58"/>
        <v>6</v>
      </c>
      <c r="J638" s="90">
        <f t="shared" si="55"/>
        <v>0</v>
      </c>
      <c r="K638" s="90">
        <f t="shared" si="56"/>
        <v>100</v>
      </c>
    </row>
    <row r="639" spans="1:11" ht="47.25">
      <c r="A639" s="88" t="s">
        <v>33</v>
      </c>
      <c r="B639" s="137" t="s">
        <v>365</v>
      </c>
      <c r="C639" s="138"/>
      <c r="D639" s="89" t="s">
        <v>128</v>
      </c>
      <c r="E639" s="89" t="s">
        <v>25</v>
      </c>
      <c r="F639" s="89" t="s">
        <v>67</v>
      </c>
      <c r="G639" s="64" t="s">
        <v>34</v>
      </c>
      <c r="H639" s="90">
        <f t="shared" si="58"/>
        <v>6</v>
      </c>
      <c r="I639" s="90">
        <f t="shared" si="58"/>
        <v>6</v>
      </c>
      <c r="J639" s="90">
        <f t="shared" si="55"/>
        <v>0</v>
      </c>
      <c r="K639" s="90">
        <f t="shared" si="56"/>
        <v>100</v>
      </c>
    </row>
    <row r="640" spans="1:11" ht="47.25">
      <c r="A640" s="88" t="s">
        <v>35</v>
      </c>
      <c r="B640" s="137" t="s">
        <v>365</v>
      </c>
      <c r="C640" s="138"/>
      <c r="D640" s="89" t="s">
        <v>128</v>
      </c>
      <c r="E640" s="89" t="s">
        <v>25</v>
      </c>
      <c r="F640" s="89" t="s">
        <v>67</v>
      </c>
      <c r="G640" s="64" t="s">
        <v>36</v>
      </c>
      <c r="H640" s="90">
        <v>6</v>
      </c>
      <c r="I640" s="90">
        <f>Прил_5!I127</f>
        <v>6</v>
      </c>
      <c r="J640" s="90">
        <f t="shared" si="55"/>
        <v>0</v>
      </c>
      <c r="K640" s="90">
        <f t="shared" si="56"/>
        <v>100</v>
      </c>
    </row>
    <row r="641" spans="1:11" ht="47.25">
      <c r="A641" s="88" t="s">
        <v>276</v>
      </c>
      <c r="B641" s="137" t="s">
        <v>365</v>
      </c>
      <c r="C641" s="138"/>
      <c r="D641" s="89" t="s">
        <v>128</v>
      </c>
      <c r="E641" s="89" t="s">
        <v>25</v>
      </c>
      <c r="F641" s="89" t="s">
        <v>277</v>
      </c>
      <c r="G641" s="64"/>
      <c r="H641" s="90">
        <f aca="true" t="shared" si="59" ref="H641:I644">H642</f>
        <v>36.4</v>
      </c>
      <c r="I641" s="90">
        <f t="shared" si="59"/>
        <v>0</v>
      </c>
      <c r="J641" s="90">
        <f t="shared" si="55"/>
        <v>36.4</v>
      </c>
      <c r="K641" s="90">
        <f t="shared" si="56"/>
        <v>0</v>
      </c>
    </row>
    <row r="642" spans="1:11" ht="69" customHeight="1">
      <c r="A642" s="88" t="s">
        <v>278</v>
      </c>
      <c r="B642" s="137" t="s">
        <v>365</v>
      </c>
      <c r="C642" s="138"/>
      <c r="D642" s="89" t="s">
        <v>128</v>
      </c>
      <c r="E642" s="89" t="s">
        <v>25</v>
      </c>
      <c r="F642" s="89" t="s">
        <v>279</v>
      </c>
      <c r="G642" s="64"/>
      <c r="H642" s="90">
        <f t="shared" si="59"/>
        <v>36.4</v>
      </c>
      <c r="I642" s="90">
        <f t="shared" si="59"/>
        <v>0</v>
      </c>
      <c r="J642" s="90">
        <f t="shared" si="55"/>
        <v>36.4</v>
      </c>
      <c r="K642" s="90">
        <f t="shared" si="56"/>
        <v>0</v>
      </c>
    </row>
    <row r="643" spans="1:11" ht="36" customHeight="1">
      <c r="A643" s="88" t="s">
        <v>407</v>
      </c>
      <c r="B643" s="137" t="s">
        <v>365</v>
      </c>
      <c r="C643" s="138"/>
      <c r="D643" s="89" t="s">
        <v>128</v>
      </c>
      <c r="E643" s="89" t="s">
        <v>25</v>
      </c>
      <c r="F643" s="89" t="s">
        <v>408</v>
      </c>
      <c r="G643" s="64"/>
      <c r="H643" s="90">
        <f t="shared" si="59"/>
        <v>36.4</v>
      </c>
      <c r="I643" s="90">
        <f t="shared" si="59"/>
        <v>0</v>
      </c>
      <c r="J643" s="90">
        <f t="shared" si="55"/>
        <v>36.4</v>
      </c>
      <c r="K643" s="90">
        <f t="shared" si="56"/>
        <v>0</v>
      </c>
    </row>
    <row r="644" spans="1:11" ht="47.25">
      <c r="A644" s="88" t="s">
        <v>33</v>
      </c>
      <c r="B644" s="137" t="s">
        <v>365</v>
      </c>
      <c r="C644" s="138"/>
      <c r="D644" s="89" t="s">
        <v>128</v>
      </c>
      <c r="E644" s="89" t="s">
        <v>25</v>
      </c>
      <c r="F644" s="89" t="s">
        <v>408</v>
      </c>
      <c r="G644" s="64" t="s">
        <v>34</v>
      </c>
      <c r="H644" s="90">
        <f t="shared" si="59"/>
        <v>36.4</v>
      </c>
      <c r="I644" s="90">
        <f t="shared" si="59"/>
        <v>0</v>
      </c>
      <c r="J644" s="90">
        <f t="shared" si="55"/>
        <v>36.4</v>
      </c>
      <c r="K644" s="90">
        <f t="shared" si="56"/>
        <v>0</v>
      </c>
    </row>
    <row r="645" spans="1:11" ht="47.25">
      <c r="A645" s="88" t="s">
        <v>35</v>
      </c>
      <c r="B645" s="137" t="s">
        <v>365</v>
      </c>
      <c r="C645" s="138"/>
      <c r="D645" s="89" t="s">
        <v>128</v>
      </c>
      <c r="E645" s="89" t="s">
        <v>25</v>
      </c>
      <c r="F645" s="89" t="s">
        <v>408</v>
      </c>
      <c r="G645" s="64" t="s">
        <v>36</v>
      </c>
      <c r="H645" s="90">
        <v>36.4</v>
      </c>
      <c r="I645" s="90">
        <f>Прил_5!I490</f>
        <v>0</v>
      </c>
      <c r="J645" s="90">
        <f t="shared" si="55"/>
        <v>36.4</v>
      </c>
      <c r="K645" s="90">
        <f t="shared" si="56"/>
        <v>0</v>
      </c>
    </row>
    <row r="646" spans="1:11" ht="63">
      <c r="A646" s="88" t="s">
        <v>14</v>
      </c>
      <c r="B646" s="137" t="s">
        <v>365</v>
      </c>
      <c r="C646" s="138"/>
      <c r="D646" s="89" t="s">
        <v>128</v>
      </c>
      <c r="E646" s="89" t="s">
        <v>25</v>
      </c>
      <c r="F646" s="89" t="s">
        <v>15</v>
      </c>
      <c r="G646" s="64"/>
      <c r="H646" s="90">
        <f>H647</f>
        <v>6713.5</v>
      </c>
      <c r="I646" s="90">
        <f>I647</f>
        <v>4490</v>
      </c>
      <c r="J646" s="90">
        <f t="shared" si="55"/>
        <v>2223.5</v>
      </c>
      <c r="K646" s="90">
        <f t="shared" si="56"/>
        <v>66.88016682803307</v>
      </c>
    </row>
    <row r="647" spans="1:11" ht="15.75">
      <c r="A647" s="88" t="s">
        <v>41</v>
      </c>
      <c r="B647" s="137" t="s">
        <v>365</v>
      </c>
      <c r="C647" s="138"/>
      <c r="D647" s="89" t="s">
        <v>128</v>
      </c>
      <c r="E647" s="89" t="s">
        <v>25</v>
      </c>
      <c r="F647" s="89" t="s">
        <v>42</v>
      </c>
      <c r="G647" s="64"/>
      <c r="H647" s="90">
        <f>H648+H651+H656+H659</f>
        <v>6713.5</v>
      </c>
      <c r="I647" s="90">
        <f>I648+I651+I656+I659</f>
        <v>4490</v>
      </c>
      <c r="J647" s="90">
        <f t="shared" si="55"/>
        <v>2223.5</v>
      </c>
      <c r="K647" s="90">
        <f t="shared" si="56"/>
        <v>66.88016682803307</v>
      </c>
    </row>
    <row r="648" spans="1:11" ht="31.5">
      <c r="A648" s="88" t="s">
        <v>18</v>
      </c>
      <c r="B648" s="137" t="s">
        <v>365</v>
      </c>
      <c r="C648" s="138"/>
      <c r="D648" s="89" t="s">
        <v>128</v>
      </c>
      <c r="E648" s="89" t="s">
        <v>25</v>
      </c>
      <c r="F648" s="89" t="s">
        <v>43</v>
      </c>
      <c r="G648" s="64"/>
      <c r="H648" s="90">
        <f>H649</f>
        <v>6067.5</v>
      </c>
      <c r="I648" s="90">
        <f>I649</f>
        <v>4131.3</v>
      </c>
      <c r="J648" s="90">
        <f t="shared" si="55"/>
        <v>1936.1999999999998</v>
      </c>
      <c r="K648" s="90">
        <f t="shared" si="56"/>
        <v>68.08899876390606</v>
      </c>
    </row>
    <row r="649" spans="1:11" ht="96" customHeight="1">
      <c r="A649" s="88" t="s">
        <v>20</v>
      </c>
      <c r="B649" s="137" t="s">
        <v>365</v>
      </c>
      <c r="C649" s="138"/>
      <c r="D649" s="89" t="s">
        <v>128</v>
      </c>
      <c r="E649" s="89" t="s">
        <v>25</v>
      </c>
      <c r="F649" s="89" t="s">
        <v>43</v>
      </c>
      <c r="G649" s="64" t="s">
        <v>21</v>
      </c>
      <c r="H649" s="90">
        <f>H650</f>
        <v>6067.5</v>
      </c>
      <c r="I649" s="90">
        <f>I650</f>
        <v>4131.3</v>
      </c>
      <c r="J649" s="90">
        <f t="shared" si="55"/>
        <v>1936.1999999999998</v>
      </c>
      <c r="K649" s="90">
        <f t="shared" si="56"/>
        <v>68.08899876390606</v>
      </c>
    </row>
    <row r="650" spans="1:11" ht="36" customHeight="1">
      <c r="A650" s="88" t="s">
        <v>22</v>
      </c>
      <c r="B650" s="137" t="s">
        <v>365</v>
      </c>
      <c r="C650" s="138"/>
      <c r="D650" s="89" t="s">
        <v>128</v>
      </c>
      <c r="E650" s="89" t="s">
        <v>25</v>
      </c>
      <c r="F650" s="89" t="s">
        <v>43</v>
      </c>
      <c r="G650" s="64" t="s">
        <v>23</v>
      </c>
      <c r="H650" s="90">
        <v>6067.5</v>
      </c>
      <c r="I650" s="90">
        <v>4131.3</v>
      </c>
      <c r="J650" s="90">
        <f t="shared" si="55"/>
        <v>1936.1999999999998</v>
      </c>
      <c r="K650" s="90">
        <f t="shared" si="56"/>
        <v>68.08899876390606</v>
      </c>
    </row>
    <row r="651" spans="1:11" ht="31.5">
      <c r="A651" s="88" t="s">
        <v>31</v>
      </c>
      <c r="B651" s="137" t="s">
        <v>365</v>
      </c>
      <c r="C651" s="138"/>
      <c r="D651" s="89" t="s">
        <v>128</v>
      </c>
      <c r="E651" s="89" t="s">
        <v>25</v>
      </c>
      <c r="F651" s="89" t="s">
        <v>44</v>
      </c>
      <c r="G651" s="64"/>
      <c r="H651" s="90">
        <f>H652+H654</f>
        <v>436</v>
      </c>
      <c r="I651" s="90">
        <f>I652+I654</f>
        <v>92.69999999999999</v>
      </c>
      <c r="J651" s="90">
        <f t="shared" si="55"/>
        <v>343.3</v>
      </c>
      <c r="K651" s="90">
        <f t="shared" si="56"/>
        <v>21.261467889908253</v>
      </c>
    </row>
    <row r="652" spans="1:11" ht="47.25">
      <c r="A652" s="88" t="s">
        <v>33</v>
      </c>
      <c r="B652" s="137" t="s">
        <v>365</v>
      </c>
      <c r="C652" s="138"/>
      <c r="D652" s="89" t="s">
        <v>128</v>
      </c>
      <c r="E652" s="89" t="s">
        <v>25</v>
      </c>
      <c r="F652" s="89" t="s">
        <v>44</v>
      </c>
      <c r="G652" s="64" t="s">
        <v>34</v>
      </c>
      <c r="H652" s="90">
        <f>H653</f>
        <v>435</v>
      </c>
      <c r="I652" s="90">
        <f>I653</f>
        <v>92.1</v>
      </c>
      <c r="J652" s="90">
        <f t="shared" si="55"/>
        <v>342.9</v>
      </c>
      <c r="K652" s="90">
        <f t="shared" si="56"/>
        <v>21.17241379310345</v>
      </c>
    </row>
    <row r="653" spans="1:11" ht="47.25">
      <c r="A653" s="88" t="s">
        <v>35</v>
      </c>
      <c r="B653" s="137" t="s">
        <v>365</v>
      </c>
      <c r="C653" s="138"/>
      <c r="D653" s="89" t="s">
        <v>128</v>
      </c>
      <c r="E653" s="89" t="s">
        <v>25</v>
      </c>
      <c r="F653" s="89" t="s">
        <v>44</v>
      </c>
      <c r="G653" s="64" t="s">
        <v>36</v>
      </c>
      <c r="H653" s="90">
        <v>435</v>
      </c>
      <c r="I653" s="90">
        <v>92.1</v>
      </c>
      <c r="J653" s="90">
        <f t="shared" si="55"/>
        <v>342.9</v>
      </c>
      <c r="K653" s="90">
        <f t="shared" si="56"/>
        <v>21.17241379310345</v>
      </c>
    </row>
    <row r="654" spans="1:11" ht="15.75">
      <c r="A654" s="88" t="s">
        <v>45</v>
      </c>
      <c r="B654" s="137" t="s">
        <v>365</v>
      </c>
      <c r="C654" s="138"/>
      <c r="D654" s="89" t="s">
        <v>128</v>
      </c>
      <c r="E654" s="89" t="s">
        <v>25</v>
      </c>
      <c r="F654" s="89" t="s">
        <v>44</v>
      </c>
      <c r="G654" s="64" t="s">
        <v>46</v>
      </c>
      <c r="H654" s="90">
        <f>H655</f>
        <v>1</v>
      </c>
      <c r="I654" s="90">
        <f>I655</f>
        <v>0.6</v>
      </c>
      <c r="J654" s="90">
        <f t="shared" si="55"/>
        <v>0.4</v>
      </c>
      <c r="K654" s="90">
        <f t="shared" si="56"/>
        <v>60</v>
      </c>
    </row>
    <row r="655" spans="1:11" ht="18" customHeight="1">
      <c r="A655" s="88" t="s">
        <v>49</v>
      </c>
      <c r="B655" s="137" t="s">
        <v>365</v>
      </c>
      <c r="C655" s="138"/>
      <c r="D655" s="89" t="s">
        <v>128</v>
      </c>
      <c r="E655" s="89" t="s">
        <v>25</v>
      </c>
      <c r="F655" s="89" t="s">
        <v>44</v>
      </c>
      <c r="G655" s="64" t="s">
        <v>50</v>
      </c>
      <c r="H655" s="90">
        <v>1</v>
      </c>
      <c r="I655" s="90">
        <v>0.6</v>
      </c>
      <c r="J655" s="90">
        <f t="shared" si="55"/>
        <v>0.4</v>
      </c>
      <c r="K655" s="90">
        <f t="shared" si="56"/>
        <v>60</v>
      </c>
    </row>
    <row r="656" spans="1:11" ht="126">
      <c r="A656" s="88" t="s">
        <v>37</v>
      </c>
      <c r="B656" s="137" t="s">
        <v>365</v>
      </c>
      <c r="C656" s="138"/>
      <c r="D656" s="89" t="s">
        <v>128</v>
      </c>
      <c r="E656" s="89" t="s">
        <v>25</v>
      </c>
      <c r="F656" s="89" t="s">
        <v>51</v>
      </c>
      <c r="G656" s="64"/>
      <c r="H656" s="90">
        <f>H657</f>
        <v>197</v>
      </c>
      <c r="I656" s="90">
        <f>I657</f>
        <v>257</v>
      </c>
      <c r="J656" s="90">
        <f t="shared" si="55"/>
        <v>-60</v>
      </c>
      <c r="K656" s="90">
        <f t="shared" si="56"/>
        <v>130.45685279187816</v>
      </c>
    </row>
    <row r="657" spans="1:11" ht="96" customHeight="1">
      <c r="A657" s="88" t="s">
        <v>20</v>
      </c>
      <c r="B657" s="137" t="s">
        <v>365</v>
      </c>
      <c r="C657" s="138"/>
      <c r="D657" s="89" t="s">
        <v>128</v>
      </c>
      <c r="E657" s="89" t="s">
        <v>25</v>
      </c>
      <c r="F657" s="89" t="s">
        <v>51</v>
      </c>
      <c r="G657" s="64" t="s">
        <v>21</v>
      </c>
      <c r="H657" s="90">
        <f>H658</f>
        <v>197</v>
      </c>
      <c r="I657" s="90">
        <f>I658</f>
        <v>257</v>
      </c>
      <c r="J657" s="90">
        <f t="shared" si="55"/>
        <v>-60</v>
      </c>
      <c r="K657" s="90">
        <f t="shared" si="56"/>
        <v>130.45685279187816</v>
      </c>
    </row>
    <row r="658" spans="1:11" ht="39" customHeight="1">
      <c r="A658" s="88" t="s">
        <v>22</v>
      </c>
      <c r="B658" s="137" t="s">
        <v>365</v>
      </c>
      <c r="C658" s="138"/>
      <c r="D658" s="89" t="s">
        <v>128</v>
      </c>
      <c r="E658" s="89" t="s">
        <v>25</v>
      </c>
      <c r="F658" s="89" t="s">
        <v>51</v>
      </c>
      <c r="G658" s="64" t="s">
        <v>23</v>
      </c>
      <c r="H658" s="90">
        <v>197</v>
      </c>
      <c r="I658" s="90">
        <v>257</v>
      </c>
      <c r="J658" s="90">
        <f aca="true" t="shared" si="60" ref="J658:J721">H658-I658</f>
        <v>-60</v>
      </c>
      <c r="K658" s="90">
        <f aca="true" t="shared" si="61" ref="K658:K721">I658/H658*100</f>
        <v>130.45685279187816</v>
      </c>
    </row>
    <row r="659" spans="1:11" ht="15.75">
      <c r="A659" s="88" t="s">
        <v>52</v>
      </c>
      <c r="B659" s="137" t="s">
        <v>365</v>
      </c>
      <c r="C659" s="138"/>
      <c r="D659" s="89" t="s">
        <v>128</v>
      </c>
      <c r="E659" s="89" t="s">
        <v>25</v>
      </c>
      <c r="F659" s="89" t="s">
        <v>53</v>
      </c>
      <c r="G659" s="64"/>
      <c r="H659" s="90">
        <f>H660</f>
        <v>13</v>
      </c>
      <c r="I659" s="90">
        <f>I660</f>
        <v>9</v>
      </c>
      <c r="J659" s="90">
        <f t="shared" si="60"/>
        <v>4</v>
      </c>
      <c r="K659" s="90">
        <f t="shared" si="61"/>
        <v>69.23076923076923</v>
      </c>
    </row>
    <row r="660" spans="1:11" ht="96" customHeight="1">
      <c r="A660" s="88" t="s">
        <v>20</v>
      </c>
      <c r="B660" s="137" t="s">
        <v>365</v>
      </c>
      <c r="C660" s="138"/>
      <c r="D660" s="89" t="s">
        <v>128</v>
      </c>
      <c r="E660" s="89" t="s">
        <v>25</v>
      </c>
      <c r="F660" s="89" t="s">
        <v>53</v>
      </c>
      <c r="G660" s="64" t="s">
        <v>21</v>
      </c>
      <c r="H660" s="90">
        <f>H661</f>
        <v>13</v>
      </c>
      <c r="I660" s="90">
        <f>I661</f>
        <v>9</v>
      </c>
      <c r="J660" s="90">
        <f t="shared" si="60"/>
        <v>4</v>
      </c>
      <c r="K660" s="90">
        <f t="shared" si="61"/>
        <v>69.23076923076923</v>
      </c>
    </row>
    <row r="661" spans="1:11" ht="37.5" customHeight="1">
      <c r="A661" s="88" t="s">
        <v>22</v>
      </c>
      <c r="B661" s="137" t="s">
        <v>365</v>
      </c>
      <c r="C661" s="138"/>
      <c r="D661" s="89" t="s">
        <v>128</v>
      </c>
      <c r="E661" s="89" t="s">
        <v>25</v>
      </c>
      <c r="F661" s="89" t="s">
        <v>53</v>
      </c>
      <c r="G661" s="64" t="s">
        <v>23</v>
      </c>
      <c r="H661" s="90">
        <v>13</v>
      </c>
      <c r="I661" s="90">
        <v>9</v>
      </c>
      <c r="J661" s="90">
        <f t="shared" si="60"/>
        <v>4</v>
      </c>
      <c r="K661" s="90">
        <f t="shared" si="61"/>
        <v>69.23076923076923</v>
      </c>
    </row>
    <row r="662" spans="1:11" s="100" customFormat="1" ht="15.75">
      <c r="A662" s="105" t="s">
        <v>424</v>
      </c>
      <c r="B662" s="141" t="s">
        <v>365</v>
      </c>
      <c r="C662" s="142"/>
      <c r="D662" s="106" t="s">
        <v>212</v>
      </c>
      <c r="E662" s="107" t="s">
        <v>576</v>
      </c>
      <c r="F662" s="106"/>
      <c r="G662" s="108"/>
      <c r="H662" s="99">
        <f>H663+H674+H700</f>
        <v>36893.2</v>
      </c>
      <c r="I662" s="99">
        <f>I663+I674+I700</f>
        <v>19000.600000000002</v>
      </c>
      <c r="J662" s="99">
        <f t="shared" si="60"/>
        <v>17892.599999999995</v>
      </c>
      <c r="K662" s="99">
        <f t="shared" si="61"/>
        <v>51.501631737013874</v>
      </c>
    </row>
    <row r="663" spans="1:11" ht="15.75">
      <c r="A663" s="88" t="s">
        <v>425</v>
      </c>
      <c r="B663" s="137" t="s">
        <v>365</v>
      </c>
      <c r="C663" s="138"/>
      <c r="D663" s="89" t="s">
        <v>212</v>
      </c>
      <c r="E663" s="89" t="s">
        <v>11</v>
      </c>
      <c r="F663" s="89"/>
      <c r="G663" s="64"/>
      <c r="H663" s="90">
        <f>H664</f>
        <v>24336.2</v>
      </c>
      <c r="I663" s="90">
        <f>I664</f>
        <v>13160.5</v>
      </c>
      <c r="J663" s="90">
        <f t="shared" si="60"/>
        <v>11175.7</v>
      </c>
      <c r="K663" s="90">
        <f t="shared" si="61"/>
        <v>54.07787575710259</v>
      </c>
    </row>
    <row r="664" spans="1:11" ht="47.25">
      <c r="A664" s="88" t="s">
        <v>426</v>
      </c>
      <c r="B664" s="137" t="s">
        <v>365</v>
      </c>
      <c r="C664" s="138"/>
      <c r="D664" s="89" t="s">
        <v>212</v>
      </c>
      <c r="E664" s="89" t="s">
        <v>11</v>
      </c>
      <c r="F664" s="89" t="s">
        <v>427</v>
      </c>
      <c r="G664" s="64"/>
      <c r="H664" s="90">
        <f>H665+H668+H671</f>
        <v>24336.2</v>
      </c>
      <c r="I664" s="90">
        <f>I665+I668+I671</f>
        <v>13160.5</v>
      </c>
      <c r="J664" s="90">
        <f t="shared" si="60"/>
        <v>11175.7</v>
      </c>
      <c r="K664" s="90">
        <f t="shared" si="61"/>
        <v>54.07787575710259</v>
      </c>
    </row>
    <row r="665" spans="1:11" ht="126">
      <c r="A665" s="88" t="s">
        <v>37</v>
      </c>
      <c r="B665" s="137" t="s">
        <v>365</v>
      </c>
      <c r="C665" s="138"/>
      <c r="D665" s="89" t="s">
        <v>212</v>
      </c>
      <c r="E665" s="89" t="s">
        <v>11</v>
      </c>
      <c r="F665" s="89" t="s">
        <v>428</v>
      </c>
      <c r="G665" s="64"/>
      <c r="H665" s="90">
        <f>H666</f>
        <v>450</v>
      </c>
      <c r="I665" s="90">
        <f>I666</f>
        <v>172.3</v>
      </c>
      <c r="J665" s="90">
        <f t="shared" si="60"/>
        <v>277.7</v>
      </c>
      <c r="K665" s="90">
        <f t="shared" si="61"/>
        <v>38.28888888888889</v>
      </c>
    </row>
    <row r="666" spans="1:11" ht="47.25">
      <c r="A666" s="88" t="s">
        <v>191</v>
      </c>
      <c r="B666" s="137" t="s">
        <v>365</v>
      </c>
      <c r="C666" s="138"/>
      <c r="D666" s="89" t="s">
        <v>212</v>
      </c>
      <c r="E666" s="89" t="s">
        <v>11</v>
      </c>
      <c r="F666" s="89" t="s">
        <v>428</v>
      </c>
      <c r="G666" s="64" t="s">
        <v>192</v>
      </c>
      <c r="H666" s="90">
        <f>H667</f>
        <v>450</v>
      </c>
      <c r="I666" s="90">
        <f>I667</f>
        <v>172.3</v>
      </c>
      <c r="J666" s="90">
        <f t="shared" si="60"/>
        <v>277.7</v>
      </c>
      <c r="K666" s="90">
        <f t="shared" si="61"/>
        <v>38.28888888888889</v>
      </c>
    </row>
    <row r="667" spans="1:11" ht="15.75">
      <c r="A667" s="88" t="s">
        <v>264</v>
      </c>
      <c r="B667" s="137" t="s">
        <v>365</v>
      </c>
      <c r="C667" s="138"/>
      <c r="D667" s="89" t="s">
        <v>212</v>
      </c>
      <c r="E667" s="89" t="s">
        <v>11</v>
      </c>
      <c r="F667" s="89" t="s">
        <v>428</v>
      </c>
      <c r="G667" s="64" t="s">
        <v>265</v>
      </c>
      <c r="H667" s="90">
        <v>450</v>
      </c>
      <c r="I667" s="90">
        <v>172.3</v>
      </c>
      <c r="J667" s="90">
        <f t="shared" si="60"/>
        <v>277.7</v>
      </c>
      <c r="K667" s="90">
        <f t="shared" si="61"/>
        <v>38.28888888888889</v>
      </c>
    </row>
    <row r="668" spans="1:11" ht="15.75">
      <c r="A668" s="88" t="s">
        <v>52</v>
      </c>
      <c r="B668" s="137" t="s">
        <v>365</v>
      </c>
      <c r="C668" s="138"/>
      <c r="D668" s="89" t="s">
        <v>212</v>
      </c>
      <c r="E668" s="89" t="s">
        <v>11</v>
      </c>
      <c r="F668" s="89" t="s">
        <v>429</v>
      </c>
      <c r="G668" s="64"/>
      <c r="H668" s="90">
        <f>H669</f>
        <v>24</v>
      </c>
      <c r="I668" s="90">
        <f>I669</f>
        <v>0</v>
      </c>
      <c r="J668" s="90">
        <f t="shared" si="60"/>
        <v>24</v>
      </c>
      <c r="K668" s="90">
        <f t="shared" si="61"/>
        <v>0</v>
      </c>
    </row>
    <row r="669" spans="1:11" ht="47.25">
      <c r="A669" s="88" t="s">
        <v>191</v>
      </c>
      <c r="B669" s="137" t="s">
        <v>365</v>
      </c>
      <c r="C669" s="138"/>
      <c r="D669" s="89" t="s">
        <v>212</v>
      </c>
      <c r="E669" s="89" t="s">
        <v>11</v>
      </c>
      <c r="F669" s="89" t="s">
        <v>429</v>
      </c>
      <c r="G669" s="64" t="s">
        <v>192</v>
      </c>
      <c r="H669" s="90">
        <f>H670</f>
        <v>24</v>
      </c>
      <c r="I669" s="90">
        <f>I670</f>
        <v>0</v>
      </c>
      <c r="J669" s="90">
        <f t="shared" si="60"/>
        <v>24</v>
      </c>
      <c r="K669" s="90">
        <f t="shared" si="61"/>
        <v>0</v>
      </c>
    </row>
    <row r="670" spans="1:11" ht="15.75">
      <c r="A670" s="88" t="s">
        <v>264</v>
      </c>
      <c r="B670" s="137" t="s">
        <v>365</v>
      </c>
      <c r="C670" s="138"/>
      <c r="D670" s="89" t="s">
        <v>212</v>
      </c>
      <c r="E670" s="89" t="s">
        <v>11</v>
      </c>
      <c r="F670" s="89" t="s">
        <v>429</v>
      </c>
      <c r="G670" s="64" t="s">
        <v>265</v>
      </c>
      <c r="H670" s="90">
        <v>24</v>
      </c>
      <c r="I670" s="90">
        <v>0</v>
      </c>
      <c r="J670" s="90">
        <f t="shared" si="60"/>
        <v>24</v>
      </c>
      <c r="K670" s="90">
        <f t="shared" si="61"/>
        <v>0</v>
      </c>
    </row>
    <row r="671" spans="1:11" ht="47.25">
      <c r="A671" s="88" t="s">
        <v>241</v>
      </c>
      <c r="B671" s="137" t="s">
        <v>365</v>
      </c>
      <c r="C671" s="138"/>
      <c r="D671" s="89" t="s">
        <v>212</v>
      </c>
      <c r="E671" s="89" t="s">
        <v>11</v>
      </c>
      <c r="F671" s="89" t="s">
        <v>430</v>
      </c>
      <c r="G671" s="64"/>
      <c r="H671" s="90">
        <f>H672</f>
        <v>23862.2</v>
      </c>
      <c r="I671" s="90">
        <f>I672</f>
        <v>12988.2</v>
      </c>
      <c r="J671" s="90">
        <f t="shared" si="60"/>
        <v>10874</v>
      </c>
      <c r="K671" s="90">
        <f t="shared" si="61"/>
        <v>54.430019025907086</v>
      </c>
    </row>
    <row r="672" spans="1:11" ht="47.25">
      <c r="A672" s="88" t="s">
        <v>191</v>
      </c>
      <c r="B672" s="137" t="s">
        <v>365</v>
      </c>
      <c r="C672" s="138"/>
      <c r="D672" s="89" t="s">
        <v>212</v>
      </c>
      <c r="E672" s="89" t="s">
        <v>11</v>
      </c>
      <c r="F672" s="89" t="s">
        <v>430</v>
      </c>
      <c r="G672" s="64" t="s">
        <v>192</v>
      </c>
      <c r="H672" s="90">
        <f>H673</f>
        <v>23862.2</v>
      </c>
      <c r="I672" s="90">
        <f>I673</f>
        <v>12988.2</v>
      </c>
      <c r="J672" s="90">
        <f t="shared" si="60"/>
        <v>10874</v>
      </c>
      <c r="K672" s="90">
        <f t="shared" si="61"/>
        <v>54.430019025907086</v>
      </c>
    </row>
    <row r="673" spans="1:11" ht="15.75">
      <c r="A673" s="88" t="s">
        <v>264</v>
      </c>
      <c r="B673" s="137" t="s">
        <v>365</v>
      </c>
      <c r="C673" s="138"/>
      <c r="D673" s="89" t="s">
        <v>212</v>
      </c>
      <c r="E673" s="89" t="s">
        <v>11</v>
      </c>
      <c r="F673" s="89" t="s">
        <v>430</v>
      </c>
      <c r="G673" s="64" t="s">
        <v>265</v>
      </c>
      <c r="H673" s="90">
        <v>23862.2</v>
      </c>
      <c r="I673" s="90">
        <v>12988.2</v>
      </c>
      <c r="J673" s="90">
        <f t="shared" si="60"/>
        <v>10874</v>
      </c>
      <c r="K673" s="90">
        <f t="shared" si="61"/>
        <v>54.430019025907086</v>
      </c>
    </row>
    <row r="674" spans="1:11" ht="15.75">
      <c r="A674" s="88" t="s">
        <v>431</v>
      </c>
      <c r="B674" s="137" t="s">
        <v>365</v>
      </c>
      <c r="C674" s="138"/>
      <c r="D674" s="89" t="s">
        <v>212</v>
      </c>
      <c r="E674" s="89" t="s">
        <v>101</v>
      </c>
      <c r="F674" s="89"/>
      <c r="G674" s="64"/>
      <c r="H674" s="90">
        <f>H675+H686+H696</f>
        <v>8207.8</v>
      </c>
      <c r="I674" s="90">
        <f>I675+I686+I696</f>
        <v>5256.2</v>
      </c>
      <c r="J674" s="90">
        <f t="shared" si="60"/>
        <v>2951.5999999999995</v>
      </c>
      <c r="K674" s="90">
        <f t="shared" si="61"/>
        <v>64.03908477302079</v>
      </c>
    </row>
    <row r="675" spans="1:11" ht="63">
      <c r="A675" s="88" t="s">
        <v>432</v>
      </c>
      <c r="B675" s="137" t="s">
        <v>365</v>
      </c>
      <c r="C675" s="138"/>
      <c r="D675" s="89" t="s">
        <v>212</v>
      </c>
      <c r="E675" s="89" t="s">
        <v>101</v>
      </c>
      <c r="F675" s="89" t="s">
        <v>433</v>
      </c>
      <c r="G675" s="64"/>
      <c r="H675" s="90">
        <f>H676</f>
        <v>527.6</v>
      </c>
      <c r="I675" s="90">
        <f>I676</f>
        <v>176.2</v>
      </c>
      <c r="J675" s="90">
        <f t="shared" si="60"/>
        <v>351.40000000000003</v>
      </c>
      <c r="K675" s="90">
        <f t="shared" si="61"/>
        <v>33.39651250947687</v>
      </c>
    </row>
    <row r="676" spans="1:11" ht="63">
      <c r="A676" s="88" t="s">
        <v>434</v>
      </c>
      <c r="B676" s="137" t="s">
        <v>365</v>
      </c>
      <c r="C676" s="138"/>
      <c r="D676" s="89" t="s">
        <v>212</v>
      </c>
      <c r="E676" s="89" t="s">
        <v>101</v>
      </c>
      <c r="F676" s="89" t="s">
        <v>435</v>
      </c>
      <c r="G676" s="64"/>
      <c r="H676" s="90">
        <f>H677+H680+H683</f>
        <v>527.6</v>
      </c>
      <c r="I676" s="90">
        <f>I677+I680+I683</f>
        <v>176.2</v>
      </c>
      <c r="J676" s="90">
        <f t="shared" si="60"/>
        <v>351.40000000000003</v>
      </c>
      <c r="K676" s="90">
        <f t="shared" si="61"/>
        <v>33.39651250947687</v>
      </c>
    </row>
    <row r="677" spans="1:11" ht="96" customHeight="1">
      <c r="A677" s="88" t="s">
        <v>262</v>
      </c>
      <c r="B677" s="137" t="s">
        <v>365</v>
      </c>
      <c r="C677" s="138"/>
      <c r="D677" s="89" t="s">
        <v>212</v>
      </c>
      <c r="E677" s="89" t="s">
        <v>101</v>
      </c>
      <c r="F677" s="89" t="s">
        <v>436</v>
      </c>
      <c r="G677" s="64"/>
      <c r="H677" s="90">
        <f>H678</f>
        <v>87.6</v>
      </c>
      <c r="I677" s="90">
        <f>I678</f>
        <v>20.5</v>
      </c>
      <c r="J677" s="90">
        <f t="shared" si="60"/>
        <v>67.1</v>
      </c>
      <c r="K677" s="90">
        <f t="shared" si="61"/>
        <v>23.40182648401827</v>
      </c>
    </row>
    <row r="678" spans="1:11" ht="47.25">
      <c r="A678" s="88" t="s">
        <v>191</v>
      </c>
      <c r="B678" s="137" t="s">
        <v>365</v>
      </c>
      <c r="C678" s="138"/>
      <c r="D678" s="89" t="s">
        <v>212</v>
      </c>
      <c r="E678" s="89" t="s">
        <v>101</v>
      </c>
      <c r="F678" s="89" t="s">
        <v>436</v>
      </c>
      <c r="G678" s="64" t="s">
        <v>192</v>
      </c>
      <c r="H678" s="90">
        <f>H679</f>
        <v>87.6</v>
      </c>
      <c r="I678" s="90">
        <f>I679</f>
        <v>20.5</v>
      </c>
      <c r="J678" s="90">
        <f t="shared" si="60"/>
        <v>67.1</v>
      </c>
      <c r="K678" s="90">
        <f t="shared" si="61"/>
        <v>23.40182648401827</v>
      </c>
    </row>
    <row r="679" spans="1:11" ht="15.75">
      <c r="A679" s="88" t="s">
        <v>264</v>
      </c>
      <c r="B679" s="137" t="s">
        <v>365</v>
      </c>
      <c r="C679" s="138"/>
      <c r="D679" s="89" t="s">
        <v>212</v>
      </c>
      <c r="E679" s="89" t="s">
        <v>101</v>
      </c>
      <c r="F679" s="89" t="s">
        <v>436</v>
      </c>
      <c r="G679" s="64" t="s">
        <v>265</v>
      </c>
      <c r="H679" s="90">
        <v>87.6</v>
      </c>
      <c r="I679" s="90">
        <f>Прил_5!I609</f>
        <v>20.5</v>
      </c>
      <c r="J679" s="90">
        <f t="shared" si="60"/>
        <v>67.1</v>
      </c>
      <c r="K679" s="90">
        <f t="shared" si="61"/>
        <v>23.40182648401827</v>
      </c>
    </row>
    <row r="680" spans="1:11" ht="31.5">
      <c r="A680" s="88" t="s">
        <v>437</v>
      </c>
      <c r="B680" s="137" t="s">
        <v>365</v>
      </c>
      <c r="C680" s="138"/>
      <c r="D680" s="89" t="s">
        <v>212</v>
      </c>
      <c r="E680" s="89" t="s">
        <v>101</v>
      </c>
      <c r="F680" s="89" t="s">
        <v>438</v>
      </c>
      <c r="G680" s="64"/>
      <c r="H680" s="90">
        <f>H681</f>
        <v>250</v>
      </c>
      <c r="I680" s="90">
        <f>I681</f>
        <v>0</v>
      </c>
      <c r="J680" s="90">
        <f t="shared" si="60"/>
        <v>250</v>
      </c>
      <c r="K680" s="90">
        <f t="shared" si="61"/>
        <v>0</v>
      </c>
    </row>
    <row r="681" spans="1:11" ht="47.25">
      <c r="A681" s="88" t="s">
        <v>191</v>
      </c>
      <c r="B681" s="137" t="s">
        <v>365</v>
      </c>
      <c r="C681" s="138"/>
      <c r="D681" s="89" t="s">
        <v>212</v>
      </c>
      <c r="E681" s="89" t="s">
        <v>101</v>
      </c>
      <c r="F681" s="89" t="s">
        <v>438</v>
      </c>
      <c r="G681" s="64" t="s">
        <v>192</v>
      </c>
      <c r="H681" s="90">
        <f>H682</f>
        <v>250</v>
      </c>
      <c r="I681" s="90">
        <f>I682</f>
        <v>0</v>
      </c>
      <c r="J681" s="90">
        <f t="shared" si="60"/>
        <v>250</v>
      </c>
      <c r="K681" s="90">
        <f t="shared" si="61"/>
        <v>0</v>
      </c>
    </row>
    <row r="682" spans="1:11" ht="15.75">
      <c r="A682" s="88" t="s">
        <v>264</v>
      </c>
      <c r="B682" s="137" t="s">
        <v>365</v>
      </c>
      <c r="C682" s="138"/>
      <c r="D682" s="89" t="s">
        <v>212</v>
      </c>
      <c r="E682" s="89" t="s">
        <v>101</v>
      </c>
      <c r="F682" s="89" t="s">
        <v>438</v>
      </c>
      <c r="G682" s="64" t="s">
        <v>265</v>
      </c>
      <c r="H682" s="90">
        <v>250</v>
      </c>
      <c r="I682" s="90">
        <f>Прил_5!I615</f>
        <v>0</v>
      </c>
      <c r="J682" s="90">
        <f t="shared" si="60"/>
        <v>250</v>
      </c>
      <c r="K682" s="90">
        <f t="shared" si="61"/>
        <v>0</v>
      </c>
    </row>
    <row r="683" spans="1:11" ht="47.25">
      <c r="A683" s="88" t="s">
        <v>439</v>
      </c>
      <c r="B683" s="137" t="s">
        <v>365</v>
      </c>
      <c r="C683" s="138"/>
      <c r="D683" s="89" t="s">
        <v>212</v>
      </c>
      <c r="E683" s="89" t="s">
        <v>101</v>
      </c>
      <c r="F683" s="89" t="s">
        <v>440</v>
      </c>
      <c r="G683" s="64"/>
      <c r="H683" s="90">
        <f>H684</f>
        <v>190</v>
      </c>
      <c r="I683" s="90">
        <f>I684</f>
        <v>155.7</v>
      </c>
      <c r="J683" s="90">
        <f t="shared" si="60"/>
        <v>34.30000000000001</v>
      </c>
      <c r="K683" s="90">
        <f t="shared" si="61"/>
        <v>81.94736842105263</v>
      </c>
    </row>
    <row r="684" spans="1:11" ht="47.25">
      <c r="A684" s="88" t="s">
        <v>191</v>
      </c>
      <c r="B684" s="137" t="s">
        <v>365</v>
      </c>
      <c r="C684" s="138"/>
      <c r="D684" s="89" t="s">
        <v>212</v>
      </c>
      <c r="E684" s="89" t="s">
        <v>101</v>
      </c>
      <c r="F684" s="89" t="s">
        <v>440</v>
      </c>
      <c r="G684" s="64" t="s">
        <v>192</v>
      </c>
      <c r="H684" s="90">
        <f>H685</f>
        <v>190</v>
      </c>
      <c r="I684" s="90">
        <f>I685</f>
        <v>155.7</v>
      </c>
      <c r="J684" s="90">
        <f t="shared" si="60"/>
        <v>34.30000000000001</v>
      </c>
      <c r="K684" s="90">
        <f t="shared" si="61"/>
        <v>81.94736842105263</v>
      </c>
    </row>
    <row r="685" spans="1:11" ht="15.75">
      <c r="A685" s="88" t="s">
        <v>264</v>
      </c>
      <c r="B685" s="137" t="s">
        <v>365</v>
      </c>
      <c r="C685" s="138"/>
      <c r="D685" s="89" t="s">
        <v>212</v>
      </c>
      <c r="E685" s="89" t="s">
        <v>101</v>
      </c>
      <c r="F685" s="89" t="s">
        <v>440</v>
      </c>
      <c r="G685" s="64" t="s">
        <v>265</v>
      </c>
      <c r="H685" s="90">
        <v>190</v>
      </c>
      <c r="I685" s="90">
        <f>Прил_5!I625</f>
        <v>155.7</v>
      </c>
      <c r="J685" s="90">
        <f t="shared" si="60"/>
        <v>34.30000000000001</v>
      </c>
      <c r="K685" s="90">
        <f t="shared" si="61"/>
        <v>81.94736842105263</v>
      </c>
    </row>
    <row r="686" spans="1:11" ht="47.25">
      <c r="A686" s="88" t="s">
        <v>426</v>
      </c>
      <c r="B686" s="137" t="s">
        <v>365</v>
      </c>
      <c r="C686" s="138"/>
      <c r="D686" s="89" t="s">
        <v>212</v>
      </c>
      <c r="E686" s="89" t="s">
        <v>101</v>
      </c>
      <c r="F686" s="89" t="s">
        <v>427</v>
      </c>
      <c r="G686" s="64"/>
      <c r="H686" s="90">
        <f>H687+H690+H693</f>
        <v>7492.2</v>
      </c>
      <c r="I686" s="90">
        <f>I687+I690+I693</f>
        <v>4955.1</v>
      </c>
      <c r="J686" s="90">
        <f t="shared" si="60"/>
        <v>2537.0999999999995</v>
      </c>
      <c r="K686" s="90">
        <f t="shared" si="61"/>
        <v>66.13678225354369</v>
      </c>
    </row>
    <row r="687" spans="1:11" ht="126">
      <c r="A687" s="88" t="s">
        <v>37</v>
      </c>
      <c r="B687" s="137" t="s">
        <v>365</v>
      </c>
      <c r="C687" s="138"/>
      <c r="D687" s="89" t="s">
        <v>212</v>
      </c>
      <c r="E687" s="89" t="s">
        <v>101</v>
      </c>
      <c r="F687" s="89" t="s">
        <v>428</v>
      </c>
      <c r="G687" s="64"/>
      <c r="H687" s="90">
        <f>H688</f>
        <v>295</v>
      </c>
      <c r="I687" s="90">
        <f>I688</f>
        <v>150</v>
      </c>
      <c r="J687" s="90">
        <f t="shared" si="60"/>
        <v>145</v>
      </c>
      <c r="K687" s="90">
        <f t="shared" si="61"/>
        <v>50.847457627118644</v>
      </c>
    </row>
    <row r="688" spans="1:11" ht="47.25">
      <c r="A688" s="88" t="s">
        <v>191</v>
      </c>
      <c r="B688" s="137" t="s">
        <v>365</v>
      </c>
      <c r="C688" s="138"/>
      <c r="D688" s="89" t="s">
        <v>212</v>
      </c>
      <c r="E688" s="89" t="s">
        <v>101</v>
      </c>
      <c r="F688" s="89" t="s">
        <v>428</v>
      </c>
      <c r="G688" s="64" t="s">
        <v>192</v>
      </c>
      <c r="H688" s="90">
        <f>H689</f>
        <v>295</v>
      </c>
      <c r="I688" s="90">
        <f>I689</f>
        <v>150</v>
      </c>
      <c r="J688" s="90">
        <f t="shared" si="60"/>
        <v>145</v>
      </c>
      <c r="K688" s="90">
        <f t="shared" si="61"/>
        <v>50.847457627118644</v>
      </c>
    </row>
    <row r="689" spans="1:11" ht="15.75">
      <c r="A689" s="88" t="s">
        <v>264</v>
      </c>
      <c r="B689" s="137" t="s">
        <v>365</v>
      </c>
      <c r="C689" s="138"/>
      <c r="D689" s="89" t="s">
        <v>212</v>
      </c>
      <c r="E689" s="89" t="s">
        <v>101</v>
      </c>
      <c r="F689" s="89" t="s">
        <v>428</v>
      </c>
      <c r="G689" s="64" t="s">
        <v>265</v>
      </c>
      <c r="H689" s="90">
        <v>295</v>
      </c>
      <c r="I689" s="90">
        <v>150</v>
      </c>
      <c r="J689" s="90">
        <f t="shared" si="60"/>
        <v>145</v>
      </c>
      <c r="K689" s="90">
        <f t="shared" si="61"/>
        <v>50.847457627118644</v>
      </c>
    </row>
    <row r="690" spans="1:11" ht="15.75">
      <c r="A690" s="88" t="s">
        <v>52</v>
      </c>
      <c r="B690" s="137" t="s">
        <v>365</v>
      </c>
      <c r="C690" s="138"/>
      <c r="D690" s="89" t="s">
        <v>212</v>
      </c>
      <c r="E690" s="89" t="s">
        <v>101</v>
      </c>
      <c r="F690" s="89" t="s">
        <v>429</v>
      </c>
      <c r="G690" s="64"/>
      <c r="H690" s="90">
        <f>H691</f>
        <v>5</v>
      </c>
      <c r="I690" s="90">
        <f>I691</f>
        <v>0</v>
      </c>
      <c r="J690" s="90">
        <f t="shared" si="60"/>
        <v>5</v>
      </c>
      <c r="K690" s="90">
        <f t="shared" si="61"/>
        <v>0</v>
      </c>
    </row>
    <row r="691" spans="1:11" ht="47.25">
      <c r="A691" s="88" t="s">
        <v>191</v>
      </c>
      <c r="B691" s="137" t="s">
        <v>365</v>
      </c>
      <c r="C691" s="138"/>
      <c r="D691" s="89" t="s">
        <v>212</v>
      </c>
      <c r="E691" s="89" t="s">
        <v>101</v>
      </c>
      <c r="F691" s="89" t="s">
        <v>429</v>
      </c>
      <c r="G691" s="64" t="s">
        <v>192</v>
      </c>
      <c r="H691" s="90">
        <f>H692</f>
        <v>5</v>
      </c>
      <c r="I691" s="90">
        <f>I692</f>
        <v>0</v>
      </c>
      <c r="J691" s="90">
        <f t="shared" si="60"/>
        <v>5</v>
      </c>
      <c r="K691" s="90">
        <f t="shared" si="61"/>
        <v>0</v>
      </c>
    </row>
    <row r="692" spans="1:11" ht="15.75">
      <c r="A692" s="88" t="s">
        <v>264</v>
      </c>
      <c r="B692" s="137" t="s">
        <v>365</v>
      </c>
      <c r="C692" s="138"/>
      <c r="D692" s="89" t="s">
        <v>212</v>
      </c>
      <c r="E692" s="89" t="s">
        <v>101</v>
      </c>
      <c r="F692" s="89" t="s">
        <v>429</v>
      </c>
      <c r="G692" s="64" t="s">
        <v>265</v>
      </c>
      <c r="H692" s="90">
        <v>5</v>
      </c>
      <c r="I692" s="90">
        <v>0</v>
      </c>
      <c r="J692" s="90">
        <f t="shared" si="60"/>
        <v>5</v>
      </c>
      <c r="K692" s="90">
        <f t="shared" si="61"/>
        <v>0</v>
      </c>
    </row>
    <row r="693" spans="1:11" ht="47.25">
      <c r="A693" s="88" t="s">
        <v>241</v>
      </c>
      <c r="B693" s="137" t="s">
        <v>365</v>
      </c>
      <c r="C693" s="138"/>
      <c r="D693" s="89" t="s">
        <v>212</v>
      </c>
      <c r="E693" s="89" t="s">
        <v>101</v>
      </c>
      <c r="F693" s="89" t="s">
        <v>430</v>
      </c>
      <c r="G693" s="64"/>
      <c r="H693" s="90">
        <f>H694</f>
        <v>7192.2</v>
      </c>
      <c r="I693" s="90">
        <f>I694</f>
        <v>4805.1</v>
      </c>
      <c r="J693" s="90">
        <f t="shared" si="60"/>
        <v>2387.0999999999995</v>
      </c>
      <c r="K693" s="90">
        <f t="shared" si="61"/>
        <v>66.80987736714775</v>
      </c>
    </row>
    <row r="694" spans="1:11" ht="47.25">
      <c r="A694" s="88" t="s">
        <v>191</v>
      </c>
      <c r="B694" s="137" t="s">
        <v>365</v>
      </c>
      <c r="C694" s="138"/>
      <c r="D694" s="89" t="s">
        <v>212</v>
      </c>
      <c r="E694" s="89" t="s">
        <v>101</v>
      </c>
      <c r="F694" s="89" t="s">
        <v>430</v>
      </c>
      <c r="G694" s="64" t="s">
        <v>192</v>
      </c>
      <c r="H694" s="90">
        <f>H695</f>
        <v>7192.2</v>
      </c>
      <c r="I694" s="90">
        <f>I695</f>
        <v>4805.1</v>
      </c>
      <c r="J694" s="90">
        <f t="shared" si="60"/>
        <v>2387.0999999999995</v>
      </c>
      <c r="K694" s="90">
        <f t="shared" si="61"/>
        <v>66.80987736714775</v>
      </c>
    </row>
    <row r="695" spans="1:11" ht="15.75">
      <c r="A695" s="88" t="s">
        <v>264</v>
      </c>
      <c r="B695" s="137" t="s">
        <v>365</v>
      </c>
      <c r="C695" s="138"/>
      <c r="D695" s="89" t="s">
        <v>212</v>
      </c>
      <c r="E695" s="89" t="s">
        <v>101</v>
      </c>
      <c r="F695" s="89" t="s">
        <v>430</v>
      </c>
      <c r="G695" s="64" t="s">
        <v>265</v>
      </c>
      <c r="H695" s="90">
        <v>7192.2</v>
      </c>
      <c r="I695" s="90">
        <v>4805.1</v>
      </c>
      <c r="J695" s="90">
        <f t="shared" si="60"/>
        <v>2387.0999999999995</v>
      </c>
      <c r="K695" s="90">
        <f t="shared" si="61"/>
        <v>66.80987736714775</v>
      </c>
    </row>
    <row r="696" spans="1:11" ht="31.5">
      <c r="A696" s="88" t="s">
        <v>441</v>
      </c>
      <c r="B696" s="137" t="s">
        <v>365</v>
      </c>
      <c r="C696" s="138"/>
      <c r="D696" s="89" t="s">
        <v>212</v>
      </c>
      <c r="E696" s="89" t="s">
        <v>101</v>
      </c>
      <c r="F696" s="89" t="s">
        <v>442</v>
      </c>
      <c r="G696" s="64"/>
      <c r="H696" s="90">
        <f aca="true" t="shared" si="62" ref="H696:I698">H697</f>
        <v>188</v>
      </c>
      <c r="I696" s="90">
        <f t="shared" si="62"/>
        <v>124.9</v>
      </c>
      <c r="J696" s="90">
        <f t="shared" si="60"/>
        <v>63.099999999999994</v>
      </c>
      <c r="K696" s="90">
        <f t="shared" si="61"/>
        <v>66.43617021276597</v>
      </c>
    </row>
    <row r="697" spans="1:11" ht="31.5">
      <c r="A697" s="88" t="s">
        <v>443</v>
      </c>
      <c r="B697" s="137" t="s">
        <v>365</v>
      </c>
      <c r="C697" s="138"/>
      <c r="D697" s="89" t="s">
        <v>212</v>
      </c>
      <c r="E697" s="89" t="s">
        <v>101</v>
      </c>
      <c r="F697" s="89" t="s">
        <v>444</v>
      </c>
      <c r="G697" s="64"/>
      <c r="H697" s="90">
        <f t="shared" si="62"/>
        <v>188</v>
      </c>
      <c r="I697" s="90">
        <f t="shared" si="62"/>
        <v>124.9</v>
      </c>
      <c r="J697" s="90">
        <f t="shared" si="60"/>
        <v>63.099999999999994</v>
      </c>
      <c r="K697" s="90">
        <f t="shared" si="61"/>
        <v>66.43617021276597</v>
      </c>
    </row>
    <row r="698" spans="1:11" ht="47.25">
      <c r="A698" s="88" t="s">
        <v>191</v>
      </c>
      <c r="B698" s="137" t="s">
        <v>365</v>
      </c>
      <c r="C698" s="138"/>
      <c r="D698" s="89" t="s">
        <v>212</v>
      </c>
      <c r="E698" s="89" t="s">
        <v>101</v>
      </c>
      <c r="F698" s="89" t="s">
        <v>444</v>
      </c>
      <c r="G698" s="64" t="s">
        <v>192</v>
      </c>
      <c r="H698" s="90">
        <f t="shared" si="62"/>
        <v>188</v>
      </c>
      <c r="I698" s="90">
        <f t="shared" si="62"/>
        <v>124.9</v>
      </c>
      <c r="J698" s="90">
        <f t="shared" si="60"/>
        <v>63.099999999999994</v>
      </c>
      <c r="K698" s="90">
        <f t="shared" si="61"/>
        <v>66.43617021276597</v>
      </c>
    </row>
    <row r="699" spans="1:11" ht="15.75">
      <c r="A699" s="88" t="s">
        <v>264</v>
      </c>
      <c r="B699" s="137" t="s">
        <v>365</v>
      </c>
      <c r="C699" s="138"/>
      <c r="D699" s="89" t="s">
        <v>212</v>
      </c>
      <c r="E699" s="89" t="s">
        <v>101</v>
      </c>
      <c r="F699" s="89" t="s">
        <v>444</v>
      </c>
      <c r="G699" s="64" t="s">
        <v>265</v>
      </c>
      <c r="H699" s="90">
        <v>188</v>
      </c>
      <c r="I699" s="90">
        <v>124.9</v>
      </c>
      <c r="J699" s="90">
        <f t="shared" si="60"/>
        <v>63.099999999999994</v>
      </c>
      <c r="K699" s="90">
        <f t="shared" si="61"/>
        <v>66.43617021276597</v>
      </c>
    </row>
    <row r="700" spans="1:11" ht="31.5">
      <c r="A700" s="88" t="s">
        <v>445</v>
      </c>
      <c r="B700" s="137" t="s">
        <v>365</v>
      </c>
      <c r="C700" s="138"/>
      <c r="D700" s="89" t="s">
        <v>212</v>
      </c>
      <c r="E700" s="89" t="s">
        <v>154</v>
      </c>
      <c r="F700" s="89"/>
      <c r="G700" s="64"/>
      <c r="H700" s="90">
        <f>H701+H715+H736</f>
        <v>4349.2</v>
      </c>
      <c r="I700" s="90">
        <f>I701+I715+I736</f>
        <v>583.9</v>
      </c>
      <c r="J700" s="90">
        <f t="shared" si="60"/>
        <v>3765.2999999999997</v>
      </c>
      <c r="K700" s="90">
        <f t="shared" si="61"/>
        <v>13.425457555412489</v>
      </c>
    </row>
    <row r="701" spans="1:11" ht="47.25">
      <c r="A701" s="88" t="s">
        <v>276</v>
      </c>
      <c r="B701" s="137" t="s">
        <v>365</v>
      </c>
      <c r="C701" s="138"/>
      <c r="D701" s="89" t="s">
        <v>212</v>
      </c>
      <c r="E701" s="89" t="s">
        <v>154</v>
      </c>
      <c r="F701" s="89" t="s">
        <v>277</v>
      </c>
      <c r="G701" s="64"/>
      <c r="H701" s="90">
        <f>H702</f>
        <v>329.1</v>
      </c>
      <c r="I701" s="90">
        <f>I702</f>
        <v>170.89999999999998</v>
      </c>
      <c r="J701" s="90">
        <f t="shared" si="60"/>
        <v>158.20000000000005</v>
      </c>
      <c r="K701" s="90">
        <f t="shared" si="61"/>
        <v>51.92950470981464</v>
      </c>
    </row>
    <row r="702" spans="1:11" ht="64.5" customHeight="1">
      <c r="A702" s="88" t="s">
        <v>278</v>
      </c>
      <c r="B702" s="137" t="s">
        <v>365</v>
      </c>
      <c r="C702" s="138"/>
      <c r="D702" s="89" t="s">
        <v>212</v>
      </c>
      <c r="E702" s="89" t="s">
        <v>154</v>
      </c>
      <c r="F702" s="89" t="s">
        <v>279</v>
      </c>
      <c r="G702" s="64"/>
      <c r="H702" s="90">
        <f>H703+H706+H709+H712</f>
        <v>329.1</v>
      </c>
      <c r="I702" s="90">
        <f>I703+I706+I709+I712</f>
        <v>170.89999999999998</v>
      </c>
      <c r="J702" s="90">
        <f t="shared" si="60"/>
        <v>158.20000000000005</v>
      </c>
      <c r="K702" s="90">
        <f t="shared" si="61"/>
        <v>51.92950470981464</v>
      </c>
    </row>
    <row r="703" spans="1:11" ht="78.75" customHeight="1">
      <c r="A703" s="88" t="s">
        <v>280</v>
      </c>
      <c r="B703" s="137" t="s">
        <v>365</v>
      </c>
      <c r="C703" s="138"/>
      <c r="D703" s="89" t="s">
        <v>212</v>
      </c>
      <c r="E703" s="89" t="s">
        <v>154</v>
      </c>
      <c r="F703" s="89" t="s">
        <v>281</v>
      </c>
      <c r="G703" s="64"/>
      <c r="H703" s="90">
        <f>H704</f>
        <v>180</v>
      </c>
      <c r="I703" s="90">
        <f>I704</f>
        <v>90</v>
      </c>
      <c r="J703" s="90">
        <f t="shared" si="60"/>
        <v>90</v>
      </c>
      <c r="K703" s="90">
        <f t="shared" si="61"/>
        <v>50</v>
      </c>
    </row>
    <row r="704" spans="1:11" ht="47.25">
      <c r="A704" s="88" t="s">
        <v>191</v>
      </c>
      <c r="B704" s="137" t="s">
        <v>365</v>
      </c>
      <c r="C704" s="138"/>
      <c r="D704" s="89" t="s">
        <v>212</v>
      </c>
      <c r="E704" s="89" t="s">
        <v>154</v>
      </c>
      <c r="F704" s="89" t="s">
        <v>281</v>
      </c>
      <c r="G704" s="64" t="s">
        <v>192</v>
      </c>
      <c r="H704" s="90">
        <f>H705</f>
        <v>180</v>
      </c>
      <c r="I704" s="90">
        <f>I705</f>
        <v>90</v>
      </c>
      <c r="J704" s="90">
        <f t="shared" si="60"/>
        <v>90</v>
      </c>
      <c r="K704" s="90">
        <f t="shared" si="61"/>
        <v>50</v>
      </c>
    </row>
    <row r="705" spans="1:11" ht="15.75">
      <c r="A705" s="88" t="s">
        <v>264</v>
      </c>
      <c r="B705" s="137" t="s">
        <v>365</v>
      </c>
      <c r="C705" s="138"/>
      <c r="D705" s="89" t="s">
        <v>212</v>
      </c>
      <c r="E705" s="89" t="s">
        <v>154</v>
      </c>
      <c r="F705" s="89" t="s">
        <v>281</v>
      </c>
      <c r="G705" s="64" t="s">
        <v>265</v>
      </c>
      <c r="H705" s="90">
        <v>180</v>
      </c>
      <c r="I705" s="90">
        <f>Прил_5!I469</f>
        <v>90</v>
      </c>
      <c r="J705" s="90">
        <f t="shared" si="60"/>
        <v>90</v>
      </c>
      <c r="K705" s="90">
        <f t="shared" si="61"/>
        <v>50</v>
      </c>
    </row>
    <row r="706" spans="1:11" ht="30" customHeight="1">
      <c r="A706" s="88" t="s">
        <v>407</v>
      </c>
      <c r="B706" s="137" t="s">
        <v>365</v>
      </c>
      <c r="C706" s="138"/>
      <c r="D706" s="89" t="s">
        <v>212</v>
      </c>
      <c r="E706" s="89" t="s">
        <v>154</v>
      </c>
      <c r="F706" s="89" t="s">
        <v>408</v>
      </c>
      <c r="G706" s="64"/>
      <c r="H706" s="90">
        <f>H707</f>
        <v>33.6</v>
      </c>
      <c r="I706" s="90">
        <f>I707</f>
        <v>33.6</v>
      </c>
      <c r="J706" s="90">
        <f t="shared" si="60"/>
        <v>0</v>
      </c>
      <c r="K706" s="90">
        <f t="shared" si="61"/>
        <v>100</v>
      </c>
    </row>
    <row r="707" spans="1:11" ht="47.25">
      <c r="A707" s="88" t="s">
        <v>191</v>
      </c>
      <c r="B707" s="137" t="s">
        <v>365</v>
      </c>
      <c r="C707" s="138"/>
      <c r="D707" s="89" t="s">
        <v>212</v>
      </c>
      <c r="E707" s="89" t="s">
        <v>154</v>
      </c>
      <c r="F707" s="89" t="s">
        <v>408</v>
      </c>
      <c r="G707" s="64" t="s">
        <v>192</v>
      </c>
      <c r="H707" s="90">
        <f>H708</f>
        <v>33.6</v>
      </c>
      <c r="I707" s="90">
        <f>I708</f>
        <v>33.6</v>
      </c>
      <c r="J707" s="90">
        <f t="shared" si="60"/>
        <v>0</v>
      </c>
      <c r="K707" s="90">
        <f t="shared" si="61"/>
        <v>100</v>
      </c>
    </row>
    <row r="708" spans="1:11" ht="15.75">
      <c r="A708" s="88" t="s">
        <v>264</v>
      </c>
      <c r="B708" s="137" t="s">
        <v>365</v>
      </c>
      <c r="C708" s="138"/>
      <c r="D708" s="89" t="s">
        <v>212</v>
      </c>
      <c r="E708" s="89" t="s">
        <v>154</v>
      </c>
      <c r="F708" s="89" t="s">
        <v>408</v>
      </c>
      <c r="G708" s="64" t="s">
        <v>265</v>
      </c>
      <c r="H708" s="90">
        <v>33.6</v>
      </c>
      <c r="I708" s="90">
        <f>Прил_5!I495</f>
        <v>33.6</v>
      </c>
      <c r="J708" s="90">
        <f t="shared" si="60"/>
        <v>0</v>
      </c>
      <c r="K708" s="90">
        <f t="shared" si="61"/>
        <v>100</v>
      </c>
    </row>
    <row r="709" spans="1:11" ht="63">
      <c r="A709" s="88" t="s">
        <v>284</v>
      </c>
      <c r="B709" s="137" t="s">
        <v>365</v>
      </c>
      <c r="C709" s="138"/>
      <c r="D709" s="89" t="s">
        <v>212</v>
      </c>
      <c r="E709" s="89" t="s">
        <v>154</v>
      </c>
      <c r="F709" s="89" t="s">
        <v>285</v>
      </c>
      <c r="G709" s="64"/>
      <c r="H709" s="90">
        <f>H710</f>
        <v>94.5</v>
      </c>
      <c r="I709" s="90">
        <f>I710</f>
        <v>47.3</v>
      </c>
      <c r="J709" s="90">
        <f t="shared" si="60"/>
        <v>47.2</v>
      </c>
      <c r="K709" s="90">
        <f t="shared" si="61"/>
        <v>50.05291005291005</v>
      </c>
    </row>
    <row r="710" spans="1:11" ht="47.25">
      <c r="A710" s="88" t="s">
        <v>191</v>
      </c>
      <c r="B710" s="137" t="s">
        <v>365</v>
      </c>
      <c r="C710" s="138"/>
      <c r="D710" s="89" t="s">
        <v>212</v>
      </c>
      <c r="E710" s="89" t="s">
        <v>154</v>
      </c>
      <c r="F710" s="89" t="s">
        <v>285</v>
      </c>
      <c r="G710" s="64" t="s">
        <v>192</v>
      </c>
      <c r="H710" s="90">
        <f>H711</f>
        <v>94.5</v>
      </c>
      <c r="I710" s="90">
        <f>I711</f>
        <v>47.3</v>
      </c>
      <c r="J710" s="90">
        <f t="shared" si="60"/>
        <v>47.2</v>
      </c>
      <c r="K710" s="90">
        <f t="shared" si="61"/>
        <v>50.05291005291005</v>
      </c>
    </row>
    <row r="711" spans="1:11" ht="15.75">
      <c r="A711" s="88" t="s">
        <v>264</v>
      </c>
      <c r="B711" s="137" t="s">
        <v>365</v>
      </c>
      <c r="C711" s="138"/>
      <c r="D711" s="89" t="s">
        <v>212</v>
      </c>
      <c r="E711" s="89" t="s">
        <v>154</v>
      </c>
      <c r="F711" s="89" t="s">
        <v>285</v>
      </c>
      <c r="G711" s="64" t="s">
        <v>265</v>
      </c>
      <c r="H711" s="90">
        <v>94.5</v>
      </c>
      <c r="I711" s="90">
        <f>Прил_5!I538</f>
        <v>47.3</v>
      </c>
      <c r="J711" s="90">
        <f t="shared" si="60"/>
        <v>47.2</v>
      </c>
      <c r="K711" s="90">
        <f t="shared" si="61"/>
        <v>50.05291005291005</v>
      </c>
    </row>
    <row r="712" spans="1:11" ht="15.75">
      <c r="A712" s="88" t="s">
        <v>446</v>
      </c>
      <c r="B712" s="137" t="s">
        <v>365</v>
      </c>
      <c r="C712" s="138"/>
      <c r="D712" s="89" t="s">
        <v>212</v>
      </c>
      <c r="E712" s="89" t="s">
        <v>154</v>
      </c>
      <c r="F712" s="89" t="s">
        <v>447</v>
      </c>
      <c r="G712" s="64"/>
      <c r="H712" s="90">
        <f>H713</f>
        <v>21</v>
      </c>
      <c r="I712" s="90">
        <f>I713</f>
        <v>0</v>
      </c>
      <c r="J712" s="90">
        <f t="shared" si="60"/>
        <v>21</v>
      </c>
      <c r="K712" s="90">
        <f t="shared" si="61"/>
        <v>0</v>
      </c>
    </row>
    <row r="713" spans="1:11" ht="47.25">
      <c r="A713" s="88" t="s">
        <v>191</v>
      </c>
      <c r="B713" s="137" t="s">
        <v>365</v>
      </c>
      <c r="C713" s="138"/>
      <c r="D713" s="89" t="s">
        <v>212</v>
      </c>
      <c r="E713" s="89" t="s">
        <v>154</v>
      </c>
      <c r="F713" s="89" t="s">
        <v>447</v>
      </c>
      <c r="G713" s="64" t="s">
        <v>192</v>
      </c>
      <c r="H713" s="90">
        <f>H714</f>
        <v>21</v>
      </c>
      <c r="I713" s="90">
        <f>I714</f>
        <v>0</v>
      </c>
      <c r="J713" s="90">
        <f t="shared" si="60"/>
        <v>21</v>
      </c>
      <c r="K713" s="90">
        <f t="shared" si="61"/>
        <v>0</v>
      </c>
    </row>
    <row r="714" spans="1:11" ht="15.75">
      <c r="A714" s="88" t="s">
        <v>264</v>
      </c>
      <c r="B714" s="137" t="s">
        <v>365</v>
      </c>
      <c r="C714" s="138"/>
      <c r="D714" s="89" t="s">
        <v>212</v>
      </c>
      <c r="E714" s="89" t="s">
        <v>154</v>
      </c>
      <c r="F714" s="89" t="s">
        <v>447</v>
      </c>
      <c r="G714" s="64" t="s">
        <v>265</v>
      </c>
      <c r="H714" s="90">
        <v>21</v>
      </c>
      <c r="I714" s="90">
        <f>Прил_5!I558</f>
        <v>0</v>
      </c>
      <c r="J714" s="90">
        <f t="shared" si="60"/>
        <v>21</v>
      </c>
      <c r="K714" s="90">
        <f t="shared" si="61"/>
        <v>0</v>
      </c>
    </row>
    <row r="715" spans="1:11" ht="63">
      <c r="A715" s="88" t="s">
        <v>432</v>
      </c>
      <c r="B715" s="137" t="s">
        <v>365</v>
      </c>
      <c r="C715" s="138"/>
      <c r="D715" s="89" t="s">
        <v>212</v>
      </c>
      <c r="E715" s="89" t="s">
        <v>154</v>
      </c>
      <c r="F715" s="89" t="s">
        <v>433</v>
      </c>
      <c r="G715" s="64"/>
      <c r="H715" s="90">
        <f>H716+H732</f>
        <v>3720.1</v>
      </c>
      <c r="I715" s="90">
        <f>I716+I732</f>
        <v>410.5</v>
      </c>
      <c r="J715" s="90">
        <f t="shared" si="60"/>
        <v>3309.6</v>
      </c>
      <c r="K715" s="90">
        <f t="shared" si="61"/>
        <v>11.034649606193382</v>
      </c>
    </row>
    <row r="716" spans="1:11" ht="63">
      <c r="A716" s="88" t="s">
        <v>434</v>
      </c>
      <c r="B716" s="137" t="s">
        <v>365</v>
      </c>
      <c r="C716" s="138"/>
      <c r="D716" s="89" t="s">
        <v>212</v>
      </c>
      <c r="E716" s="89" t="s">
        <v>154</v>
      </c>
      <c r="F716" s="89" t="s">
        <v>435</v>
      </c>
      <c r="G716" s="64"/>
      <c r="H716" s="90">
        <f>H717+H720+H723+H726+H729</f>
        <v>1152</v>
      </c>
      <c r="I716" s="90">
        <f>I717+I720+I723+I726+I729</f>
        <v>410.5</v>
      </c>
      <c r="J716" s="90">
        <f t="shared" si="60"/>
        <v>741.5</v>
      </c>
      <c r="K716" s="90">
        <f t="shared" si="61"/>
        <v>35.63368055555556</v>
      </c>
    </row>
    <row r="717" spans="1:11" ht="47.25">
      <c r="A717" s="88" t="s">
        <v>448</v>
      </c>
      <c r="B717" s="137" t="s">
        <v>365</v>
      </c>
      <c r="C717" s="138"/>
      <c r="D717" s="89" t="s">
        <v>212</v>
      </c>
      <c r="E717" s="89" t="s">
        <v>154</v>
      </c>
      <c r="F717" s="89" t="s">
        <v>449</v>
      </c>
      <c r="G717" s="64"/>
      <c r="H717" s="90">
        <f>H718</f>
        <v>100</v>
      </c>
      <c r="I717" s="90">
        <f>I718</f>
        <v>100</v>
      </c>
      <c r="J717" s="90">
        <f t="shared" si="60"/>
        <v>0</v>
      </c>
      <c r="K717" s="90">
        <f t="shared" si="61"/>
        <v>100</v>
      </c>
    </row>
    <row r="718" spans="1:11" ht="47.25">
      <c r="A718" s="88" t="s">
        <v>191</v>
      </c>
      <c r="B718" s="137" t="s">
        <v>365</v>
      </c>
      <c r="C718" s="138"/>
      <c r="D718" s="89" t="s">
        <v>212</v>
      </c>
      <c r="E718" s="89" t="s">
        <v>154</v>
      </c>
      <c r="F718" s="89" t="s">
        <v>449</v>
      </c>
      <c r="G718" s="64" t="s">
        <v>192</v>
      </c>
      <c r="H718" s="90">
        <f>H719</f>
        <v>100</v>
      </c>
      <c r="I718" s="90">
        <f>I719</f>
        <v>100</v>
      </c>
      <c r="J718" s="90">
        <f t="shared" si="60"/>
        <v>0</v>
      </c>
      <c r="K718" s="90">
        <f t="shared" si="61"/>
        <v>100</v>
      </c>
    </row>
    <row r="719" spans="1:11" ht="15.75">
      <c r="A719" s="88" t="s">
        <v>264</v>
      </c>
      <c r="B719" s="137" t="s">
        <v>365</v>
      </c>
      <c r="C719" s="138"/>
      <c r="D719" s="89" t="s">
        <v>212</v>
      </c>
      <c r="E719" s="89" t="s">
        <v>154</v>
      </c>
      <c r="F719" s="89" t="s">
        <v>449</v>
      </c>
      <c r="G719" s="64" t="s">
        <v>265</v>
      </c>
      <c r="H719" s="90">
        <v>100</v>
      </c>
      <c r="I719" s="90">
        <f>Прил_5!I603</f>
        <v>100</v>
      </c>
      <c r="J719" s="90">
        <f t="shared" si="60"/>
        <v>0</v>
      </c>
      <c r="K719" s="90">
        <f t="shared" si="61"/>
        <v>100</v>
      </c>
    </row>
    <row r="720" spans="1:11" ht="31.5">
      <c r="A720" s="88" t="s">
        <v>437</v>
      </c>
      <c r="B720" s="137" t="s">
        <v>365</v>
      </c>
      <c r="C720" s="138"/>
      <c r="D720" s="89" t="s">
        <v>212</v>
      </c>
      <c r="E720" s="89" t="s">
        <v>154</v>
      </c>
      <c r="F720" s="89" t="s">
        <v>438</v>
      </c>
      <c r="G720" s="64"/>
      <c r="H720" s="90">
        <f>H721</f>
        <v>246.8</v>
      </c>
      <c r="I720" s="90">
        <f>I721</f>
        <v>0</v>
      </c>
      <c r="J720" s="90">
        <f t="shared" si="60"/>
        <v>246.8</v>
      </c>
      <c r="K720" s="90">
        <f t="shared" si="61"/>
        <v>0</v>
      </c>
    </row>
    <row r="721" spans="1:11" ht="47.25">
      <c r="A721" s="88" t="s">
        <v>191</v>
      </c>
      <c r="B721" s="137" t="s">
        <v>365</v>
      </c>
      <c r="C721" s="138"/>
      <c r="D721" s="89" t="s">
        <v>212</v>
      </c>
      <c r="E721" s="89" t="s">
        <v>154</v>
      </c>
      <c r="F721" s="89" t="s">
        <v>438</v>
      </c>
      <c r="G721" s="64" t="s">
        <v>192</v>
      </c>
      <c r="H721" s="90">
        <f>H722</f>
        <v>246.8</v>
      </c>
      <c r="I721" s="90">
        <f>I722</f>
        <v>0</v>
      </c>
      <c r="J721" s="90">
        <f t="shared" si="60"/>
        <v>246.8</v>
      </c>
      <c r="K721" s="90">
        <f t="shared" si="61"/>
        <v>0</v>
      </c>
    </row>
    <row r="722" spans="1:11" ht="15.75">
      <c r="A722" s="88" t="s">
        <v>264</v>
      </c>
      <c r="B722" s="137" t="s">
        <v>365</v>
      </c>
      <c r="C722" s="138"/>
      <c r="D722" s="89" t="s">
        <v>212</v>
      </c>
      <c r="E722" s="89" t="s">
        <v>154</v>
      </c>
      <c r="F722" s="89" t="s">
        <v>438</v>
      </c>
      <c r="G722" s="64" t="s">
        <v>265</v>
      </c>
      <c r="H722" s="90">
        <v>246.8</v>
      </c>
      <c r="I722" s="90">
        <f>Прил_5!I619</f>
        <v>0</v>
      </c>
      <c r="J722" s="90">
        <f aca="true" t="shared" si="63" ref="J722:J785">H722-I722</f>
        <v>246.8</v>
      </c>
      <c r="K722" s="90">
        <f aca="true" t="shared" si="64" ref="K722:K785">I722/H722*100</f>
        <v>0</v>
      </c>
    </row>
    <row r="723" spans="1:11" ht="47.25">
      <c r="A723" s="88" t="s">
        <v>439</v>
      </c>
      <c r="B723" s="137" t="s">
        <v>365</v>
      </c>
      <c r="C723" s="138"/>
      <c r="D723" s="89" t="s">
        <v>212</v>
      </c>
      <c r="E723" s="89" t="s">
        <v>154</v>
      </c>
      <c r="F723" s="89" t="s">
        <v>440</v>
      </c>
      <c r="G723" s="64"/>
      <c r="H723" s="90">
        <f>H724</f>
        <v>527.7</v>
      </c>
      <c r="I723" s="90">
        <f>I724</f>
        <v>303</v>
      </c>
      <c r="J723" s="90">
        <f t="shared" si="63"/>
        <v>224.70000000000005</v>
      </c>
      <c r="K723" s="90">
        <f t="shared" si="64"/>
        <v>57.418988061398515</v>
      </c>
    </row>
    <row r="724" spans="1:11" ht="47.25">
      <c r="A724" s="88" t="s">
        <v>191</v>
      </c>
      <c r="B724" s="137" t="s">
        <v>365</v>
      </c>
      <c r="C724" s="138"/>
      <c r="D724" s="89" t="s">
        <v>212</v>
      </c>
      <c r="E724" s="89" t="s">
        <v>154</v>
      </c>
      <c r="F724" s="89" t="s">
        <v>440</v>
      </c>
      <c r="G724" s="64" t="s">
        <v>192</v>
      </c>
      <c r="H724" s="90">
        <f>H725</f>
        <v>527.7</v>
      </c>
      <c r="I724" s="90">
        <f>I725</f>
        <v>303</v>
      </c>
      <c r="J724" s="90">
        <f t="shared" si="63"/>
        <v>224.70000000000005</v>
      </c>
      <c r="K724" s="90">
        <f t="shared" si="64"/>
        <v>57.418988061398515</v>
      </c>
    </row>
    <row r="725" spans="1:11" ht="15.75">
      <c r="A725" s="88" t="s">
        <v>264</v>
      </c>
      <c r="B725" s="137" t="s">
        <v>365</v>
      </c>
      <c r="C725" s="138"/>
      <c r="D725" s="89" t="s">
        <v>212</v>
      </c>
      <c r="E725" s="89" t="s">
        <v>154</v>
      </c>
      <c r="F725" s="89" t="s">
        <v>440</v>
      </c>
      <c r="G725" s="64" t="s">
        <v>265</v>
      </c>
      <c r="H725" s="90">
        <v>527.7</v>
      </c>
      <c r="I725" s="90">
        <f>Прил_5!I629</f>
        <v>303</v>
      </c>
      <c r="J725" s="90">
        <f t="shared" si="63"/>
        <v>224.70000000000005</v>
      </c>
      <c r="K725" s="90">
        <f t="shared" si="64"/>
        <v>57.418988061398515</v>
      </c>
    </row>
    <row r="726" spans="1:11" ht="15.75">
      <c r="A726" s="88" t="s">
        <v>450</v>
      </c>
      <c r="B726" s="137" t="s">
        <v>365</v>
      </c>
      <c r="C726" s="138"/>
      <c r="D726" s="89" t="s">
        <v>212</v>
      </c>
      <c r="E726" s="89" t="s">
        <v>154</v>
      </c>
      <c r="F726" s="89" t="s">
        <v>451</v>
      </c>
      <c r="G726" s="64"/>
      <c r="H726" s="90">
        <f>H727</f>
        <v>270</v>
      </c>
      <c r="I726" s="90">
        <f>I727</f>
        <v>0</v>
      </c>
      <c r="J726" s="90">
        <f t="shared" si="63"/>
        <v>270</v>
      </c>
      <c r="K726" s="90">
        <f t="shared" si="64"/>
        <v>0</v>
      </c>
    </row>
    <row r="727" spans="1:11" ht="47.25">
      <c r="A727" s="88" t="s">
        <v>191</v>
      </c>
      <c r="B727" s="137" t="s">
        <v>365</v>
      </c>
      <c r="C727" s="138"/>
      <c r="D727" s="89" t="s">
        <v>212</v>
      </c>
      <c r="E727" s="89" t="s">
        <v>154</v>
      </c>
      <c r="F727" s="89" t="s">
        <v>451</v>
      </c>
      <c r="G727" s="64" t="s">
        <v>192</v>
      </c>
      <c r="H727" s="90">
        <f>H728</f>
        <v>270</v>
      </c>
      <c r="I727" s="90">
        <f>I728</f>
        <v>0</v>
      </c>
      <c r="J727" s="90">
        <f t="shared" si="63"/>
        <v>270</v>
      </c>
      <c r="K727" s="90">
        <f t="shared" si="64"/>
        <v>0</v>
      </c>
    </row>
    <row r="728" spans="1:11" ht="15.75">
      <c r="A728" s="88" t="s">
        <v>264</v>
      </c>
      <c r="B728" s="137" t="s">
        <v>365</v>
      </c>
      <c r="C728" s="138"/>
      <c r="D728" s="89" t="s">
        <v>212</v>
      </c>
      <c r="E728" s="89" t="s">
        <v>154</v>
      </c>
      <c r="F728" s="89" t="s">
        <v>451</v>
      </c>
      <c r="G728" s="64" t="s">
        <v>265</v>
      </c>
      <c r="H728" s="90">
        <v>270</v>
      </c>
      <c r="I728" s="90">
        <f>Прил_5!I635</f>
        <v>0</v>
      </c>
      <c r="J728" s="90">
        <f t="shared" si="63"/>
        <v>270</v>
      </c>
      <c r="K728" s="90">
        <f t="shared" si="64"/>
        <v>0</v>
      </c>
    </row>
    <row r="729" spans="1:11" ht="51.75" customHeight="1">
      <c r="A729" s="88" t="s">
        <v>452</v>
      </c>
      <c r="B729" s="137" t="s">
        <v>365</v>
      </c>
      <c r="C729" s="138"/>
      <c r="D729" s="89" t="s">
        <v>212</v>
      </c>
      <c r="E729" s="89" t="s">
        <v>154</v>
      </c>
      <c r="F729" s="89" t="s">
        <v>453</v>
      </c>
      <c r="G729" s="64"/>
      <c r="H729" s="90">
        <f>H730</f>
        <v>7.5</v>
      </c>
      <c r="I729" s="90">
        <f>I730</f>
        <v>7.5</v>
      </c>
      <c r="J729" s="90">
        <f t="shared" si="63"/>
        <v>0</v>
      </c>
      <c r="K729" s="90">
        <f t="shared" si="64"/>
        <v>100</v>
      </c>
    </row>
    <row r="730" spans="1:11" ht="47.25">
      <c r="A730" s="88" t="s">
        <v>191</v>
      </c>
      <c r="B730" s="137" t="s">
        <v>365</v>
      </c>
      <c r="C730" s="138"/>
      <c r="D730" s="89" t="s">
        <v>212</v>
      </c>
      <c r="E730" s="89" t="s">
        <v>154</v>
      </c>
      <c r="F730" s="89" t="s">
        <v>453</v>
      </c>
      <c r="G730" s="64" t="s">
        <v>192</v>
      </c>
      <c r="H730" s="90">
        <f>H731</f>
        <v>7.5</v>
      </c>
      <c r="I730" s="90">
        <f>I731</f>
        <v>7.5</v>
      </c>
      <c r="J730" s="90">
        <f t="shared" si="63"/>
        <v>0</v>
      </c>
      <c r="K730" s="90">
        <f t="shared" si="64"/>
        <v>100</v>
      </c>
    </row>
    <row r="731" spans="1:11" ht="15.75">
      <c r="A731" s="88" t="s">
        <v>264</v>
      </c>
      <c r="B731" s="137" t="s">
        <v>365</v>
      </c>
      <c r="C731" s="138"/>
      <c r="D731" s="89" t="s">
        <v>212</v>
      </c>
      <c r="E731" s="89" t="s">
        <v>154</v>
      </c>
      <c r="F731" s="89" t="s">
        <v>453</v>
      </c>
      <c r="G731" s="64" t="s">
        <v>265</v>
      </c>
      <c r="H731" s="90">
        <v>7.5</v>
      </c>
      <c r="I731" s="90">
        <f>Прил_5!I641</f>
        <v>7.5</v>
      </c>
      <c r="J731" s="90">
        <f t="shared" si="63"/>
        <v>0</v>
      </c>
      <c r="K731" s="90">
        <f t="shared" si="64"/>
        <v>100</v>
      </c>
    </row>
    <row r="732" spans="1:11" ht="63">
      <c r="A732" s="88" t="s">
        <v>454</v>
      </c>
      <c r="B732" s="137" t="s">
        <v>365</v>
      </c>
      <c r="C732" s="138"/>
      <c r="D732" s="89" t="s">
        <v>212</v>
      </c>
      <c r="E732" s="89" t="s">
        <v>154</v>
      </c>
      <c r="F732" s="89" t="s">
        <v>455</v>
      </c>
      <c r="G732" s="64"/>
      <c r="H732" s="90">
        <f aca="true" t="shared" si="65" ref="H732:I734">H733</f>
        <v>2568.1</v>
      </c>
      <c r="I732" s="90">
        <f t="shared" si="65"/>
        <v>0</v>
      </c>
      <c r="J732" s="90">
        <f t="shared" si="63"/>
        <v>2568.1</v>
      </c>
      <c r="K732" s="90">
        <f t="shared" si="64"/>
        <v>0</v>
      </c>
    </row>
    <row r="733" spans="1:11" ht="63">
      <c r="A733" s="88" t="s">
        <v>456</v>
      </c>
      <c r="B733" s="137" t="s">
        <v>365</v>
      </c>
      <c r="C733" s="138"/>
      <c r="D733" s="89" t="s">
        <v>212</v>
      </c>
      <c r="E733" s="89" t="s">
        <v>154</v>
      </c>
      <c r="F733" s="89" t="s">
        <v>457</v>
      </c>
      <c r="G733" s="64"/>
      <c r="H733" s="90">
        <f t="shared" si="65"/>
        <v>2568.1</v>
      </c>
      <c r="I733" s="90">
        <f t="shared" si="65"/>
        <v>0</v>
      </c>
      <c r="J733" s="90">
        <f t="shared" si="63"/>
        <v>2568.1</v>
      </c>
      <c r="K733" s="90">
        <f t="shared" si="64"/>
        <v>0</v>
      </c>
    </row>
    <row r="734" spans="1:11" ht="47.25">
      <c r="A734" s="88" t="s">
        <v>191</v>
      </c>
      <c r="B734" s="137" t="s">
        <v>365</v>
      </c>
      <c r="C734" s="138"/>
      <c r="D734" s="89" t="s">
        <v>212</v>
      </c>
      <c r="E734" s="89" t="s">
        <v>154</v>
      </c>
      <c r="F734" s="89" t="s">
        <v>457</v>
      </c>
      <c r="G734" s="64" t="s">
        <v>192</v>
      </c>
      <c r="H734" s="90">
        <f t="shared" si="65"/>
        <v>2568.1</v>
      </c>
      <c r="I734" s="90">
        <f t="shared" si="65"/>
        <v>0</v>
      </c>
      <c r="J734" s="90">
        <f t="shared" si="63"/>
        <v>2568.1</v>
      </c>
      <c r="K734" s="90">
        <f t="shared" si="64"/>
        <v>0</v>
      </c>
    </row>
    <row r="735" spans="1:11" ht="15.75">
      <c r="A735" s="88" t="s">
        <v>264</v>
      </c>
      <c r="B735" s="137" t="s">
        <v>365</v>
      </c>
      <c r="C735" s="138"/>
      <c r="D735" s="89" t="s">
        <v>212</v>
      </c>
      <c r="E735" s="89" t="s">
        <v>154</v>
      </c>
      <c r="F735" s="89" t="s">
        <v>457</v>
      </c>
      <c r="G735" s="64" t="s">
        <v>265</v>
      </c>
      <c r="H735" s="90">
        <v>2568.1</v>
      </c>
      <c r="I735" s="90">
        <f>Прил_5!I648</f>
        <v>0</v>
      </c>
      <c r="J735" s="90">
        <f t="shared" si="63"/>
        <v>2568.1</v>
      </c>
      <c r="K735" s="90">
        <f t="shared" si="64"/>
        <v>0</v>
      </c>
    </row>
    <row r="736" spans="1:11" ht="31.5">
      <c r="A736" s="88" t="s">
        <v>441</v>
      </c>
      <c r="B736" s="137" t="s">
        <v>365</v>
      </c>
      <c r="C736" s="138"/>
      <c r="D736" s="89" t="s">
        <v>212</v>
      </c>
      <c r="E736" s="89" t="s">
        <v>154</v>
      </c>
      <c r="F736" s="89" t="s">
        <v>442</v>
      </c>
      <c r="G736" s="64"/>
      <c r="H736" s="90">
        <f aca="true" t="shared" si="66" ref="H736:I738">H737</f>
        <v>300</v>
      </c>
      <c r="I736" s="90">
        <f t="shared" si="66"/>
        <v>2.5</v>
      </c>
      <c r="J736" s="90">
        <f t="shared" si="63"/>
        <v>297.5</v>
      </c>
      <c r="K736" s="90">
        <f t="shared" si="64"/>
        <v>0.8333333333333334</v>
      </c>
    </row>
    <row r="737" spans="1:11" ht="31.5">
      <c r="A737" s="88" t="s">
        <v>443</v>
      </c>
      <c r="B737" s="137" t="s">
        <v>365</v>
      </c>
      <c r="C737" s="138"/>
      <c r="D737" s="89" t="s">
        <v>212</v>
      </c>
      <c r="E737" s="89" t="s">
        <v>154</v>
      </c>
      <c r="F737" s="89" t="s">
        <v>444</v>
      </c>
      <c r="G737" s="64"/>
      <c r="H737" s="90">
        <f t="shared" si="66"/>
        <v>300</v>
      </c>
      <c r="I737" s="90">
        <f t="shared" si="66"/>
        <v>2.5</v>
      </c>
      <c r="J737" s="90">
        <f t="shared" si="63"/>
        <v>297.5</v>
      </c>
      <c r="K737" s="90">
        <f t="shared" si="64"/>
        <v>0.8333333333333334</v>
      </c>
    </row>
    <row r="738" spans="1:11" ht="47.25">
      <c r="A738" s="88" t="s">
        <v>191</v>
      </c>
      <c r="B738" s="137" t="s">
        <v>365</v>
      </c>
      <c r="C738" s="138"/>
      <c r="D738" s="89" t="s">
        <v>212</v>
      </c>
      <c r="E738" s="89" t="s">
        <v>154</v>
      </c>
      <c r="F738" s="89" t="s">
        <v>444</v>
      </c>
      <c r="G738" s="64" t="s">
        <v>192</v>
      </c>
      <c r="H738" s="90">
        <f t="shared" si="66"/>
        <v>300</v>
      </c>
      <c r="I738" s="90">
        <f t="shared" si="66"/>
        <v>2.5</v>
      </c>
      <c r="J738" s="90">
        <f t="shared" si="63"/>
        <v>297.5</v>
      </c>
      <c r="K738" s="90">
        <f t="shared" si="64"/>
        <v>0.8333333333333334</v>
      </c>
    </row>
    <row r="739" spans="1:11" ht="15.75">
      <c r="A739" s="88" t="s">
        <v>264</v>
      </c>
      <c r="B739" s="137" t="s">
        <v>365</v>
      </c>
      <c r="C739" s="138"/>
      <c r="D739" s="89" t="s">
        <v>212</v>
      </c>
      <c r="E739" s="89" t="s">
        <v>154</v>
      </c>
      <c r="F739" s="89" t="s">
        <v>444</v>
      </c>
      <c r="G739" s="64" t="s">
        <v>265</v>
      </c>
      <c r="H739" s="90">
        <v>300</v>
      </c>
      <c r="I739" s="90">
        <v>2.5</v>
      </c>
      <c r="J739" s="90">
        <f t="shared" si="63"/>
        <v>297.5</v>
      </c>
      <c r="K739" s="90">
        <f t="shared" si="64"/>
        <v>0.8333333333333334</v>
      </c>
    </row>
    <row r="740" spans="1:11" ht="47.25">
      <c r="A740" s="101" t="s">
        <v>458</v>
      </c>
      <c r="B740" s="139" t="s">
        <v>459</v>
      </c>
      <c r="C740" s="140"/>
      <c r="D740" s="102"/>
      <c r="E740" s="102"/>
      <c r="F740" s="102"/>
      <c r="G740" s="103"/>
      <c r="H740" s="97">
        <f>H741+H756+H782+H887</f>
        <v>185550.59999999998</v>
      </c>
      <c r="I740" s="97">
        <f>I741+I756+I782+I887</f>
        <v>109108</v>
      </c>
      <c r="J740" s="97">
        <f t="shared" si="63"/>
        <v>76442.59999999998</v>
      </c>
      <c r="K740" s="97">
        <f t="shared" si="64"/>
        <v>58.802288971310254</v>
      </c>
    </row>
    <row r="741" spans="1:11" s="100" customFormat="1" ht="18" customHeight="1">
      <c r="A741" s="105" t="s">
        <v>10</v>
      </c>
      <c r="B741" s="141" t="s">
        <v>459</v>
      </c>
      <c r="C741" s="142"/>
      <c r="D741" s="106" t="s">
        <v>11</v>
      </c>
      <c r="E741" s="107" t="s">
        <v>576</v>
      </c>
      <c r="F741" s="106"/>
      <c r="G741" s="108"/>
      <c r="H741" s="99">
        <f>H742+H751</f>
        <v>373</v>
      </c>
      <c r="I741" s="99">
        <f>I742+I751</f>
        <v>140.5</v>
      </c>
      <c r="J741" s="99">
        <f t="shared" si="63"/>
        <v>232.5</v>
      </c>
      <c r="K741" s="99">
        <f t="shared" si="64"/>
        <v>37.66756032171582</v>
      </c>
    </row>
    <row r="742" spans="1:11" ht="78" customHeight="1">
      <c r="A742" s="88" t="s">
        <v>24</v>
      </c>
      <c r="B742" s="137" t="s">
        <v>459</v>
      </c>
      <c r="C742" s="138"/>
      <c r="D742" s="89" t="s">
        <v>11</v>
      </c>
      <c r="E742" s="89" t="s">
        <v>25</v>
      </c>
      <c r="F742" s="89"/>
      <c r="G742" s="64"/>
      <c r="H742" s="90">
        <f aca="true" t="shared" si="67" ref="H742:I744">H743</f>
        <v>273</v>
      </c>
      <c r="I742" s="90">
        <f t="shared" si="67"/>
        <v>140.5</v>
      </c>
      <c r="J742" s="90">
        <f t="shared" si="63"/>
        <v>132.5</v>
      </c>
      <c r="K742" s="90">
        <f t="shared" si="64"/>
        <v>51.46520146520146</v>
      </c>
    </row>
    <row r="743" spans="1:11" ht="63">
      <c r="A743" s="88" t="s">
        <v>14</v>
      </c>
      <c r="B743" s="137" t="s">
        <v>459</v>
      </c>
      <c r="C743" s="138"/>
      <c r="D743" s="89" t="s">
        <v>11</v>
      </c>
      <c r="E743" s="89" t="s">
        <v>25</v>
      </c>
      <c r="F743" s="89" t="s">
        <v>15</v>
      </c>
      <c r="G743" s="64"/>
      <c r="H743" s="90">
        <f t="shared" si="67"/>
        <v>273</v>
      </c>
      <c r="I743" s="90">
        <f t="shared" si="67"/>
        <v>140.5</v>
      </c>
      <c r="J743" s="90">
        <f t="shared" si="63"/>
        <v>132.5</v>
      </c>
      <c r="K743" s="90">
        <f t="shared" si="64"/>
        <v>51.46520146520146</v>
      </c>
    </row>
    <row r="744" spans="1:11" ht="15.75">
      <c r="A744" s="88" t="s">
        <v>41</v>
      </c>
      <c r="B744" s="137" t="s">
        <v>459</v>
      </c>
      <c r="C744" s="138"/>
      <c r="D744" s="89" t="s">
        <v>11</v>
      </c>
      <c r="E744" s="89" t="s">
        <v>25</v>
      </c>
      <c r="F744" s="89" t="s">
        <v>42</v>
      </c>
      <c r="G744" s="64"/>
      <c r="H744" s="90">
        <f t="shared" si="67"/>
        <v>273</v>
      </c>
      <c r="I744" s="90">
        <f t="shared" si="67"/>
        <v>140.5</v>
      </c>
      <c r="J744" s="90">
        <f t="shared" si="63"/>
        <v>132.5</v>
      </c>
      <c r="K744" s="90">
        <f t="shared" si="64"/>
        <v>51.46520146520146</v>
      </c>
    </row>
    <row r="745" spans="1:11" ht="31.5">
      <c r="A745" s="88" t="s">
        <v>31</v>
      </c>
      <c r="B745" s="137" t="s">
        <v>459</v>
      </c>
      <c r="C745" s="138"/>
      <c r="D745" s="89" t="s">
        <v>11</v>
      </c>
      <c r="E745" s="89" t="s">
        <v>25</v>
      </c>
      <c r="F745" s="89" t="s">
        <v>44</v>
      </c>
      <c r="G745" s="64"/>
      <c r="H745" s="90">
        <f>H746+H748</f>
        <v>273</v>
      </c>
      <c r="I745" s="90">
        <f>I746+I748</f>
        <v>140.5</v>
      </c>
      <c r="J745" s="90">
        <f t="shared" si="63"/>
        <v>132.5</v>
      </c>
      <c r="K745" s="90">
        <f t="shared" si="64"/>
        <v>51.46520146520146</v>
      </c>
    </row>
    <row r="746" spans="1:11" ht="47.25">
      <c r="A746" s="88" t="s">
        <v>33</v>
      </c>
      <c r="B746" s="137" t="s">
        <v>459</v>
      </c>
      <c r="C746" s="138"/>
      <c r="D746" s="89" t="s">
        <v>11</v>
      </c>
      <c r="E746" s="89" t="s">
        <v>25</v>
      </c>
      <c r="F746" s="89" t="s">
        <v>44</v>
      </c>
      <c r="G746" s="64" t="s">
        <v>34</v>
      </c>
      <c r="H746" s="90">
        <f>H747</f>
        <v>118</v>
      </c>
      <c r="I746" s="90">
        <f>I747</f>
        <v>83.8</v>
      </c>
      <c r="J746" s="90">
        <f t="shared" si="63"/>
        <v>34.2</v>
      </c>
      <c r="K746" s="90">
        <f t="shared" si="64"/>
        <v>71.01694915254238</v>
      </c>
    </row>
    <row r="747" spans="1:11" ht="47.25">
      <c r="A747" s="88" t="s">
        <v>35</v>
      </c>
      <c r="B747" s="137" t="s">
        <v>459</v>
      </c>
      <c r="C747" s="138"/>
      <c r="D747" s="89" t="s">
        <v>11</v>
      </c>
      <c r="E747" s="89" t="s">
        <v>25</v>
      </c>
      <c r="F747" s="89" t="s">
        <v>44</v>
      </c>
      <c r="G747" s="64" t="s">
        <v>36</v>
      </c>
      <c r="H747" s="90">
        <v>118</v>
      </c>
      <c r="I747" s="90">
        <v>83.8</v>
      </c>
      <c r="J747" s="90">
        <f t="shared" si="63"/>
        <v>34.2</v>
      </c>
      <c r="K747" s="90">
        <f t="shared" si="64"/>
        <v>71.01694915254238</v>
      </c>
    </row>
    <row r="748" spans="1:11" ht="15.75">
      <c r="A748" s="88" t="s">
        <v>45</v>
      </c>
      <c r="B748" s="137" t="s">
        <v>459</v>
      </c>
      <c r="C748" s="138"/>
      <c r="D748" s="89" t="s">
        <v>11</v>
      </c>
      <c r="E748" s="89" t="s">
        <v>25</v>
      </c>
      <c r="F748" s="89" t="s">
        <v>44</v>
      </c>
      <c r="G748" s="64" t="s">
        <v>46</v>
      </c>
      <c r="H748" s="90">
        <f>H749+H750</f>
        <v>155</v>
      </c>
      <c r="I748" s="90">
        <f>I749+I750</f>
        <v>56.7</v>
      </c>
      <c r="J748" s="90">
        <f t="shared" si="63"/>
        <v>98.3</v>
      </c>
      <c r="K748" s="90">
        <f t="shared" si="64"/>
        <v>36.58064516129033</v>
      </c>
    </row>
    <row r="749" spans="1:11" ht="15.75">
      <c r="A749" s="88" t="s">
        <v>47</v>
      </c>
      <c r="B749" s="137" t="s">
        <v>459</v>
      </c>
      <c r="C749" s="138"/>
      <c r="D749" s="89" t="s">
        <v>11</v>
      </c>
      <c r="E749" s="89" t="s">
        <v>25</v>
      </c>
      <c r="F749" s="89" t="s">
        <v>44</v>
      </c>
      <c r="G749" s="64" t="s">
        <v>48</v>
      </c>
      <c r="H749" s="90">
        <v>150</v>
      </c>
      <c r="I749" s="90">
        <v>4.1</v>
      </c>
      <c r="J749" s="90">
        <f t="shared" si="63"/>
        <v>145.9</v>
      </c>
      <c r="K749" s="90">
        <f t="shared" si="64"/>
        <v>2.733333333333333</v>
      </c>
    </row>
    <row r="750" spans="1:11" ht="18.75" customHeight="1">
      <c r="A750" s="88" t="s">
        <v>49</v>
      </c>
      <c r="B750" s="137" t="s">
        <v>459</v>
      </c>
      <c r="C750" s="138"/>
      <c r="D750" s="89" t="s">
        <v>11</v>
      </c>
      <c r="E750" s="89" t="s">
        <v>25</v>
      </c>
      <c r="F750" s="89" t="s">
        <v>44</v>
      </c>
      <c r="G750" s="64" t="s">
        <v>50</v>
      </c>
      <c r="H750" s="90">
        <v>5</v>
      </c>
      <c r="I750" s="90">
        <v>52.6</v>
      </c>
      <c r="J750" s="90">
        <f t="shared" si="63"/>
        <v>-47.6</v>
      </c>
      <c r="K750" s="90">
        <f t="shared" si="64"/>
        <v>1052</v>
      </c>
    </row>
    <row r="751" spans="1:11" ht="15.75">
      <c r="A751" s="88" t="s">
        <v>54</v>
      </c>
      <c r="B751" s="137" t="s">
        <v>459</v>
      </c>
      <c r="C751" s="138"/>
      <c r="D751" s="89" t="s">
        <v>11</v>
      </c>
      <c r="E751" s="89" t="s">
        <v>55</v>
      </c>
      <c r="F751" s="89"/>
      <c r="G751" s="64"/>
      <c r="H751" s="90">
        <f aca="true" t="shared" si="68" ref="H751:I754">H752</f>
        <v>100</v>
      </c>
      <c r="I751" s="90">
        <f t="shared" si="68"/>
        <v>0</v>
      </c>
      <c r="J751" s="90">
        <f t="shared" si="63"/>
        <v>100</v>
      </c>
      <c r="K751" s="90">
        <f t="shared" si="64"/>
        <v>0</v>
      </c>
    </row>
    <row r="752" spans="1:11" ht="47.25">
      <c r="A752" s="88" t="s">
        <v>243</v>
      </c>
      <c r="B752" s="137" t="s">
        <v>459</v>
      </c>
      <c r="C752" s="138"/>
      <c r="D752" s="89" t="s">
        <v>11</v>
      </c>
      <c r="E752" s="89" t="s">
        <v>55</v>
      </c>
      <c r="F752" s="89" t="s">
        <v>244</v>
      </c>
      <c r="G752" s="64"/>
      <c r="H752" s="90">
        <f t="shared" si="68"/>
        <v>100</v>
      </c>
      <c r="I752" s="90">
        <f t="shared" si="68"/>
        <v>0</v>
      </c>
      <c r="J752" s="90">
        <f t="shared" si="63"/>
        <v>100</v>
      </c>
      <c r="K752" s="90">
        <f t="shared" si="64"/>
        <v>0</v>
      </c>
    </row>
    <row r="753" spans="1:11" ht="63">
      <c r="A753" s="88" t="s">
        <v>247</v>
      </c>
      <c r="B753" s="137" t="s">
        <v>459</v>
      </c>
      <c r="C753" s="138"/>
      <c r="D753" s="89" t="s">
        <v>11</v>
      </c>
      <c r="E753" s="89" t="s">
        <v>55</v>
      </c>
      <c r="F753" s="89" t="s">
        <v>248</v>
      </c>
      <c r="G753" s="64"/>
      <c r="H753" s="90">
        <f t="shared" si="68"/>
        <v>100</v>
      </c>
      <c r="I753" s="90">
        <f t="shared" si="68"/>
        <v>0</v>
      </c>
      <c r="J753" s="90">
        <f t="shared" si="63"/>
        <v>100</v>
      </c>
      <c r="K753" s="90">
        <f t="shared" si="64"/>
        <v>0</v>
      </c>
    </row>
    <row r="754" spans="1:11" ht="47.25">
      <c r="A754" s="88" t="s">
        <v>33</v>
      </c>
      <c r="B754" s="137" t="s">
        <v>459</v>
      </c>
      <c r="C754" s="138"/>
      <c r="D754" s="89" t="s">
        <v>11</v>
      </c>
      <c r="E754" s="89" t="s">
        <v>55</v>
      </c>
      <c r="F754" s="89" t="s">
        <v>248</v>
      </c>
      <c r="G754" s="64" t="s">
        <v>34</v>
      </c>
      <c r="H754" s="90">
        <f t="shared" si="68"/>
        <v>100</v>
      </c>
      <c r="I754" s="90">
        <f t="shared" si="68"/>
        <v>0</v>
      </c>
      <c r="J754" s="90">
        <f t="shared" si="63"/>
        <v>100</v>
      </c>
      <c r="K754" s="90">
        <f t="shared" si="64"/>
        <v>0</v>
      </c>
    </row>
    <row r="755" spans="1:11" ht="47.25">
      <c r="A755" s="88" t="s">
        <v>35</v>
      </c>
      <c r="B755" s="137" t="s">
        <v>459</v>
      </c>
      <c r="C755" s="138"/>
      <c r="D755" s="89" t="s">
        <v>11</v>
      </c>
      <c r="E755" s="89" t="s">
        <v>55</v>
      </c>
      <c r="F755" s="89" t="s">
        <v>248</v>
      </c>
      <c r="G755" s="64" t="s">
        <v>36</v>
      </c>
      <c r="H755" s="90">
        <v>100</v>
      </c>
      <c r="I755" s="90"/>
      <c r="J755" s="90">
        <f t="shared" si="63"/>
        <v>100</v>
      </c>
      <c r="K755" s="90">
        <f t="shared" si="64"/>
        <v>0</v>
      </c>
    </row>
    <row r="756" spans="1:11" s="100" customFormat="1" ht="15.75">
      <c r="A756" s="105" t="s">
        <v>126</v>
      </c>
      <c r="B756" s="141" t="s">
        <v>459</v>
      </c>
      <c r="C756" s="142"/>
      <c r="D756" s="106" t="s">
        <v>25</v>
      </c>
      <c r="E756" s="107" t="s">
        <v>576</v>
      </c>
      <c r="F756" s="106"/>
      <c r="G756" s="108"/>
      <c r="H756" s="99">
        <f>H757+H767</f>
        <v>7747.5</v>
      </c>
      <c r="I756" s="99">
        <f>I757+I767</f>
        <v>1190.5</v>
      </c>
      <c r="J756" s="99">
        <f t="shared" si="63"/>
        <v>6557</v>
      </c>
      <c r="K756" s="99">
        <f t="shared" si="64"/>
        <v>15.366247176508551</v>
      </c>
    </row>
    <row r="757" spans="1:11" ht="15.75">
      <c r="A757" s="88" t="s">
        <v>460</v>
      </c>
      <c r="B757" s="137" t="s">
        <v>459</v>
      </c>
      <c r="C757" s="138"/>
      <c r="D757" s="89" t="s">
        <v>25</v>
      </c>
      <c r="E757" s="89" t="s">
        <v>186</v>
      </c>
      <c r="F757" s="89"/>
      <c r="G757" s="64"/>
      <c r="H757" s="90">
        <f>H758+H763</f>
        <v>560.5</v>
      </c>
      <c r="I757" s="90">
        <f>I758+I763</f>
        <v>5.5</v>
      </c>
      <c r="J757" s="90">
        <f t="shared" si="63"/>
        <v>555</v>
      </c>
      <c r="K757" s="90">
        <f t="shared" si="64"/>
        <v>0.9812667261373774</v>
      </c>
    </row>
    <row r="758" spans="1:11" ht="63">
      <c r="A758" s="88" t="s">
        <v>461</v>
      </c>
      <c r="B758" s="137" t="s">
        <v>459</v>
      </c>
      <c r="C758" s="138"/>
      <c r="D758" s="89" t="s">
        <v>25</v>
      </c>
      <c r="E758" s="89" t="s">
        <v>186</v>
      </c>
      <c r="F758" s="89" t="s">
        <v>462</v>
      </c>
      <c r="G758" s="64"/>
      <c r="H758" s="90">
        <f aca="true" t="shared" si="69" ref="H758:I761">H759</f>
        <v>53</v>
      </c>
      <c r="I758" s="90">
        <f t="shared" si="69"/>
        <v>0</v>
      </c>
      <c r="J758" s="90">
        <f t="shared" si="63"/>
        <v>53</v>
      </c>
      <c r="K758" s="90">
        <f t="shared" si="64"/>
        <v>0</v>
      </c>
    </row>
    <row r="759" spans="1:11" ht="47.25">
      <c r="A759" s="88" t="s">
        <v>463</v>
      </c>
      <c r="B759" s="137" t="s">
        <v>459</v>
      </c>
      <c r="C759" s="138"/>
      <c r="D759" s="89" t="s">
        <v>25</v>
      </c>
      <c r="E759" s="89" t="s">
        <v>186</v>
      </c>
      <c r="F759" s="89" t="s">
        <v>464</v>
      </c>
      <c r="G759" s="64"/>
      <c r="H759" s="90">
        <f t="shared" si="69"/>
        <v>53</v>
      </c>
      <c r="I759" s="90">
        <f t="shared" si="69"/>
        <v>0</v>
      </c>
      <c r="J759" s="90">
        <f t="shared" si="63"/>
        <v>53</v>
      </c>
      <c r="K759" s="90">
        <f t="shared" si="64"/>
        <v>0</v>
      </c>
    </row>
    <row r="760" spans="1:11" ht="78.75">
      <c r="A760" s="88" t="s">
        <v>465</v>
      </c>
      <c r="B760" s="137" t="s">
        <v>459</v>
      </c>
      <c r="C760" s="138"/>
      <c r="D760" s="89" t="s">
        <v>25</v>
      </c>
      <c r="E760" s="89" t="s">
        <v>186</v>
      </c>
      <c r="F760" s="89" t="s">
        <v>466</v>
      </c>
      <c r="G760" s="64"/>
      <c r="H760" s="90">
        <f t="shared" si="69"/>
        <v>53</v>
      </c>
      <c r="I760" s="90">
        <f t="shared" si="69"/>
        <v>0</v>
      </c>
      <c r="J760" s="90">
        <f t="shared" si="63"/>
        <v>53</v>
      </c>
      <c r="K760" s="90">
        <f t="shared" si="64"/>
        <v>0</v>
      </c>
    </row>
    <row r="761" spans="1:11" ht="47.25">
      <c r="A761" s="88" t="s">
        <v>33</v>
      </c>
      <c r="B761" s="137" t="s">
        <v>459</v>
      </c>
      <c r="C761" s="138"/>
      <c r="D761" s="89" t="s">
        <v>25</v>
      </c>
      <c r="E761" s="89" t="s">
        <v>186</v>
      </c>
      <c r="F761" s="89" t="s">
        <v>466</v>
      </c>
      <c r="G761" s="64" t="s">
        <v>34</v>
      </c>
      <c r="H761" s="90">
        <f t="shared" si="69"/>
        <v>53</v>
      </c>
      <c r="I761" s="90">
        <f t="shared" si="69"/>
        <v>0</v>
      </c>
      <c r="J761" s="90">
        <f t="shared" si="63"/>
        <v>53</v>
      </c>
      <c r="K761" s="90">
        <f t="shared" si="64"/>
        <v>0</v>
      </c>
    </row>
    <row r="762" spans="1:11" ht="47.25">
      <c r="A762" s="88" t="s">
        <v>35</v>
      </c>
      <c r="B762" s="137" t="s">
        <v>459</v>
      </c>
      <c r="C762" s="138"/>
      <c r="D762" s="89" t="s">
        <v>25</v>
      </c>
      <c r="E762" s="89" t="s">
        <v>186</v>
      </c>
      <c r="F762" s="89" t="s">
        <v>466</v>
      </c>
      <c r="G762" s="64" t="s">
        <v>36</v>
      </c>
      <c r="H762" s="90">
        <v>53</v>
      </c>
      <c r="I762" s="90">
        <f>Прил_5!I14</f>
        <v>0</v>
      </c>
      <c r="J762" s="90">
        <f t="shared" si="63"/>
        <v>53</v>
      </c>
      <c r="K762" s="90">
        <f t="shared" si="64"/>
        <v>0</v>
      </c>
    </row>
    <row r="763" spans="1:11" ht="15" customHeight="1">
      <c r="A763" s="88" t="s">
        <v>467</v>
      </c>
      <c r="B763" s="137" t="s">
        <v>459</v>
      </c>
      <c r="C763" s="138"/>
      <c r="D763" s="89" t="s">
        <v>25</v>
      </c>
      <c r="E763" s="89" t="s">
        <v>186</v>
      </c>
      <c r="F763" s="89" t="s">
        <v>468</v>
      </c>
      <c r="G763" s="64"/>
      <c r="H763" s="90">
        <f aca="true" t="shared" si="70" ref="H763:I765">H764</f>
        <v>507.5</v>
      </c>
      <c r="I763" s="90">
        <f t="shared" si="70"/>
        <v>5.5</v>
      </c>
      <c r="J763" s="90">
        <f t="shared" si="63"/>
        <v>502</v>
      </c>
      <c r="K763" s="90">
        <f t="shared" si="64"/>
        <v>1.083743842364532</v>
      </c>
    </row>
    <row r="764" spans="1:11" ht="31.5">
      <c r="A764" s="88" t="s">
        <v>469</v>
      </c>
      <c r="B764" s="137" t="s">
        <v>459</v>
      </c>
      <c r="C764" s="138"/>
      <c r="D764" s="89" t="s">
        <v>25</v>
      </c>
      <c r="E764" s="89" t="s">
        <v>186</v>
      </c>
      <c r="F764" s="89" t="s">
        <v>470</v>
      </c>
      <c r="G764" s="64"/>
      <c r="H764" s="90">
        <f t="shared" si="70"/>
        <v>507.5</v>
      </c>
      <c r="I764" s="90">
        <f t="shared" si="70"/>
        <v>5.5</v>
      </c>
      <c r="J764" s="90">
        <f t="shared" si="63"/>
        <v>502</v>
      </c>
      <c r="K764" s="90">
        <f t="shared" si="64"/>
        <v>1.083743842364532</v>
      </c>
    </row>
    <row r="765" spans="1:11" ht="47.25">
      <c r="A765" s="88" t="s">
        <v>33</v>
      </c>
      <c r="B765" s="137" t="s">
        <v>459</v>
      </c>
      <c r="C765" s="138"/>
      <c r="D765" s="89" t="s">
        <v>25</v>
      </c>
      <c r="E765" s="89" t="s">
        <v>186</v>
      </c>
      <c r="F765" s="89" t="s">
        <v>470</v>
      </c>
      <c r="G765" s="64" t="s">
        <v>34</v>
      </c>
      <c r="H765" s="90">
        <f t="shared" si="70"/>
        <v>507.5</v>
      </c>
      <c r="I765" s="90">
        <f t="shared" si="70"/>
        <v>5.5</v>
      </c>
      <c r="J765" s="90">
        <f t="shared" si="63"/>
        <v>502</v>
      </c>
      <c r="K765" s="90">
        <f t="shared" si="64"/>
        <v>1.083743842364532</v>
      </c>
    </row>
    <row r="766" spans="1:11" ht="47.25">
      <c r="A766" s="88" t="s">
        <v>35</v>
      </c>
      <c r="B766" s="137" t="s">
        <v>459</v>
      </c>
      <c r="C766" s="138"/>
      <c r="D766" s="89" t="s">
        <v>25</v>
      </c>
      <c r="E766" s="89" t="s">
        <v>186</v>
      </c>
      <c r="F766" s="89" t="s">
        <v>470</v>
      </c>
      <c r="G766" s="64" t="s">
        <v>36</v>
      </c>
      <c r="H766" s="90">
        <v>507.5</v>
      </c>
      <c r="I766" s="90">
        <v>5.5</v>
      </c>
      <c r="J766" s="90">
        <f t="shared" si="63"/>
        <v>502</v>
      </c>
      <c r="K766" s="90">
        <f t="shared" si="64"/>
        <v>1.083743842364532</v>
      </c>
    </row>
    <row r="767" spans="1:11" ht="15.75">
      <c r="A767" s="88" t="s">
        <v>471</v>
      </c>
      <c r="B767" s="137" t="s">
        <v>459</v>
      </c>
      <c r="C767" s="138"/>
      <c r="D767" s="89" t="s">
        <v>25</v>
      </c>
      <c r="E767" s="89" t="s">
        <v>168</v>
      </c>
      <c r="F767" s="89"/>
      <c r="G767" s="64"/>
      <c r="H767" s="90">
        <f>H768+H773+H778</f>
        <v>7187</v>
      </c>
      <c r="I767" s="90">
        <f>I768+I773+I778</f>
        <v>1185</v>
      </c>
      <c r="J767" s="90">
        <f t="shared" si="63"/>
        <v>6002</v>
      </c>
      <c r="K767" s="90">
        <f t="shared" si="64"/>
        <v>16.488103520244888</v>
      </c>
    </row>
    <row r="768" spans="1:11" ht="63">
      <c r="A768" s="88" t="s">
        <v>472</v>
      </c>
      <c r="B768" s="137" t="s">
        <v>459</v>
      </c>
      <c r="C768" s="138"/>
      <c r="D768" s="89" t="s">
        <v>25</v>
      </c>
      <c r="E768" s="89" t="s">
        <v>168</v>
      </c>
      <c r="F768" s="89" t="s">
        <v>473</v>
      </c>
      <c r="G768" s="64"/>
      <c r="H768" s="90">
        <f aca="true" t="shared" si="71" ref="H768:I771">H769</f>
        <v>500</v>
      </c>
      <c r="I768" s="90">
        <f t="shared" si="71"/>
        <v>250</v>
      </c>
      <c r="J768" s="90">
        <f t="shared" si="63"/>
        <v>250</v>
      </c>
      <c r="K768" s="90">
        <f t="shared" si="64"/>
        <v>50</v>
      </c>
    </row>
    <row r="769" spans="1:11" ht="31.5">
      <c r="A769" s="88" t="s">
        <v>474</v>
      </c>
      <c r="B769" s="137" t="s">
        <v>459</v>
      </c>
      <c r="C769" s="138"/>
      <c r="D769" s="89" t="s">
        <v>25</v>
      </c>
      <c r="E769" s="89" t="s">
        <v>168</v>
      </c>
      <c r="F769" s="89" t="s">
        <v>475</v>
      </c>
      <c r="G769" s="64"/>
      <c r="H769" s="90">
        <f t="shared" si="71"/>
        <v>500</v>
      </c>
      <c r="I769" s="90">
        <f t="shared" si="71"/>
        <v>250</v>
      </c>
      <c r="J769" s="90">
        <f t="shared" si="63"/>
        <v>250</v>
      </c>
      <c r="K769" s="90">
        <f t="shared" si="64"/>
        <v>50</v>
      </c>
    </row>
    <row r="770" spans="1:11" ht="78.75">
      <c r="A770" s="88" t="s">
        <v>476</v>
      </c>
      <c r="B770" s="137" t="s">
        <v>459</v>
      </c>
      <c r="C770" s="138"/>
      <c r="D770" s="89" t="s">
        <v>25</v>
      </c>
      <c r="E770" s="89" t="s">
        <v>168</v>
      </c>
      <c r="F770" s="89" t="s">
        <v>477</v>
      </c>
      <c r="G770" s="64"/>
      <c r="H770" s="90">
        <f t="shared" si="71"/>
        <v>500</v>
      </c>
      <c r="I770" s="90">
        <f t="shared" si="71"/>
        <v>250</v>
      </c>
      <c r="J770" s="90">
        <f t="shared" si="63"/>
        <v>250</v>
      </c>
      <c r="K770" s="90">
        <f t="shared" si="64"/>
        <v>50</v>
      </c>
    </row>
    <row r="771" spans="1:11" ht="47.25">
      <c r="A771" s="88" t="s">
        <v>33</v>
      </c>
      <c r="B771" s="137" t="s">
        <v>459</v>
      </c>
      <c r="C771" s="138"/>
      <c r="D771" s="89" t="s">
        <v>25</v>
      </c>
      <c r="E771" s="89" t="s">
        <v>168</v>
      </c>
      <c r="F771" s="89" t="s">
        <v>477</v>
      </c>
      <c r="G771" s="64" t="s">
        <v>34</v>
      </c>
      <c r="H771" s="90">
        <f t="shared" si="71"/>
        <v>500</v>
      </c>
      <c r="I771" s="90">
        <f t="shared" si="71"/>
        <v>250</v>
      </c>
      <c r="J771" s="90">
        <f t="shared" si="63"/>
        <v>250</v>
      </c>
      <c r="K771" s="90">
        <f t="shared" si="64"/>
        <v>50</v>
      </c>
    </row>
    <row r="772" spans="1:11" ht="47.25">
      <c r="A772" s="88" t="s">
        <v>35</v>
      </c>
      <c r="B772" s="137" t="s">
        <v>459</v>
      </c>
      <c r="C772" s="138"/>
      <c r="D772" s="89" t="s">
        <v>25</v>
      </c>
      <c r="E772" s="89" t="s">
        <v>168</v>
      </c>
      <c r="F772" s="89" t="s">
        <v>477</v>
      </c>
      <c r="G772" s="64" t="s">
        <v>36</v>
      </c>
      <c r="H772" s="90">
        <v>500</v>
      </c>
      <c r="I772" s="90">
        <f>Прил_5!I22</f>
        <v>250</v>
      </c>
      <c r="J772" s="90">
        <f t="shared" si="63"/>
        <v>250</v>
      </c>
      <c r="K772" s="90">
        <f t="shared" si="64"/>
        <v>50</v>
      </c>
    </row>
    <row r="773" spans="1:11" ht="60" customHeight="1">
      <c r="A773" s="88" t="s">
        <v>478</v>
      </c>
      <c r="B773" s="137" t="s">
        <v>459</v>
      </c>
      <c r="C773" s="138"/>
      <c r="D773" s="89" t="s">
        <v>25</v>
      </c>
      <c r="E773" s="89" t="s">
        <v>168</v>
      </c>
      <c r="F773" s="89" t="s">
        <v>479</v>
      </c>
      <c r="G773" s="64"/>
      <c r="H773" s="90">
        <f aca="true" t="shared" si="72" ref="H773:I776">H774</f>
        <v>4757.6</v>
      </c>
      <c r="I773" s="90">
        <f t="shared" si="72"/>
        <v>375</v>
      </c>
      <c r="J773" s="90">
        <f t="shared" si="63"/>
        <v>4382.6</v>
      </c>
      <c r="K773" s="90">
        <f t="shared" si="64"/>
        <v>7.882125441399024</v>
      </c>
    </row>
    <row r="774" spans="1:11" ht="47.25">
      <c r="A774" s="88" t="s">
        <v>480</v>
      </c>
      <c r="B774" s="137" t="s">
        <v>459</v>
      </c>
      <c r="C774" s="138"/>
      <c r="D774" s="89" t="s">
        <v>25</v>
      </c>
      <c r="E774" s="89" t="s">
        <v>168</v>
      </c>
      <c r="F774" s="89" t="s">
        <v>481</v>
      </c>
      <c r="G774" s="64"/>
      <c r="H774" s="90">
        <f t="shared" si="72"/>
        <v>4757.6</v>
      </c>
      <c r="I774" s="90">
        <f t="shared" si="72"/>
        <v>375</v>
      </c>
      <c r="J774" s="90">
        <f t="shared" si="63"/>
        <v>4382.6</v>
      </c>
      <c r="K774" s="90">
        <f t="shared" si="64"/>
        <v>7.882125441399024</v>
      </c>
    </row>
    <row r="775" spans="1:11" ht="47.25">
      <c r="A775" s="88" t="s">
        <v>482</v>
      </c>
      <c r="B775" s="137" t="s">
        <v>459</v>
      </c>
      <c r="C775" s="138"/>
      <c r="D775" s="89" t="s">
        <v>25</v>
      </c>
      <c r="E775" s="89" t="s">
        <v>168</v>
      </c>
      <c r="F775" s="89" t="s">
        <v>483</v>
      </c>
      <c r="G775" s="64"/>
      <c r="H775" s="90">
        <f t="shared" si="72"/>
        <v>4757.6</v>
      </c>
      <c r="I775" s="90">
        <f t="shared" si="72"/>
        <v>375</v>
      </c>
      <c r="J775" s="90">
        <f t="shared" si="63"/>
        <v>4382.6</v>
      </c>
      <c r="K775" s="90">
        <f t="shared" si="64"/>
        <v>7.882125441399024</v>
      </c>
    </row>
    <row r="776" spans="1:11" ht="47.25">
      <c r="A776" s="88" t="s">
        <v>33</v>
      </c>
      <c r="B776" s="137" t="s">
        <v>459</v>
      </c>
      <c r="C776" s="138"/>
      <c r="D776" s="89" t="s">
        <v>25</v>
      </c>
      <c r="E776" s="89" t="s">
        <v>168</v>
      </c>
      <c r="F776" s="89" t="s">
        <v>483</v>
      </c>
      <c r="G776" s="64" t="s">
        <v>34</v>
      </c>
      <c r="H776" s="90">
        <f t="shared" si="72"/>
        <v>4757.6</v>
      </c>
      <c r="I776" s="90">
        <f t="shared" si="72"/>
        <v>375</v>
      </c>
      <c r="J776" s="90">
        <f t="shared" si="63"/>
        <v>4382.6</v>
      </c>
      <c r="K776" s="90">
        <f t="shared" si="64"/>
        <v>7.882125441399024</v>
      </c>
    </row>
    <row r="777" spans="1:11" ht="47.25">
      <c r="A777" s="88" t="s">
        <v>35</v>
      </c>
      <c r="B777" s="137" t="s">
        <v>459</v>
      </c>
      <c r="C777" s="138"/>
      <c r="D777" s="89" t="s">
        <v>25</v>
      </c>
      <c r="E777" s="89" t="s">
        <v>168</v>
      </c>
      <c r="F777" s="89" t="s">
        <v>483</v>
      </c>
      <c r="G777" s="64" t="s">
        <v>36</v>
      </c>
      <c r="H777" s="90">
        <v>4757.6</v>
      </c>
      <c r="I777" s="90">
        <f>Прил_5!I252</f>
        <v>375</v>
      </c>
      <c r="J777" s="90">
        <f t="shared" si="63"/>
        <v>4382.6</v>
      </c>
      <c r="K777" s="90">
        <f t="shared" si="64"/>
        <v>7.882125441399024</v>
      </c>
    </row>
    <row r="778" spans="1:11" ht="31.5">
      <c r="A778" s="88" t="s">
        <v>484</v>
      </c>
      <c r="B778" s="137" t="s">
        <v>459</v>
      </c>
      <c r="C778" s="138"/>
      <c r="D778" s="89" t="s">
        <v>25</v>
      </c>
      <c r="E778" s="89" t="s">
        <v>168</v>
      </c>
      <c r="F778" s="89" t="s">
        <v>485</v>
      </c>
      <c r="G778" s="64"/>
      <c r="H778" s="90">
        <f aca="true" t="shared" si="73" ref="H778:I780">H779</f>
        <v>1929.4</v>
      </c>
      <c r="I778" s="90">
        <f t="shared" si="73"/>
        <v>560</v>
      </c>
      <c r="J778" s="90">
        <f t="shared" si="63"/>
        <v>1369.4</v>
      </c>
      <c r="K778" s="90">
        <f t="shared" si="64"/>
        <v>29.02456722297087</v>
      </c>
    </row>
    <row r="779" spans="1:11" ht="47.25">
      <c r="A779" s="88" t="s">
        <v>486</v>
      </c>
      <c r="B779" s="137" t="s">
        <v>459</v>
      </c>
      <c r="C779" s="138"/>
      <c r="D779" s="89" t="s">
        <v>25</v>
      </c>
      <c r="E779" s="89" t="s">
        <v>168</v>
      </c>
      <c r="F779" s="89" t="s">
        <v>487</v>
      </c>
      <c r="G779" s="64"/>
      <c r="H779" s="90">
        <f t="shared" si="73"/>
        <v>1929.4</v>
      </c>
      <c r="I779" s="90">
        <f t="shared" si="73"/>
        <v>560</v>
      </c>
      <c r="J779" s="90">
        <f t="shared" si="63"/>
        <v>1369.4</v>
      </c>
      <c r="K779" s="90">
        <f t="shared" si="64"/>
        <v>29.02456722297087</v>
      </c>
    </row>
    <row r="780" spans="1:11" ht="47.25">
      <c r="A780" s="88" t="s">
        <v>33</v>
      </c>
      <c r="B780" s="137" t="s">
        <v>459</v>
      </c>
      <c r="C780" s="138"/>
      <c r="D780" s="89" t="s">
        <v>25</v>
      </c>
      <c r="E780" s="89" t="s">
        <v>168</v>
      </c>
      <c r="F780" s="89" t="s">
        <v>487</v>
      </c>
      <c r="G780" s="64" t="s">
        <v>34</v>
      </c>
      <c r="H780" s="90">
        <f t="shared" si="73"/>
        <v>1929.4</v>
      </c>
      <c r="I780" s="90">
        <f t="shared" si="73"/>
        <v>560</v>
      </c>
      <c r="J780" s="90">
        <f t="shared" si="63"/>
        <v>1369.4</v>
      </c>
      <c r="K780" s="90">
        <f t="shared" si="64"/>
        <v>29.02456722297087</v>
      </c>
    </row>
    <row r="781" spans="1:11" ht="47.25">
      <c r="A781" s="88" t="s">
        <v>35</v>
      </c>
      <c r="B781" s="137" t="s">
        <v>459</v>
      </c>
      <c r="C781" s="138"/>
      <c r="D781" s="89" t="s">
        <v>25</v>
      </c>
      <c r="E781" s="89" t="s">
        <v>168</v>
      </c>
      <c r="F781" s="89" t="s">
        <v>487</v>
      </c>
      <c r="G781" s="64" t="s">
        <v>36</v>
      </c>
      <c r="H781" s="90">
        <v>1929.4</v>
      </c>
      <c r="I781" s="90">
        <v>560</v>
      </c>
      <c r="J781" s="90">
        <f t="shared" si="63"/>
        <v>1369.4</v>
      </c>
      <c r="K781" s="90">
        <f t="shared" si="64"/>
        <v>29.02456722297087</v>
      </c>
    </row>
    <row r="782" spans="1:11" s="100" customFormat="1" ht="31.5">
      <c r="A782" s="105" t="s">
        <v>153</v>
      </c>
      <c r="B782" s="141" t="s">
        <v>459</v>
      </c>
      <c r="C782" s="142"/>
      <c r="D782" s="106" t="s">
        <v>154</v>
      </c>
      <c r="E782" s="107" t="s">
        <v>576</v>
      </c>
      <c r="F782" s="106"/>
      <c r="G782" s="108"/>
      <c r="H782" s="99">
        <f>H783+H809+H837</f>
        <v>176380.09999999998</v>
      </c>
      <c r="I782" s="99">
        <f>I783+I809+I837</f>
        <v>107573.9</v>
      </c>
      <c r="J782" s="99">
        <f t="shared" si="63"/>
        <v>68806.19999999998</v>
      </c>
      <c r="K782" s="99">
        <f t="shared" si="64"/>
        <v>60.9898168784347</v>
      </c>
    </row>
    <row r="783" spans="1:11" ht="15.75">
      <c r="A783" s="88" t="s">
        <v>155</v>
      </c>
      <c r="B783" s="137" t="s">
        <v>459</v>
      </c>
      <c r="C783" s="138"/>
      <c r="D783" s="89" t="s">
        <v>154</v>
      </c>
      <c r="E783" s="89" t="s">
        <v>11</v>
      </c>
      <c r="F783" s="89"/>
      <c r="G783" s="64"/>
      <c r="H783" s="90">
        <f>H784+H795+H800</f>
        <v>17394.4</v>
      </c>
      <c r="I783" s="90">
        <f>I784+I795+I800</f>
        <v>3822.6</v>
      </c>
      <c r="J783" s="90">
        <f t="shared" si="63"/>
        <v>13571.800000000001</v>
      </c>
      <c r="K783" s="90">
        <f t="shared" si="64"/>
        <v>21.976038265188794</v>
      </c>
    </row>
    <row r="784" spans="1:11" ht="78.75">
      <c r="A784" s="88" t="s">
        <v>488</v>
      </c>
      <c r="B784" s="137" t="s">
        <v>459</v>
      </c>
      <c r="C784" s="138"/>
      <c r="D784" s="89" t="s">
        <v>154</v>
      </c>
      <c r="E784" s="89" t="s">
        <v>11</v>
      </c>
      <c r="F784" s="89" t="s">
        <v>489</v>
      </c>
      <c r="G784" s="64"/>
      <c r="H784" s="90">
        <f>H785</f>
        <v>10623.7</v>
      </c>
      <c r="I784" s="90">
        <f>I785</f>
        <v>100</v>
      </c>
      <c r="J784" s="90">
        <f t="shared" si="63"/>
        <v>10523.7</v>
      </c>
      <c r="K784" s="90">
        <f t="shared" si="64"/>
        <v>0.9412916403889418</v>
      </c>
    </row>
    <row r="785" spans="1:11" ht="47.25">
      <c r="A785" s="88" t="s">
        <v>490</v>
      </c>
      <c r="B785" s="137" t="s">
        <v>459</v>
      </c>
      <c r="C785" s="138"/>
      <c r="D785" s="89" t="s">
        <v>154</v>
      </c>
      <c r="E785" s="89" t="s">
        <v>11</v>
      </c>
      <c r="F785" s="89" t="s">
        <v>491</v>
      </c>
      <c r="G785" s="64"/>
      <c r="H785" s="90">
        <f>H786+H789+H792</f>
        <v>10623.7</v>
      </c>
      <c r="I785" s="90">
        <f>I786+I789+I792</f>
        <v>100</v>
      </c>
      <c r="J785" s="90">
        <f t="shared" si="63"/>
        <v>10523.7</v>
      </c>
      <c r="K785" s="90">
        <f t="shared" si="64"/>
        <v>0.9412916403889418</v>
      </c>
    </row>
    <row r="786" spans="1:11" ht="63">
      <c r="A786" s="88" t="s">
        <v>492</v>
      </c>
      <c r="B786" s="137" t="s">
        <v>459</v>
      </c>
      <c r="C786" s="138"/>
      <c r="D786" s="89" t="s">
        <v>154</v>
      </c>
      <c r="E786" s="89" t="s">
        <v>11</v>
      </c>
      <c r="F786" s="89" t="s">
        <v>493</v>
      </c>
      <c r="G786" s="64"/>
      <c r="H786" s="90">
        <f>H787</f>
        <v>9563.7</v>
      </c>
      <c r="I786" s="90">
        <f>I787</f>
        <v>0</v>
      </c>
      <c r="J786" s="90">
        <f aca="true" t="shared" si="74" ref="J786:J852">H786-I786</f>
        <v>9563.7</v>
      </c>
      <c r="K786" s="90">
        <f aca="true" t="shared" si="75" ref="K786:K852">I786/H786*100</f>
        <v>0</v>
      </c>
    </row>
    <row r="787" spans="1:11" ht="47.25">
      <c r="A787" s="88" t="s">
        <v>33</v>
      </c>
      <c r="B787" s="137" t="s">
        <v>459</v>
      </c>
      <c r="C787" s="138"/>
      <c r="D787" s="89" t="s">
        <v>154</v>
      </c>
      <c r="E787" s="89" t="s">
        <v>11</v>
      </c>
      <c r="F787" s="89" t="s">
        <v>493</v>
      </c>
      <c r="G787" s="64" t="s">
        <v>34</v>
      </c>
      <c r="H787" s="90">
        <f>H788</f>
        <v>9563.7</v>
      </c>
      <c r="I787" s="90">
        <f>I788</f>
        <v>0</v>
      </c>
      <c r="J787" s="90">
        <f t="shared" si="74"/>
        <v>9563.7</v>
      </c>
      <c r="K787" s="90">
        <f t="shared" si="75"/>
        <v>0</v>
      </c>
    </row>
    <row r="788" spans="1:11" ht="47.25">
      <c r="A788" s="88" t="s">
        <v>35</v>
      </c>
      <c r="B788" s="137" t="s">
        <v>459</v>
      </c>
      <c r="C788" s="138"/>
      <c r="D788" s="89" t="s">
        <v>154</v>
      </c>
      <c r="E788" s="89" t="s">
        <v>11</v>
      </c>
      <c r="F788" s="89" t="s">
        <v>493</v>
      </c>
      <c r="G788" s="64" t="s">
        <v>36</v>
      </c>
      <c r="H788" s="90">
        <v>9563.7</v>
      </c>
      <c r="I788" s="90">
        <f>Прил_5!I76</f>
        <v>0</v>
      </c>
      <c r="J788" s="90">
        <f t="shared" si="74"/>
        <v>9563.7</v>
      </c>
      <c r="K788" s="90">
        <f t="shared" si="75"/>
        <v>0</v>
      </c>
    </row>
    <row r="789" spans="1:11" ht="47.25">
      <c r="A789" s="88" t="s">
        <v>494</v>
      </c>
      <c r="B789" s="137" t="s">
        <v>459</v>
      </c>
      <c r="C789" s="138"/>
      <c r="D789" s="89" t="s">
        <v>154</v>
      </c>
      <c r="E789" s="89" t="s">
        <v>11</v>
      </c>
      <c r="F789" s="89" t="s">
        <v>495</v>
      </c>
      <c r="G789" s="64"/>
      <c r="H789" s="90">
        <f>H790</f>
        <v>340.1</v>
      </c>
      <c r="I789" s="90">
        <f>I790</f>
        <v>100</v>
      </c>
      <c r="J789" s="90">
        <f t="shared" si="74"/>
        <v>240.10000000000002</v>
      </c>
      <c r="K789" s="90">
        <f t="shared" si="75"/>
        <v>29.40311673037342</v>
      </c>
    </row>
    <row r="790" spans="1:11" ht="47.25">
      <c r="A790" s="88" t="s">
        <v>33</v>
      </c>
      <c r="B790" s="137" t="s">
        <v>459</v>
      </c>
      <c r="C790" s="138"/>
      <c r="D790" s="89" t="s">
        <v>154</v>
      </c>
      <c r="E790" s="89" t="s">
        <v>11</v>
      </c>
      <c r="F790" s="89" t="s">
        <v>495</v>
      </c>
      <c r="G790" s="64" t="s">
        <v>34</v>
      </c>
      <c r="H790" s="90">
        <f>H791</f>
        <v>340.1</v>
      </c>
      <c r="I790" s="90">
        <f>I791</f>
        <v>100</v>
      </c>
      <c r="J790" s="90">
        <f t="shared" si="74"/>
        <v>240.10000000000002</v>
      </c>
      <c r="K790" s="90">
        <f t="shared" si="75"/>
        <v>29.40311673037342</v>
      </c>
    </row>
    <row r="791" spans="1:11" ht="47.25">
      <c r="A791" s="88" t="s">
        <v>35</v>
      </c>
      <c r="B791" s="137" t="s">
        <v>459</v>
      </c>
      <c r="C791" s="138"/>
      <c r="D791" s="89" t="s">
        <v>154</v>
      </c>
      <c r="E791" s="89" t="s">
        <v>11</v>
      </c>
      <c r="F791" s="89" t="s">
        <v>495</v>
      </c>
      <c r="G791" s="64" t="s">
        <v>36</v>
      </c>
      <c r="H791" s="90">
        <v>340.1</v>
      </c>
      <c r="I791" s="90">
        <f>Прил_5!I82</f>
        <v>100</v>
      </c>
      <c r="J791" s="90">
        <f t="shared" si="74"/>
        <v>240.10000000000002</v>
      </c>
      <c r="K791" s="90">
        <f t="shared" si="75"/>
        <v>29.40311673037342</v>
      </c>
    </row>
    <row r="792" spans="1:11" ht="78.75">
      <c r="A792" s="88" t="s">
        <v>496</v>
      </c>
      <c r="B792" s="137" t="s">
        <v>459</v>
      </c>
      <c r="C792" s="138"/>
      <c r="D792" s="89" t="s">
        <v>154</v>
      </c>
      <c r="E792" s="89" t="s">
        <v>11</v>
      </c>
      <c r="F792" s="89" t="s">
        <v>497</v>
      </c>
      <c r="G792" s="64"/>
      <c r="H792" s="90">
        <f>H793</f>
        <v>719.9</v>
      </c>
      <c r="I792" s="90">
        <f>I793</f>
        <v>0</v>
      </c>
      <c r="J792" s="90">
        <f t="shared" si="74"/>
        <v>719.9</v>
      </c>
      <c r="K792" s="90">
        <f t="shared" si="75"/>
        <v>0</v>
      </c>
    </row>
    <row r="793" spans="1:11" ht="47.25">
      <c r="A793" s="88" t="s">
        <v>33</v>
      </c>
      <c r="B793" s="137" t="s">
        <v>459</v>
      </c>
      <c r="C793" s="138"/>
      <c r="D793" s="89" t="s">
        <v>154</v>
      </c>
      <c r="E793" s="89" t="s">
        <v>11</v>
      </c>
      <c r="F793" s="89" t="s">
        <v>497</v>
      </c>
      <c r="G793" s="64" t="s">
        <v>34</v>
      </c>
      <c r="H793" s="90">
        <f>H794</f>
        <v>719.9</v>
      </c>
      <c r="I793" s="90">
        <f>I794</f>
        <v>0</v>
      </c>
      <c r="J793" s="90">
        <f t="shared" si="74"/>
        <v>719.9</v>
      </c>
      <c r="K793" s="90">
        <f t="shared" si="75"/>
        <v>0</v>
      </c>
    </row>
    <row r="794" spans="1:11" ht="47.25">
      <c r="A794" s="88" t="s">
        <v>35</v>
      </c>
      <c r="B794" s="137" t="s">
        <v>459</v>
      </c>
      <c r="C794" s="138"/>
      <c r="D794" s="89" t="s">
        <v>154</v>
      </c>
      <c r="E794" s="89" t="s">
        <v>11</v>
      </c>
      <c r="F794" s="89" t="s">
        <v>497</v>
      </c>
      <c r="G794" s="64" t="s">
        <v>36</v>
      </c>
      <c r="H794" s="90">
        <v>719.9</v>
      </c>
      <c r="I794" s="90">
        <f>Прил_5!I88</f>
        <v>0</v>
      </c>
      <c r="J794" s="90">
        <f t="shared" si="74"/>
        <v>719.9</v>
      </c>
      <c r="K794" s="90">
        <f t="shared" si="75"/>
        <v>0</v>
      </c>
    </row>
    <row r="795" spans="1:11" ht="94.5">
      <c r="A795" s="88" t="s">
        <v>498</v>
      </c>
      <c r="B795" s="137" t="s">
        <v>459</v>
      </c>
      <c r="C795" s="138"/>
      <c r="D795" s="89" t="s">
        <v>154</v>
      </c>
      <c r="E795" s="89" t="s">
        <v>11</v>
      </c>
      <c r="F795" s="89" t="s">
        <v>499</v>
      </c>
      <c r="G795" s="64"/>
      <c r="H795" s="90">
        <f aca="true" t="shared" si="76" ref="H795:I798">H796</f>
        <v>10</v>
      </c>
      <c r="I795" s="90">
        <f t="shared" si="76"/>
        <v>0</v>
      </c>
      <c r="J795" s="90">
        <f t="shared" si="74"/>
        <v>10</v>
      </c>
      <c r="K795" s="90">
        <f t="shared" si="75"/>
        <v>0</v>
      </c>
    </row>
    <row r="796" spans="1:11" ht="47.25">
      <c r="A796" s="88" t="s">
        <v>500</v>
      </c>
      <c r="B796" s="137" t="s">
        <v>459</v>
      </c>
      <c r="C796" s="138"/>
      <c r="D796" s="89" t="s">
        <v>154</v>
      </c>
      <c r="E796" s="89" t="s">
        <v>11</v>
      </c>
      <c r="F796" s="89" t="s">
        <v>501</v>
      </c>
      <c r="G796" s="64"/>
      <c r="H796" s="90">
        <f t="shared" si="76"/>
        <v>10</v>
      </c>
      <c r="I796" s="90">
        <f t="shared" si="76"/>
        <v>0</v>
      </c>
      <c r="J796" s="90">
        <f t="shared" si="74"/>
        <v>10</v>
      </c>
      <c r="K796" s="90">
        <f t="shared" si="75"/>
        <v>0</v>
      </c>
    </row>
    <row r="797" spans="1:11" ht="31.5">
      <c r="A797" s="88" t="s">
        <v>502</v>
      </c>
      <c r="B797" s="137" t="s">
        <v>459</v>
      </c>
      <c r="C797" s="138"/>
      <c r="D797" s="89" t="s">
        <v>154</v>
      </c>
      <c r="E797" s="89" t="s">
        <v>11</v>
      </c>
      <c r="F797" s="89" t="s">
        <v>503</v>
      </c>
      <c r="G797" s="64"/>
      <c r="H797" s="90">
        <f t="shared" si="76"/>
        <v>10</v>
      </c>
      <c r="I797" s="90">
        <f t="shared" si="76"/>
        <v>0</v>
      </c>
      <c r="J797" s="90">
        <f t="shared" si="74"/>
        <v>10</v>
      </c>
      <c r="K797" s="90">
        <f t="shared" si="75"/>
        <v>0</v>
      </c>
    </row>
    <row r="798" spans="1:11" ht="47.25">
      <c r="A798" s="88" t="s">
        <v>33</v>
      </c>
      <c r="B798" s="137" t="s">
        <v>459</v>
      </c>
      <c r="C798" s="138"/>
      <c r="D798" s="89" t="s">
        <v>154</v>
      </c>
      <c r="E798" s="89" t="s">
        <v>11</v>
      </c>
      <c r="F798" s="89" t="s">
        <v>503</v>
      </c>
      <c r="G798" s="64" t="s">
        <v>34</v>
      </c>
      <c r="H798" s="90">
        <f t="shared" si="76"/>
        <v>10</v>
      </c>
      <c r="I798" s="90">
        <f t="shared" si="76"/>
        <v>0</v>
      </c>
      <c r="J798" s="90">
        <f t="shared" si="74"/>
        <v>10</v>
      </c>
      <c r="K798" s="90">
        <f t="shared" si="75"/>
        <v>0</v>
      </c>
    </row>
    <row r="799" spans="1:11" ht="47.25">
      <c r="A799" s="88" t="s">
        <v>35</v>
      </c>
      <c r="B799" s="137" t="s">
        <v>459</v>
      </c>
      <c r="C799" s="138"/>
      <c r="D799" s="89" t="s">
        <v>154</v>
      </c>
      <c r="E799" s="89" t="s">
        <v>11</v>
      </c>
      <c r="F799" s="89" t="s">
        <v>503</v>
      </c>
      <c r="G799" s="64" t="s">
        <v>36</v>
      </c>
      <c r="H799" s="90">
        <v>10</v>
      </c>
      <c r="I799" s="90">
        <f>Прил_5!I324</f>
        <v>0</v>
      </c>
      <c r="J799" s="90">
        <f t="shared" si="74"/>
        <v>10</v>
      </c>
      <c r="K799" s="90">
        <f t="shared" si="75"/>
        <v>0</v>
      </c>
    </row>
    <row r="800" spans="1:11" ht="15.75">
      <c r="A800" s="88" t="s">
        <v>156</v>
      </c>
      <c r="B800" s="137" t="s">
        <v>459</v>
      </c>
      <c r="C800" s="138"/>
      <c r="D800" s="89" t="s">
        <v>154</v>
      </c>
      <c r="E800" s="89" t="s">
        <v>11</v>
      </c>
      <c r="F800" s="89" t="s">
        <v>157</v>
      </c>
      <c r="G800" s="64"/>
      <c r="H800" s="90">
        <f>H801+H804</f>
        <v>6760.700000000001</v>
      </c>
      <c r="I800" s="90">
        <f>I801+I804</f>
        <v>3722.6</v>
      </c>
      <c r="J800" s="90">
        <f t="shared" si="74"/>
        <v>3038.100000000001</v>
      </c>
      <c r="K800" s="90">
        <f t="shared" si="75"/>
        <v>55.06234561509902</v>
      </c>
    </row>
    <row r="801" spans="1:11" ht="31.5">
      <c r="A801" s="88" t="s">
        <v>158</v>
      </c>
      <c r="B801" s="137" t="s">
        <v>459</v>
      </c>
      <c r="C801" s="138"/>
      <c r="D801" s="89" t="s">
        <v>154</v>
      </c>
      <c r="E801" s="89" t="s">
        <v>11</v>
      </c>
      <c r="F801" s="89" t="s">
        <v>159</v>
      </c>
      <c r="G801" s="64"/>
      <c r="H801" s="90">
        <f>H802</f>
        <v>2601</v>
      </c>
      <c r="I801" s="90">
        <f>I802</f>
        <v>2145.1</v>
      </c>
      <c r="J801" s="90">
        <f t="shared" si="74"/>
        <v>455.9000000000001</v>
      </c>
      <c r="K801" s="90">
        <f t="shared" si="75"/>
        <v>82.47212610534409</v>
      </c>
    </row>
    <row r="802" spans="1:11" ht="47.25">
      <c r="A802" s="88" t="s">
        <v>33</v>
      </c>
      <c r="B802" s="137" t="s">
        <v>459</v>
      </c>
      <c r="C802" s="138"/>
      <c r="D802" s="89" t="s">
        <v>154</v>
      </c>
      <c r="E802" s="89" t="s">
        <v>11</v>
      </c>
      <c r="F802" s="89" t="s">
        <v>159</v>
      </c>
      <c r="G802" s="64" t="s">
        <v>34</v>
      </c>
      <c r="H802" s="90">
        <f>H803</f>
        <v>2601</v>
      </c>
      <c r="I802" s="90">
        <f>I803</f>
        <v>2145.1</v>
      </c>
      <c r="J802" s="90">
        <f t="shared" si="74"/>
        <v>455.9000000000001</v>
      </c>
      <c r="K802" s="90">
        <f t="shared" si="75"/>
        <v>82.47212610534409</v>
      </c>
    </row>
    <row r="803" spans="1:11" ht="47.25">
      <c r="A803" s="88" t="s">
        <v>35</v>
      </c>
      <c r="B803" s="137" t="s">
        <v>459</v>
      </c>
      <c r="C803" s="138"/>
      <c r="D803" s="89" t="s">
        <v>154</v>
      </c>
      <c r="E803" s="89" t="s">
        <v>11</v>
      </c>
      <c r="F803" s="89" t="s">
        <v>159</v>
      </c>
      <c r="G803" s="64" t="s">
        <v>36</v>
      </c>
      <c r="H803" s="90">
        <v>2601</v>
      </c>
      <c r="I803" s="90">
        <v>2145.1</v>
      </c>
      <c r="J803" s="90">
        <f t="shared" si="74"/>
        <v>455.9000000000001</v>
      </c>
      <c r="K803" s="90">
        <f t="shared" si="75"/>
        <v>82.47212610534409</v>
      </c>
    </row>
    <row r="804" spans="1:11" ht="31.5">
      <c r="A804" s="88" t="s">
        <v>504</v>
      </c>
      <c r="B804" s="137" t="s">
        <v>459</v>
      </c>
      <c r="C804" s="138"/>
      <c r="D804" s="89" t="s">
        <v>154</v>
      </c>
      <c r="E804" s="89" t="s">
        <v>11</v>
      </c>
      <c r="F804" s="89" t="s">
        <v>505</v>
      </c>
      <c r="G804" s="64"/>
      <c r="H804" s="90">
        <f>H805+H807</f>
        <v>4159.700000000001</v>
      </c>
      <c r="I804" s="90">
        <f>I805+I807</f>
        <v>1577.5</v>
      </c>
      <c r="J804" s="90">
        <f t="shared" si="74"/>
        <v>2582.2000000000007</v>
      </c>
      <c r="K804" s="90">
        <f t="shared" si="75"/>
        <v>37.92340793807245</v>
      </c>
    </row>
    <row r="805" spans="1:11" ht="47.25">
      <c r="A805" s="88" t="s">
        <v>33</v>
      </c>
      <c r="B805" s="137" t="s">
        <v>459</v>
      </c>
      <c r="C805" s="138"/>
      <c r="D805" s="89" t="s">
        <v>154</v>
      </c>
      <c r="E805" s="89" t="s">
        <v>11</v>
      </c>
      <c r="F805" s="89" t="s">
        <v>505</v>
      </c>
      <c r="G805" s="64" t="s">
        <v>34</v>
      </c>
      <c r="H805" s="90">
        <f>H806</f>
        <v>2948.8</v>
      </c>
      <c r="I805" s="90">
        <f>I806</f>
        <v>898.5</v>
      </c>
      <c r="J805" s="90">
        <f t="shared" si="74"/>
        <v>2050.3</v>
      </c>
      <c r="K805" s="90">
        <f t="shared" si="75"/>
        <v>30.470021703743893</v>
      </c>
    </row>
    <row r="806" spans="1:11" ht="47.25">
      <c r="A806" s="88" t="s">
        <v>35</v>
      </c>
      <c r="B806" s="137" t="s">
        <v>459</v>
      </c>
      <c r="C806" s="138"/>
      <c r="D806" s="89" t="s">
        <v>154</v>
      </c>
      <c r="E806" s="89" t="s">
        <v>11</v>
      </c>
      <c r="F806" s="89" t="s">
        <v>505</v>
      </c>
      <c r="G806" s="64" t="s">
        <v>36</v>
      </c>
      <c r="H806" s="90">
        <v>2948.8</v>
      </c>
      <c r="I806" s="90">
        <v>898.5</v>
      </c>
      <c r="J806" s="90">
        <f t="shared" si="74"/>
        <v>2050.3</v>
      </c>
      <c r="K806" s="90">
        <f t="shared" si="75"/>
        <v>30.470021703743893</v>
      </c>
    </row>
    <row r="807" spans="1:11" ht="15.75">
      <c r="A807" s="88" t="s">
        <v>45</v>
      </c>
      <c r="B807" s="137" t="s">
        <v>459</v>
      </c>
      <c r="C807" s="138"/>
      <c r="D807" s="89" t="s">
        <v>154</v>
      </c>
      <c r="E807" s="89" t="s">
        <v>11</v>
      </c>
      <c r="F807" s="89" t="s">
        <v>505</v>
      </c>
      <c r="G807" s="64" t="s">
        <v>46</v>
      </c>
      <c r="H807" s="90">
        <f>H808</f>
        <v>1210.9</v>
      </c>
      <c r="I807" s="90">
        <f>I808</f>
        <v>679</v>
      </c>
      <c r="J807" s="90">
        <f t="shared" si="74"/>
        <v>531.9000000000001</v>
      </c>
      <c r="K807" s="90">
        <f t="shared" si="75"/>
        <v>56.07399454950862</v>
      </c>
    </row>
    <row r="808" spans="1:11" ht="20.25" customHeight="1">
      <c r="A808" s="88" t="s">
        <v>49</v>
      </c>
      <c r="B808" s="137" t="s">
        <v>459</v>
      </c>
      <c r="C808" s="138"/>
      <c r="D808" s="89" t="s">
        <v>154</v>
      </c>
      <c r="E808" s="89" t="s">
        <v>11</v>
      </c>
      <c r="F808" s="89" t="s">
        <v>505</v>
      </c>
      <c r="G808" s="64" t="s">
        <v>50</v>
      </c>
      <c r="H808" s="90">
        <v>1210.9</v>
      </c>
      <c r="I808" s="90">
        <v>679</v>
      </c>
      <c r="J808" s="90">
        <f t="shared" si="74"/>
        <v>531.9000000000001</v>
      </c>
      <c r="K808" s="90">
        <f t="shared" si="75"/>
        <v>56.07399454950862</v>
      </c>
    </row>
    <row r="809" spans="1:11" ht="15.75">
      <c r="A809" s="88" t="s">
        <v>506</v>
      </c>
      <c r="B809" s="137" t="s">
        <v>459</v>
      </c>
      <c r="C809" s="138"/>
      <c r="D809" s="89" t="s">
        <v>154</v>
      </c>
      <c r="E809" s="89" t="s">
        <v>13</v>
      </c>
      <c r="F809" s="89"/>
      <c r="G809" s="64"/>
      <c r="H809" s="90">
        <f>H810+H825+H830</f>
        <v>32214.4</v>
      </c>
      <c r="I809" s="90">
        <f>I810+I825+I830</f>
        <v>11729.2</v>
      </c>
      <c r="J809" s="90">
        <f t="shared" si="74"/>
        <v>20485.2</v>
      </c>
      <c r="K809" s="90">
        <f t="shared" si="75"/>
        <v>36.40980431111553</v>
      </c>
    </row>
    <row r="810" spans="1:11" ht="66" customHeight="1">
      <c r="A810" s="88" t="s">
        <v>507</v>
      </c>
      <c r="B810" s="137" t="s">
        <v>459</v>
      </c>
      <c r="C810" s="138"/>
      <c r="D810" s="89" t="s">
        <v>154</v>
      </c>
      <c r="E810" s="89" t="s">
        <v>13</v>
      </c>
      <c r="F810" s="89" t="s">
        <v>508</v>
      </c>
      <c r="G810" s="64"/>
      <c r="H810" s="90">
        <f>H811</f>
        <v>23326.1</v>
      </c>
      <c r="I810" s="90">
        <f>I811</f>
        <v>4056.1</v>
      </c>
      <c r="J810" s="90">
        <f t="shared" si="74"/>
        <v>19270</v>
      </c>
      <c r="K810" s="90">
        <f t="shared" si="75"/>
        <v>17.388676203908926</v>
      </c>
    </row>
    <row r="811" spans="1:11" ht="63">
      <c r="A811" s="88" t="s">
        <v>509</v>
      </c>
      <c r="B811" s="137" t="s">
        <v>459</v>
      </c>
      <c r="C811" s="138"/>
      <c r="D811" s="89" t="s">
        <v>154</v>
      </c>
      <c r="E811" s="89" t="s">
        <v>13</v>
      </c>
      <c r="F811" s="89" t="s">
        <v>510</v>
      </c>
      <c r="G811" s="64"/>
      <c r="H811" s="90">
        <f>H812+H817+H822</f>
        <v>23326.1</v>
      </c>
      <c r="I811" s="90">
        <f>I812+I817+I822</f>
        <v>4056.1</v>
      </c>
      <c r="J811" s="90">
        <f t="shared" si="74"/>
        <v>19270</v>
      </c>
      <c r="K811" s="90">
        <f t="shared" si="75"/>
        <v>17.388676203908926</v>
      </c>
    </row>
    <row r="812" spans="1:11" ht="47.25">
      <c r="A812" s="88" t="s">
        <v>511</v>
      </c>
      <c r="B812" s="137" t="s">
        <v>459</v>
      </c>
      <c r="C812" s="138"/>
      <c r="D812" s="89" t="s">
        <v>154</v>
      </c>
      <c r="E812" s="89" t="s">
        <v>13</v>
      </c>
      <c r="F812" s="89" t="s">
        <v>512</v>
      </c>
      <c r="G812" s="64"/>
      <c r="H812" s="90">
        <f>H813+H815</f>
        <v>23026.1</v>
      </c>
      <c r="I812" s="90">
        <f>I813+I815</f>
        <v>2388</v>
      </c>
      <c r="J812" s="90">
        <f t="shared" si="74"/>
        <v>20638.1</v>
      </c>
      <c r="K812" s="90">
        <f t="shared" si="75"/>
        <v>10.370840046729581</v>
      </c>
    </row>
    <row r="813" spans="1:11" ht="47.25">
      <c r="A813" s="88" t="s">
        <v>33</v>
      </c>
      <c r="B813" s="137" t="s">
        <v>459</v>
      </c>
      <c r="C813" s="138"/>
      <c r="D813" s="89" t="s">
        <v>154</v>
      </c>
      <c r="E813" s="89" t="s">
        <v>13</v>
      </c>
      <c r="F813" s="89" t="s">
        <v>512</v>
      </c>
      <c r="G813" s="64" t="s">
        <v>34</v>
      </c>
      <c r="H813" s="90">
        <f>H814</f>
        <v>8470.1</v>
      </c>
      <c r="I813" s="90">
        <f>I814</f>
        <v>2388</v>
      </c>
      <c r="J813" s="90">
        <f t="shared" si="74"/>
        <v>6082.1</v>
      </c>
      <c r="K813" s="90">
        <f t="shared" si="75"/>
        <v>28.193291696674184</v>
      </c>
    </row>
    <row r="814" spans="1:11" ht="47.25">
      <c r="A814" s="88" t="s">
        <v>35</v>
      </c>
      <c r="B814" s="137" t="s">
        <v>459</v>
      </c>
      <c r="C814" s="138"/>
      <c r="D814" s="89" t="s">
        <v>154</v>
      </c>
      <c r="E814" s="89" t="s">
        <v>13</v>
      </c>
      <c r="F814" s="89" t="s">
        <v>512</v>
      </c>
      <c r="G814" s="64" t="s">
        <v>36</v>
      </c>
      <c r="H814" s="90">
        <v>8470.1</v>
      </c>
      <c r="I814" s="90">
        <f>Прил_5!I135</f>
        <v>2388</v>
      </c>
      <c r="J814" s="90">
        <f t="shared" si="74"/>
        <v>6082.1</v>
      </c>
      <c r="K814" s="90">
        <f t="shared" si="75"/>
        <v>28.193291696674184</v>
      </c>
    </row>
    <row r="815" spans="1:11" ht="15.75">
      <c r="A815" s="88" t="s">
        <v>45</v>
      </c>
      <c r="B815" s="137" t="s">
        <v>459</v>
      </c>
      <c r="C815" s="138"/>
      <c r="D815" s="89" t="s">
        <v>154</v>
      </c>
      <c r="E815" s="89" t="s">
        <v>13</v>
      </c>
      <c r="F815" s="89" t="s">
        <v>512</v>
      </c>
      <c r="G815" s="64" t="s">
        <v>46</v>
      </c>
      <c r="H815" s="90">
        <f>H816</f>
        <v>14556</v>
      </c>
      <c r="I815" s="90">
        <f>I816</f>
        <v>0</v>
      </c>
      <c r="J815" s="90">
        <f t="shared" si="74"/>
        <v>14556</v>
      </c>
      <c r="K815" s="90">
        <f t="shared" si="75"/>
        <v>0</v>
      </c>
    </row>
    <row r="816" spans="1:11" ht="78.75">
      <c r="A816" s="88" t="s">
        <v>141</v>
      </c>
      <c r="B816" s="137" t="s">
        <v>459</v>
      </c>
      <c r="C816" s="138"/>
      <c r="D816" s="89" t="s">
        <v>154</v>
      </c>
      <c r="E816" s="89" t="s">
        <v>13</v>
      </c>
      <c r="F816" s="89" t="s">
        <v>512</v>
      </c>
      <c r="G816" s="64" t="s">
        <v>142</v>
      </c>
      <c r="H816" s="90">
        <v>14556</v>
      </c>
      <c r="I816" s="90">
        <f>Прил_5!I138</f>
        <v>0</v>
      </c>
      <c r="J816" s="90">
        <f t="shared" si="74"/>
        <v>14556</v>
      </c>
      <c r="K816" s="90">
        <f t="shared" si="75"/>
        <v>0</v>
      </c>
    </row>
    <row r="817" spans="1:11" ht="63">
      <c r="A817" s="88" t="s">
        <v>513</v>
      </c>
      <c r="B817" s="137" t="s">
        <v>459</v>
      </c>
      <c r="C817" s="138"/>
      <c r="D817" s="89" t="s">
        <v>154</v>
      </c>
      <c r="E817" s="89" t="s">
        <v>13</v>
      </c>
      <c r="F817" s="89" t="s">
        <v>514</v>
      </c>
      <c r="G817" s="64"/>
      <c r="H817" s="90">
        <f>H818+H820</f>
        <v>300</v>
      </c>
      <c r="I817" s="90">
        <f>I818+I820</f>
        <v>39.1</v>
      </c>
      <c r="J817" s="90">
        <f t="shared" si="74"/>
        <v>260.9</v>
      </c>
      <c r="K817" s="90">
        <f t="shared" si="75"/>
        <v>13.033333333333333</v>
      </c>
    </row>
    <row r="818" spans="1:11" ht="47.25">
      <c r="A818" s="88" t="s">
        <v>33</v>
      </c>
      <c r="B818" s="137" t="s">
        <v>459</v>
      </c>
      <c r="C818" s="138"/>
      <c r="D818" s="89" t="s">
        <v>154</v>
      </c>
      <c r="E818" s="89" t="s">
        <v>13</v>
      </c>
      <c r="F818" s="89" t="s">
        <v>514</v>
      </c>
      <c r="G818" s="64" t="s">
        <v>34</v>
      </c>
      <c r="H818" s="90">
        <f>H819</f>
        <v>108.3</v>
      </c>
      <c r="I818" s="90">
        <f>I819</f>
        <v>39.1</v>
      </c>
      <c r="J818" s="90">
        <f t="shared" si="74"/>
        <v>69.19999999999999</v>
      </c>
      <c r="K818" s="90">
        <f t="shared" si="75"/>
        <v>36.10341643582641</v>
      </c>
    </row>
    <row r="819" spans="1:11" ht="47.25">
      <c r="A819" s="88" t="s">
        <v>35</v>
      </c>
      <c r="B819" s="137" t="s">
        <v>459</v>
      </c>
      <c r="C819" s="138"/>
      <c r="D819" s="89" t="s">
        <v>154</v>
      </c>
      <c r="E819" s="89" t="s">
        <v>13</v>
      </c>
      <c r="F819" s="89" t="s">
        <v>514</v>
      </c>
      <c r="G819" s="64" t="s">
        <v>36</v>
      </c>
      <c r="H819" s="90">
        <v>108.3</v>
      </c>
      <c r="I819" s="90">
        <f>Прил_5!I144</f>
        <v>39.1</v>
      </c>
      <c r="J819" s="90">
        <f t="shared" si="74"/>
        <v>69.19999999999999</v>
      </c>
      <c r="K819" s="90">
        <f t="shared" si="75"/>
        <v>36.10341643582641</v>
      </c>
    </row>
    <row r="820" spans="1:11" ht="15.75">
      <c r="A820" s="88" t="s">
        <v>45</v>
      </c>
      <c r="B820" s="137" t="s">
        <v>459</v>
      </c>
      <c r="C820" s="138"/>
      <c r="D820" s="89" t="s">
        <v>154</v>
      </c>
      <c r="E820" s="89" t="s">
        <v>13</v>
      </c>
      <c r="F820" s="89" t="s">
        <v>514</v>
      </c>
      <c r="G820" s="64" t="s">
        <v>46</v>
      </c>
      <c r="H820" s="90">
        <f>H821</f>
        <v>191.7</v>
      </c>
      <c r="I820" s="90">
        <f>I821</f>
        <v>0</v>
      </c>
      <c r="J820" s="90">
        <f t="shared" si="74"/>
        <v>191.7</v>
      </c>
      <c r="K820" s="90">
        <f t="shared" si="75"/>
        <v>0</v>
      </c>
    </row>
    <row r="821" spans="1:11" ht="78.75">
      <c r="A821" s="88" t="s">
        <v>141</v>
      </c>
      <c r="B821" s="137" t="s">
        <v>459</v>
      </c>
      <c r="C821" s="138"/>
      <c r="D821" s="89" t="s">
        <v>154</v>
      </c>
      <c r="E821" s="89" t="s">
        <v>13</v>
      </c>
      <c r="F821" s="89" t="s">
        <v>514</v>
      </c>
      <c r="G821" s="64" t="s">
        <v>142</v>
      </c>
      <c r="H821" s="90">
        <v>191.7</v>
      </c>
      <c r="I821" s="90">
        <f>Прил_5!I147</f>
        <v>0</v>
      </c>
      <c r="J821" s="90">
        <f t="shared" si="74"/>
        <v>191.7</v>
      </c>
      <c r="K821" s="90">
        <f t="shared" si="75"/>
        <v>0</v>
      </c>
    </row>
    <row r="822" spans="1:11" ht="78.75">
      <c r="A822" s="88" t="s">
        <v>620</v>
      </c>
      <c r="B822" s="137" t="s">
        <v>459</v>
      </c>
      <c r="C822" s="138"/>
      <c r="D822" s="89" t="s">
        <v>154</v>
      </c>
      <c r="E822" s="89" t="s">
        <v>13</v>
      </c>
      <c r="F822" s="89" t="str">
        <f>Прил_5!B148</f>
        <v>7N 0 01 98200</v>
      </c>
      <c r="G822" s="64"/>
      <c r="H822" s="90">
        <f>H823</f>
        <v>0</v>
      </c>
      <c r="I822" s="90">
        <f>I823</f>
        <v>1629</v>
      </c>
      <c r="J822" s="90">
        <f>H822-I822</f>
        <v>-1629</v>
      </c>
      <c r="K822" s="90">
        <v>0</v>
      </c>
    </row>
    <row r="823" spans="1:11" ht="47.25">
      <c r="A823" s="88" t="s">
        <v>33</v>
      </c>
      <c r="B823" s="137" t="s">
        <v>459</v>
      </c>
      <c r="C823" s="138"/>
      <c r="D823" s="89" t="s">
        <v>154</v>
      </c>
      <c r="E823" s="89" t="s">
        <v>13</v>
      </c>
      <c r="F823" s="89" t="str">
        <f>Прил_5!B149</f>
        <v>7N 0 01 98200</v>
      </c>
      <c r="G823" s="64" t="s">
        <v>34</v>
      </c>
      <c r="H823" s="90">
        <f>H824</f>
        <v>0</v>
      </c>
      <c r="I823" s="90">
        <f>I824</f>
        <v>1629</v>
      </c>
      <c r="J823" s="90">
        <f>H823-I823</f>
        <v>-1629</v>
      </c>
      <c r="K823" s="90">
        <v>0</v>
      </c>
    </row>
    <row r="824" spans="1:11" ht="47.25">
      <c r="A824" s="88" t="s">
        <v>35</v>
      </c>
      <c r="B824" s="137" t="s">
        <v>459</v>
      </c>
      <c r="C824" s="138"/>
      <c r="D824" s="89" t="s">
        <v>154</v>
      </c>
      <c r="E824" s="89" t="s">
        <v>13</v>
      </c>
      <c r="F824" s="89" t="str">
        <f>Прил_5!B150</f>
        <v>7N 0 01 98200</v>
      </c>
      <c r="G824" s="64" t="s">
        <v>36</v>
      </c>
      <c r="H824" s="90">
        <f>Прил_5!H153</f>
        <v>0</v>
      </c>
      <c r="I824" s="90">
        <f>Прил_5!I153</f>
        <v>1629</v>
      </c>
      <c r="J824" s="90">
        <f>H824-I824</f>
        <v>-1629</v>
      </c>
      <c r="K824" s="90">
        <v>0</v>
      </c>
    </row>
    <row r="825" spans="1:11" ht="63">
      <c r="A825" s="88" t="s">
        <v>515</v>
      </c>
      <c r="B825" s="137" t="s">
        <v>459</v>
      </c>
      <c r="C825" s="138"/>
      <c r="D825" s="89" t="s">
        <v>154</v>
      </c>
      <c r="E825" s="89" t="s">
        <v>13</v>
      </c>
      <c r="F825" s="89" t="s">
        <v>516</v>
      </c>
      <c r="G825" s="64"/>
      <c r="H825" s="90">
        <f aca="true" t="shared" si="77" ref="H825:I828">H826</f>
        <v>500</v>
      </c>
      <c r="I825" s="90">
        <f t="shared" si="77"/>
        <v>0</v>
      </c>
      <c r="J825" s="90">
        <f t="shared" si="74"/>
        <v>500</v>
      </c>
      <c r="K825" s="90">
        <f t="shared" si="75"/>
        <v>0</v>
      </c>
    </row>
    <row r="826" spans="1:11" ht="47.25">
      <c r="A826" s="88" t="s">
        <v>517</v>
      </c>
      <c r="B826" s="137" t="s">
        <v>459</v>
      </c>
      <c r="C826" s="138"/>
      <c r="D826" s="89" t="s">
        <v>154</v>
      </c>
      <c r="E826" s="89" t="s">
        <v>13</v>
      </c>
      <c r="F826" s="89" t="s">
        <v>518</v>
      </c>
      <c r="G826" s="64"/>
      <c r="H826" s="90">
        <f t="shared" si="77"/>
        <v>500</v>
      </c>
      <c r="I826" s="90">
        <f t="shared" si="77"/>
        <v>0</v>
      </c>
      <c r="J826" s="90">
        <f t="shared" si="74"/>
        <v>500</v>
      </c>
      <c r="K826" s="90">
        <f t="shared" si="75"/>
        <v>0</v>
      </c>
    </row>
    <row r="827" spans="1:11" ht="61.5" customHeight="1">
      <c r="A827" s="88" t="s">
        <v>519</v>
      </c>
      <c r="B827" s="137" t="s">
        <v>459</v>
      </c>
      <c r="C827" s="138"/>
      <c r="D827" s="89" t="s">
        <v>154</v>
      </c>
      <c r="E827" s="89" t="s">
        <v>13</v>
      </c>
      <c r="F827" s="89" t="s">
        <v>520</v>
      </c>
      <c r="G827" s="64"/>
      <c r="H827" s="90">
        <f t="shared" si="77"/>
        <v>500</v>
      </c>
      <c r="I827" s="90">
        <f t="shared" si="77"/>
        <v>0</v>
      </c>
      <c r="J827" s="90">
        <f t="shared" si="74"/>
        <v>500</v>
      </c>
      <c r="K827" s="90">
        <f t="shared" si="75"/>
        <v>0</v>
      </c>
    </row>
    <row r="828" spans="1:11" ht="15.75">
      <c r="A828" s="88" t="s">
        <v>45</v>
      </c>
      <c r="B828" s="137" t="s">
        <v>459</v>
      </c>
      <c r="C828" s="138"/>
      <c r="D828" s="89" t="s">
        <v>154</v>
      </c>
      <c r="E828" s="89" t="s">
        <v>13</v>
      </c>
      <c r="F828" s="89" t="s">
        <v>520</v>
      </c>
      <c r="G828" s="64" t="s">
        <v>46</v>
      </c>
      <c r="H828" s="90">
        <f t="shared" si="77"/>
        <v>500</v>
      </c>
      <c r="I828" s="90">
        <f t="shared" si="77"/>
        <v>0</v>
      </c>
      <c r="J828" s="90">
        <f t="shared" si="74"/>
        <v>500</v>
      </c>
      <c r="K828" s="90">
        <f t="shared" si="75"/>
        <v>0</v>
      </c>
    </row>
    <row r="829" spans="1:11" ht="78.75">
      <c r="A829" s="88" t="s">
        <v>141</v>
      </c>
      <c r="B829" s="137" t="s">
        <v>459</v>
      </c>
      <c r="C829" s="138"/>
      <c r="D829" s="89" t="s">
        <v>154</v>
      </c>
      <c r="E829" s="89" t="s">
        <v>13</v>
      </c>
      <c r="F829" s="89" t="s">
        <v>520</v>
      </c>
      <c r="G829" s="64" t="s">
        <v>142</v>
      </c>
      <c r="H829" s="90">
        <v>500</v>
      </c>
      <c r="I829" s="90">
        <f>Прил_5!I713</f>
        <v>0</v>
      </c>
      <c r="J829" s="90">
        <f t="shared" si="74"/>
        <v>500</v>
      </c>
      <c r="K829" s="90">
        <f t="shared" si="75"/>
        <v>0</v>
      </c>
    </row>
    <row r="830" spans="1:11" ht="15.75">
      <c r="A830" s="88" t="s">
        <v>161</v>
      </c>
      <c r="B830" s="137" t="s">
        <v>459</v>
      </c>
      <c r="C830" s="138"/>
      <c r="D830" s="89" t="s">
        <v>154</v>
      </c>
      <c r="E830" s="89" t="s">
        <v>13</v>
      </c>
      <c r="F830" s="89" t="s">
        <v>162</v>
      </c>
      <c r="G830" s="64"/>
      <c r="H830" s="90">
        <f>H831</f>
        <v>8388.300000000001</v>
      </c>
      <c r="I830" s="90">
        <f>I831</f>
        <v>7673.1</v>
      </c>
      <c r="J830" s="90">
        <f t="shared" si="74"/>
        <v>715.2000000000007</v>
      </c>
      <c r="K830" s="90">
        <f t="shared" si="75"/>
        <v>91.4738385608526</v>
      </c>
    </row>
    <row r="831" spans="1:11" ht="31.5">
      <c r="A831" s="88" t="s">
        <v>521</v>
      </c>
      <c r="B831" s="137" t="s">
        <v>459</v>
      </c>
      <c r="C831" s="138"/>
      <c r="D831" s="89" t="s">
        <v>154</v>
      </c>
      <c r="E831" s="89" t="s">
        <v>13</v>
      </c>
      <c r="F831" s="89" t="s">
        <v>522</v>
      </c>
      <c r="G831" s="64"/>
      <c r="H831" s="90">
        <f>H832+H834</f>
        <v>8388.300000000001</v>
      </c>
      <c r="I831" s="90">
        <f>I832+I834</f>
        <v>7673.1</v>
      </c>
      <c r="J831" s="90">
        <f t="shared" si="74"/>
        <v>715.2000000000007</v>
      </c>
      <c r="K831" s="90">
        <f t="shared" si="75"/>
        <v>91.4738385608526</v>
      </c>
    </row>
    <row r="832" spans="1:11" ht="47.25">
      <c r="A832" s="88" t="s">
        <v>33</v>
      </c>
      <c r="B832" s="137" t="s">
        <v>459</v>
      </c>
      <c r="C832" s="138"/>
      <c r="D832" s="89" t="s">
        <v>154</v>
      </c>
      <c r="E832" s="89" t="s">
        <v>13</v>
      </c>
      <c r="F832" s="89" t="s">
        <v>522</v>
      </c>
      <c r="G832" s="64" t="s">
        <v>34</v>
      </c>
      <c r="H832" s="90">
        <f>H833</f>
        <v>8062.6</v>
      </c>
      <c r="I832" s="90">
        <f>I833</f>
        <v>7327.8</v>
      </c>
      <c r="J832" s="90">
        <f t="shared" si="74"/>
        <v>734.8000000000002</v>
      </c>
      <c r="K832" s="90">
        <f t="shared" si="75"/>
        <v>90.88631458834618</v>
      </c>
    </row>
    <row r="833" spans="1:11" ht="47.25">
      <c r="A833" s="88" t="s">
        <v>35</v>
      </c>
      <c r="B833" s="137" t="s">
        <v>459</v>
      </c>
      <c r="C833" s="138"/>
      <c r="D833" s="89" t="s">
        <v>154</v>
      </c>
      <c r="E833" s="89" t="s">
        <v>13</v>
      </c>
      <c r="F833" s="89" t="s">
        <v>522</v>
      </c>
      <c r="G833" s="64" t="s">
        <v>36</v>
      </c>
      <c r="H833" s="90">
        <v>8062.6</v>
      </c>
      <c r="I833" s="90">
        <v>7327.8</v>
      </c>
      <c r="J833" s="90">
        <f t="shared" si="74"/>
        <v>734.8000000000002</v>
      </c>
      <c r="K833" s="90">
        <f t="shared" si="75"/>
        <v>90.88631458834618</v>
      </c>
    </row>
    <row r="834" spans="1:11" ht="15.75">
      <c r="A834" s="88" t="s">
        <v>45</v>
      </c>
      <c r="B834" s="137" t="s">
        <v>459</v>
      </c>
      <c r="C834" s="138"/>
      <c r="D834" s="89" t="s">
        <v>154</v>
      </c>
      <c r="E834" s="89" t="s">
        <v>13</v>
      </c>
      <c r="F834" s="89" t="s">
        <v>522</v>
      </c>
      <c r="G834" s="64" t="s">
        <v>46</v>
      </c>
      <c r="H834" s="90">
        <f>H835+H836</f>
        <v>325.70000000000005</v>
      </c>
      <c r="I834" s="90">
        <f>I835+I836</f>
        <v>345.3</v>
      </c>
      <c r="J834" s="90">
        <f t="shared" si="74"/>
        <v>-19.599999999999966</v>
      </c>
      <c r="K834" s="90">
        <f t="shared" si="75"/>
        <v>106.01780779858765</v>
      </c>
    </row>
    <row r="835" spans="1:11" ht="15.75">
      <c r="A835" s="88" t="s">
        <v>47</v>
      </c>
      <c r="B835" s="137" t="s">
        <v>459</v>
      </c>
      <c r="C835" s="138"/>
      <c r="D835" s="89" t="s">
        <v>154</v>
      </c>
      <c r="E835" s="89" t="s">
        <v>13</v>
      </c>
      <c r="F835" s="89" t="s">
        <v>522</v>
      </c>
      <c r="G835" s="64" t="s">
        <v>48</v>
      </c>
      <c r="H835" s="90">
        <v>136.4</v>
      </c>
      <c r="I835" s="90">
        <v>198.3</v>
      </c>
      <c r="J835" s="90">
        <f t="shared" si="74"/>
        <v>-61.900000000000006</v>
      </c>
      <c r="K835" s="90">
        <f t="shared" si="75"/>
        <v>145.38123167155425</v>
      </c>
    </row>
    <row r="836" spans="1:11" ht="17.25" customHeight="1">
      <c r="A836" s="88" t="s">
        <v>49</v>
      </c>
      <c r="B836" s="137" t="s">
        <v>459</v>
      </c>
      <c r="C836" s="138"/>
      <c r="D836" s="89" t="s">
        <v>154</v>
      </c>
      <c r="E836" s="89" t="s">
        <v>13</v>
      </c>
      <c r="F836" s="89" t="s">
        <v>522</v>
      </c>
      <c r="G836" s="64" t="s">
        <v>50</v>
      </c>
      <c r="H836" s="90">
        <v>189.3</v>
      </c>
      <c r="I836" s="90">
        <v>147</v>
      </c>
      <c r="J836" s="90">
        <f t="shared" si="74"/>
        <v>42.30000000000001</v>
      </c>
      <c r="K836" s="90">
        <f t="shared" si="75"/>
        <v>77.65451664025356</v>
      </c>
    </row>
    <row r="837" spans="1:11" ht="15.75">
      <c r="A837" s="88" t="s">
        <v>523</v>
      </c>
      <c r="B837" s="137" t="s">
        <v>459</v>
      </c>
      <c r="C837" s="138"/>
      <c r="D837" s="89" t="s">
        <v>154</v>
      </c>
      <c r="E837" s="89" t="s">
        <v>101</v>
      </c>
      <c r="F837" s="89"/>
      <c r="G837" s="64"/>
      <c r="H837" s="90">
        <f>H838+H847+H865+H872+H879+H861</f>
        <v>126771.29999999999</v>
      </c>
      <c r="I837" s="90">
        <f>I838+I847+I865+I872+I879+I861</f>
        <v>92022.09999999999</v>
      </c>
      <c r="J837" s="90">
        <f t="shared" si="74"/>
        <v>34749.2</v>
      </c>
      <c r="K837" s="90">
        <f t="shared" si="75"/>
        <v>72.58906392850749</v>
      </c>
    </row>
    <row r="838" spans="1:11" ht="47.25">
      <c r="A838" s="88" t="s">
        <v>524</v>
      </c>
      <c r="B838" s="137" t="s">
        <v>459</v>
      </c>
      <c r="C838" s="138"/>
      <c r="D838" s="89" t="s">
        <v>154</v>
      </c>
      <c r="E838" s="89" t="s">
        <v>101</v>
      </c>
      <c r="F838" s="89" t="s">
        <v>525</v>
      </c>
      <c r="G838" s="64"/>
      <c r="H838" s="90">
        <f>H839+H843</f>
        <v>7640</v>
      </c>
      <c r="I838" s="90">
        <f>I839+I843</f>
        <v>162.5</v>
      </c>
      <c r="J838" s="90">
        <f t="shared" si="74"/>
        <v>7477.5</v>
      </c>
      <c r="K838" s="90">
        <f t="shared" si="75"/>
        <v>2.1269633507853403</v>
      </c>
    </row>
    <row r="839" spans="1:11" ht="31.5">
      <c r="A839" s="88" t="s">
        <v>474</v>
      </c>
      <c r="B839" s="137" t="s">
        <v>459</v>
      </c>
      <c r="C839" s="138"/>
      <c r="D839" s="89" t="s">
        <v>154</v>
      </c>
      <c r="E839" s="89" t="s">
        <v>101</v>
      </c>
      <c r="F839" s="89" t="s">
        <v>526</v>
      </c>
      <c r="G839" s="64"/>
      <c r="H839" s="90">
        <f aca="true" t="shared" si="78" ref="H839:I841">H840</f>
        <v>581</v>
      </c>
      <c r="I839" s="90">
        <f t="shared" si="78"/>
        <v>162.5</v>
      </c>
      <c r="J839" s="90">
        <f t="shared" si="74"/>
        <v>418.5</v>
      </c>
      <c r="K839" s="90">
        <f t="shared" si="75"/>
        <v>27.969018932874356</v>
      </c>
    </row>
    <row r="840" spans="1:11" ht="47.25">
      <c r="A840" s="88" t="s">
        <v>527</v>
      </c>
      <c r="B840" s="137" t="s">
        <v>459</v>
      </c>
      <c r="C840" s="138"/>
      <c r="D840" s="89" t="s">
        <v>154</v>
      </c>
      <c r="E840" s="89" t="s">
        <v>101</v>
      </c>
      <c r="F840" s="89" t="s">
        <v>528</v>
      </c>
      <c r="G840" s="64"/>
      <c r="H840" s="90">
        <f t="shared" si="78"/>
        <v>581</v>
      </c>
      <c r="I840" s="90">
        <f t="shared" si="78"/>
        <v>162.5</v>
      </c>
      <c r="J840" s="90">
        <f t="shared" si="74"/>
        <v>418.5</v>
      </c>
      <c r="K840" s="90">
        <f t="shared" si="75"/>
        <v>27.969018932874356</v>
      </c>
    </row>
    <row r="841" spans="1:11" ht="47.25">
      <c r="A841" s="88" t="s">
        <v>33</v>
      </c>
      <c r="B841" s="137" t="s">
        <v>459</v>
      </c>
      <c r="C841" s="138"/>
      <c r="D841" s="89" t="s">
        <v>154</v>
      </c>
      <c r="E841" s="89" t="s">
        <v>101</v>
      </c>
      <c r="F841" s="89" t="s">
        <v>528</v>
      </c>
      <c r="G841" s="64" t="s">
        <v>34</v>
      </c>
      <c r="H841" s="90">
        <f t="shared" si="78"/>
        <v>581</v>
      </c>
      <c r="I841" s="90">
        <f t="shared" si="78"/>
        <v>162.5</v>
      </c>
      <c r="J841" s="90">
        <f t="shared" si="74"/>
        <v>418.5</v>
      </c>
      <c r="K841" s="90">
        <f t="shared" si="75"/>
        <v>27.969018932874356</v>
      </c>
    </row>
    <row r="842" spans="1:11" ht="47.25">
      <c r="A842" s="88" t="s">
        <v>35</v>
      </c>
      <c r="B842" s="137" t="s">
        <v>459</v>
      </c>
      <c r="C842" s="138"/>
      <c r="D842" s="89" t="s">
        <v>154</v>
      </c>
      <c r="E842" s="89" t="s">
        <v>101</v>
      </c>
      <c r="F842" s="89" t="s">
        <v>528</v>
      </c>
      <c r="G842" s="64" t="s">
        <v>36</v>
      </c>
      <c r="H842" s="90">
        <v>581</v>
      </c>
      <c r="I842" s="90">
        <f>Прил_5!I260</f>
        <v>162.5</v>
      </c>
      <c r="J842" s="90">
        <f t="shared" si="74"/>
        <v>418.5</v>
      </c>
      <c r="K842" s="90">
        <f t="shared" si="75"/>
        <v>27.969018932874356</v>
      </c>
    </row>
    <row r="843" spans="1:11" ht="31.5">
      <c r="A843" s="88" t="s">
        <v>529</v>
      </c>
      <c r="B843" s="137" t="s">
        <v>459</v>
      </c>
      <c r="C843" s="138"/>
      <c r="D843" s="89" t="s">
        <v>154</v>
      </c>
      <c r="E843" s="89" t="s">
        <v>101</v>
      </c>
      <c r="F843" s="89" t="s">
        <v>530</v>
      </c>
      <c r="G843" s="64"/>
      <c r="H843" s="90">
        <f aca="true" t="shared" si="79" ref="H843:I845">H844</f>
        <v>7059</v>
      </c>
      <c r="I843" s="90">
        <f t="shared" si="79"/>
        <v>0</v>
      </c>
      <c r="J843" s="90">
        <f t="shared" si="74"/>
        <v>7059</v>
      </c>
      <c r="K843" s="90">
        <f t="shared" si="75"/>
        <v>0</v>
      </c>
    </row>
    <row r="844" spans="1:11" ht="31.5">
      <c r="A844" s="88" t="s">
        <v>531</v>
      </c>
      <c r="B844" s="137" t="s">
        <v>459</v>
      </c>
      <c r="C844" s="138"/>
      <c r="D844" s="89" t="s">
        <v>154</v>
      </c>
      <c r="E844" s="89" t="s">
        <v>101</v>
      </c>
      <c r="F844" s="89" t="s">
        <v>532</v>
      </c>
      <c r="G844" s="64"/>
      <c r="H844" s="90">
        <f t="shared" si="79"/>
        <v>7059</v>
      </c>
      <c r="I844" s="90">
        <f t="shared" si="79"/>
        <v>0</v>
      </c>
      <c r="J844" s="90">
        <f t="shared" si="74"/>
        <v>7059</v>
      </c>
      <c r="K844" s="90">
        <f t="shared" si="75"/>
        <v>0</v>
      </c>
    </row>
    <row r="845" spans="1:11" ht="47.25">
      <c r="A845" s="88" t="s">
        <v>33</v>
      </c>
      <c r="B845" s="137" t="s">
        <v>459</v>
      </c>
      <c r="C845" s="138"/>
      <c r="D845" s="89" t="s">
        <v>154</v>
      </c>
      <c r="E845" s="89" t="s">
        <v>101</v>
      </c>
      <c r="F845" s="89" t="s">
        <v>532</v>
      </c>
      <c r="G845" s="64" t="s">
        <v>34</v>
      </c>
      <c r="H845" s="90">
        <f t="shared" si="79"/>
        <v>7059</v>
      </c>
      <c r="I845" s="90">
        <f t="shared" si="79"/>
        <v>0</v>
      </c>
      <c r="J845" s="90">
        <f t="shared" si="74"/>
        <v>7059</v>
      </c>
      <c r="K845" s="90">
        <f t="shared" si="75"/>
        <v>0</v>
      </c>
    </row>
    <row r="846" spans="1:11" ht="47.25">
      <c r="A846" s="88" t="s">
        <v>35</v>
      </c>
      <c r="B846" s="137" t="s">
        <v>459</v>
      </c>
      <c r="C846" s="138"/>
      <c r="D846" s="89" t="s">
        <v>154</v>
      </c>
      <c r="E846" s="89" t="s">
        <v>101</v>
      </c>
      <c r="F846" s="89" t="s">
        <v>532</v>
      </c>
      <c r="G846" s="64" t="s">
        <v>36</v>
      </c>
      <c r="H846" s="90">
        <v>7059</v>
      </c>
      <c r="I846" s="90">
        <f>Прил_5!I267</f>
        <v>0</v>
      </c>
      <c r="J846" s="90">
        <f t="shared" si="74"/>
        <v>7059</v>
      </c>
      <c r="K846" s="90">
        <f t="shared" si="75"/>
        <v>0</v>
      </c>
    </row>
    <row r="847" spans="1:11" ht="78.75">
      <c r="A847" s="88" t="s">
        <v>533</v>
      </c>
      <c r="B847" s="137" t="s">
        <v>459</v>
      </c>
      <c r="C847" s="138"/>
      <c r="D847" s="89" t="s">
        <v>154</v>
      </c>
      <c r="E847" s="89" t="s">
        <v>101</v>
      </c>
      <c r="F847" s="89" t="s">
        <v>534</v>
      </c>
      <c r="G847" s="64"/>
      <c r="H847" s="90">
        <f>H848</f>
        <v>101694.9</v>
      </c>
      <c r="I847" s="90">
        <f>I848</f>
        <v>75168</v>
      </c>
      <c r="J847" s="90">
        <f t="shared" si="74"/>
        <v>26526.899999999994</v>
      </c>
      <c r="K847" s="90">
        <f t="shared" si="75"/>
        <v>73.91521108728166</v>
      </c>
    </row>
    <row r="848" spans="1:11" ht="64.5" customHeight="1">
      <c r="A848" s="88" t="s">
        <v>535</v>
      </c>
      <c r="B848" s="137" t="s">
        <v>459</v>
      </c>
      <c r="C848" s="138"/>
      <c r="D848" s="89" t="s">
        <v>154</v>
      </c>
      <c r="E848" s="89" t="s">
        <v>101</v>
      </c>
      <c r="F848" s="89" t="s">
        <v>536</v>
      </c>
      <c r="G848" s="64"/>
      <c r="H848" s="90">
        <f>H849+H852+H855+H858</f>
        <v>101694.9</v>
      </c>
      <c r="I848" s="90">
        <f>I849+I852+I855+I858</f>
        <v>75168</v>
      </c>
      <c r="J848" s="90">
        <f t="shared" si="74"/>
        <v>26526.899999999994</v>
      </c>
      <c r="K848" s="90">
        <f t="shared" si="75"/>
        <v>73.91521108728166</v>
      </c>
    </row>
    <row r="849" spans="1:11" ht="93.75" customHeight="1">
      <c r="A849" s="88" t="s">
        <v>537</v>
      </c>
      <c r="B849" s="137" t="s">
        <v>459</v>
      </c>
      <c r="C849" s="138"/>
      <c r="D849" s="89" t="s">
        <v>154</v>
      </c>
      <c r="E849" s="89" t="s">
        <v>101</v>
      </c>
      <c r="F849" s="89" t="s">
        <v>538</v>
      </c>
      <c r="G849" s="64"/>
      <c r="H849" s="90">
        <f>H850</f>
        <v>50000</v>
      </c>
      <c r="I849" s="90">
        <f>I850</f>
        <v>45529.8</v>
      </c>
      <c r="J849" s="90">
        <f t="shared" si="74"/>
        <v>4470.199999999997</v>
      </c>
      <c r="K849" s="90">
        <f t="shared" si="75"/>
        <v>91.0596</v>
      </c>
    </row>
    <row r="850" spans="1:11" ht="47.25">
      <c r="A850" s="88" t="s">
        <v>33</v>
      </c>
      <c r="B850" s="137" t="s">
        <v>459</v>
      </c>
      <c r="C850" s="138"/>
      <c r="D850" s="89" t="s">
        <v>154</v>
      </c>
      <c r="E850" s="89" t="s">
        <v>101</v>
      </c>
      <c r="F850" s="89" t="s">
        <v>538</v>
      </c>
      <c r="G850" s="64" t="s">
        <v>34</v>
      </c>
      <c r="H850" s="90">
        <f>H851</f>
        <v>50000</v>
      </c>
      <c r="I850" s="90">
        <f>I851</f>
        <v>45529.8</v>
      </c>
      <c r="J850" s="90">
        <f t="shared" si="74"/>
        <v>4470.199999999997</v>
      </c>
      <c r="K850" s="90">
        <f t="shared" si="75"/>
        <v>91.0596</v>
      </c>
    </row>
    <row r="851" spans="1:11" ht="47.25">
      <c r="A851" s="88" t="s">
        <v>35</v>
      </c>
      <c r="B851" s="137" t="s">
        <v>459</v>
      </c>
      <c r="C851" s="138"/>
      <c r="D851" s="89" t="s">
        <v>154</v>
      </c>
      <c r="E851" s="89" t="s">
        <v>101</v>
      </c>
      <c r="F851" s="89" t="s">
        <v>538</v>
      </c>
      <c r="G851" s="64" t="s">
        <v>36</v>
      </c>
      <c r="H851" s="90">
        <v>50000</v>
      </c>
      <c r="I851" s="90">
        <f>Прил_5!I369</f>
        <v>45529.8</v>
      </c>
      <c r="J851" s="90">
        <f t="shared" si="74"/>
        <v>4470.199999999997</v>
      </c>
      <c r="K851" s="90">
        <f t="shared" si="75"/>
        <v>91.0596</v>
      </c>
    </row>
    <row r="852" spans="1:11" ht="47.25">
      <c r="A852" s="88" t="s">
        <v>539</v>
      </c>
      <c r="B852" s="137" t="s">
        <v>459</v>
      </c>
      <c r="C852" s="138"/>
      <c r="D852" s="89" t="s">
        <v>154</v>
      </c>
      <c r="E852" s="89" t="s">
        <v>101</v>
      </c>
      <c r="F852" s="89" t="s">
        <v>540</v>
      </c>
      <c r="G852" s="64"/>
      <c r="H852" s="90">
        <f>H853</f>
        <v>10000</v>
      </c>
      <c r="I852" s="90">
        <f>I853</f>
        <v>0</v>
      </c>
      <c r="J852" s="90">
        <f t="shared" si="74"/>
        <v>10000</v>
      </c>
      <c r="K852" s="90">
        <f t="shared" si="75"/>
        <v>0</v>
      </c>
    </row>
    <row r="853" spans="1:11" ht="47.25">
      <c r="A853" s="88" t="s">
        <v>33</v>
      </c>
      <c r="B853" s="137" t="s">
        <v>459</v>
      </c>
      <c r="C853" s="138"/>
      <c r="D853" s="89" t="s">
        <v>154</v>
      </c>
      <c r="E853" s="89" t="s">
        <v>101</v>
      </c>
      <c r="F853" s="89" t="s">
        <v>540</v>
      </c>
      <c r="G853" s="64" t="s">
        <v>34</v>
      </c>
      <c r="H853" s="90">
        <f>H854</f>
        <v>10000</v>
      </c>
      <c r="I853" s="90">
        <f>I854</f>
        <v>0</v>
      </c>
      <c r="J853" s="90">
        <f aca="true" t="shared" si="80" ref="J853:J914">H853-I853</f>
        <v>10000</v>
      </c>
      <c r="K853" s="90">
        <f aca="true" t="shared" si="81" ref="K853:K914">I853/H853*100</f>
        <v>0</v>
      </c>
    </row>
    <row r="854" spans="1:11" ht="47.25">
      <c r="A854" s="88" t="s">
        <v>35</v>
      </c>
      <c r="B854" s="137" t="s">
        <v>459</v>
      </c>
      <c r="C854" s="138"/>
      <c r="D854" s="89" t="s">
        <v>154</v>
      </c>
      <c r="E854" s="89" t="s">
        <v>101</v>
      </c>
      <c r="F854" s="89" t="s">
        <v>540</v>
      </c>
      <c r="G854" s="64" t="s">
        <v>36</v>
      </c>
      <c r="H854" s="90">
        <v>10000</v>
      </c>
      <c r="I854" s="90">
        <f>Прил_5!I375</f>
        <v>0</v>
      </c>
      <c r="J854" s="90">
        <f t="shared" si="80"/>
        <v>10000</v>
      </c>
      <c r="K854" s="90">
        <f t="shared" si="81"/>
        <v>0</v>
      </c>
    </row>
    <row r="855" spans="1:11" ht="50.25" customHeight="1">
      <c r="A855" s="88" t="s">
        <v>541</v>
      </c>
      <c r="B855" s="137" t="s">
        <v>459</v>
      </c>
      <c r="C855" s="138"/>
      <c r="D855" s="89" t="s">
        <v>154</v>
      </c>
      <c r="E855" s="89" t="s">
        <v>101</v>
      </c>
      <c r="F855" s="89" t="s">
        <v>542</v>
      </c>
      <c r="G855" s="64"/>
      <c r="H855" s="90">
        <f>H856</f>
        <v>40942.2</v>
      </c>
      <c r="I855" s="90">
        <f>I856</f>
        <v>29638.2</v>
      </c>
      <c r="J855" s="90">
        <f t="shared" si="80"/>
        <v>11303.999999999996</v>
      </c>
      <c r="K855" s="90">
        <f t="shared" si="81"/>
        <v>72.39034541377846</v>
      </c>
    </row>
    <row r="856" spans="1:11" ht="47.25">
      <c r="A856" s="88" t="s">
        <v>33</v>
      </c>
      <c r="B856" s="137" t="s">
        <v>459</v>
      </c>
      <c r="C856" s="138"/>
      <c r="D856" s="89" t="s">
        <v>154</v>
      </c>
      <c r="E856" s="89" t="s">
        <v>101</v>
      </c>
      <c r="F856" s="89" t="s">
        <v>542</v>
      </c>
      <c r="G856" s="64" t="s">
        <v>34</v>
      </c>
      <c r="H856" s="90">
        <f>H857</f>
        <v>40942.2</v>
      </c>
      <c r="I856" s="90">
        <f>I857</f>
        <v>29638.2</v>
      </c>
      <c r="J856" s="90">
        <f t="shared" si="80"/>
        <v>11303.999999999996</v>
      </c>
      <c r="K856" s="90">
        <f t="shared" si="81"/>
        <v>72.39034541377846</v>
      </c>
    </row>
    <row r="857" spans="1:11" ht="47.25">
      <c r="A857" s="88" t="s">
        <v>35</v>
      </c>
      <c r="B857" s="137" t="s">
        <v>459</v>
      </c>
      <c r="C857" s="138"/>
      <c r="D857" s="89" t="s">
        <v>154</v>
      </c>
      <c r="E857" s="89" t="s">
        <v>101</v>
      </c>
      <c r="F857" s="89" t="s">
        <v>542</v>
      </c>
      <c r="G857" s="64" t="s">
        <v>36</v>
      </c>
      <c r="H857" s="90">
        <v>40942.2</v>
      </c>
      <c r="I857" s="90">
        <f>Прил_5!I381</f>
        <v>29638.2</v>
      </c>
      <c r="J857" s="90">
        <f t="shared" si="80"/>
        <v>11303.999999999996</v>
      </c>
      <c r="K857" s="90">
        <f t="shared" si="81"/>
        <v>72.39034541377846</v>
      </c>
    </row>
    <row r="858" spans="1:11" ht="48" customHeight="1">
      <c r="A858" s="88" t="s">
        <v>543</v>
      </c>
      <c r="B858" s="137" t="s">
        <v>459</v>
      </c>
      <c r="C858" s="138"/>
      <c r="D858" s="89" t="s">
        <v>154</v>
      </c>
      <c r="E858" s="89" t="s">
        <v>101</v>
      </c>
      <c r="F858" s="89" t="s">
        <v>544</v>
      </c>
      <c r="G858" s="64"/>
      <c r="H858" s="90">
        <f>H859</f>
        <v>752.7</v>
      </c>
      <c r="I858" s="90">
        <f>I859</f>
        <v>0</v>
      </c>
      <c r="J858" s="90">
        <f t="shared" si="80"/>
        <v>752.7</v>
      </c>
      <c r="K858" s="90">
        <f t="shared" si="81"/>
        <v>0</v>
      </c>
    </row>
    <row r="859" spans="1:11" ht="47.25">
      <c r="A859" s="88" t="s">
        <v>33</v>
      </c>
      <c r="B859" s="137" t="s">
        <v>459</v>
      </c>
      <c r="C859" s="138"/>
      <c r="D859" s="89" t="s">
        <v>154</v>
      </c>
      <c r="E859" s="89" t="s">
        <v>101</v>
      </c>
      <c r="F859" s="89" t="s">
        <v>544</v>
      </c>
      <c r="G859" s="64" t="s">
        <v>34</v>
      </c>
      <c r="H859" s="90">
        <f>H860</f>
        <v>752.7</v>
      </c>
      <c r="I859" s="90">
        <f>I860</f>
        <v>0</v>
      </c>
      <c r="J859" s="90">
        <f t="shared" si="80"/>
        <v>752.7</v>
      </c>
      <c r="K859" s="90">
        <f t="shared" si="81"/>
        <v>0</v>
      </c>
    </row>
    <row r="860" spans="1:11" ht="47.25">
      <c r="A860" s="88" t="s">
        <v>35</v>
      </c>
      <c r="B860" s="137" t="s">
        <v>459</v>
      </c>
      <c r="C860" s="138"/>
      <c r="D860" s="89" t="s">
        <v>154</v>
      </c>
      <c r="E860" s="89" t="s">
        <v>101</v>
      </c>
      <c r="F860" s="89" t="s">
        <v>544</v>
      </c>
      <c r="G860" s="64" t="s">
        <v>36</v>
      </c>
      <c r="H860" s="90">
        <v>752.7</v>
      </c>
      <c r="I860" s="90">
        <f>Прил_5!I387</f>
        <v>0</v>
      </c>
      <c r="J860" s="90">
        <f t="shared" si="80"/>
        <v>752.7</v>
      </c>
      <c r="K860" s="90">
        <f t="shared" si="81"/>
        <v>0</v>
      </c>
    </row>
    <row r="861" spans="1:11" ht="21.75" customHeight="1">
      <c r="A861" s="88" t="s">
        <v>161</v>
      </c>
      <c r="B861" s="137" t="s">
        <v>459</v>
      </c>
      <c r="C861" s="138"/>
      <c r="D861" s="89" t="s">
        <v>154</v>
      </c>
      <c r="E861" s="89" t="s">
        <v>101</v>
      </c>
      <c r="F861" s="89" t="s">
        <v>162</v>
      </c>
      <c r="G861" s="64"/>
      <c r="H861" s="90">
        <f aca="true" t="shared" si="82" ref="H861:I863">H862</f>
        <v>0</v>
      </c>
      <c r="I861" s="90">
        <f t="shared" si="82"/>
        <v>5750.5</v>
      </c>
      <c r="J861" s="90">
        <f t="shared" si="80"/>
        <v>-5750.5</v>
      </c>
      <c r="K861" s="90">
        <v>0</v>
      </c>
    </row>
    <row r="862" spans="1:11" ht="31.5">
      <c r="A862" s="88" t="s">
        <v>521</v>
      </c>
      <c r="B862" s="137" t="s">
        <v>459</v>
      </c>
      <c r="C862" s="138"/>
      <c r="D862" s="89" t="s">
        <v>154</v>
      </c>
      <c r="E862" s="89" t="s">
        <v>101</v>
      </c>
      <c r="F862" s="89" t="s">
        <v>522</v>
      </c>
      <c r="G862" s="64"/>
      <c r="H862" s="90">
        <f t="shared" si="82"/>
        <v>0</v>
      </c>
      <c r="I862" s="90">
        <f t="shared" si="82"/>
        <v>5750.5</v>
      </c>
      <c r="J862" s="90">
        <f t="shared" si="80"/>
        <v>-5750.5</v>
      </c>
      <c r="K862" s="90">
        <v>0</v>
      </c>
    </row>
    <row r="863" spans="1:11" ht="47.25">
      <c r="A863" s="88" t="s">
        <v>33</v>
      </c>
      <c r="B863" s="137" t="s">
        <v>459</v>
      </c>
      <c r="C863" s="138"/>
      <c r="D863" s="89" t="s">
        <v>154</v>
      </c>
      <c r="E863" s="89" t="s">
        <v>101</v>
      </c>
      <c r="F863" s="89" t="s">
        <v>522</v>
      </c>
      <c r="G863" s="64" t="s">
        <v>34</v>
      </c>
      <c r="H863" s="90">
        <f t="shared" si="82"/>
        <v>0</v>
      </c>
      <c r="I863" s="90">
        <f t="shared" si="82"/>
        <v>5750.5</v>
      </c>
      <c r="J863" s="90">
        <f t="shared" si="80"/>
        <v>-5750.5</v>
      </c>
      <c r="K863" s="90">
        <v>0</v>
      </c>
    </row>
    <row r="864" spans="1:11" ht="47.25">
      <c r="A864" s="88" t="s">
        <v>35</v>
      </c>
      <c r="B864" s="137" t="s">
        <v>459</v>
      </c>
      <c r="C864" s="138"/>
      <c r="D864" s="89" t="s">
        <v>154</v>
      </c>
      <c r="E864" s="89" t="s">
        <v>101</v>
      </c>
      <c r="F864" s="89" t="s">
        <v>522</v>
      </c>
      <c r="G864" s="64" t="s">
        <v>36</v>
      </c>
      <c r="H864" s="90">
        <v>0</v>
      </c>
      <c r="I864" s="90">
        <v>5750.5</v>
      </c>
      <c r="J864" s="90">
        <f t="shared" si="80"/>
        <v>-5750.5</v>
      </c>
      <c r="K864" s="90">
        <v>0</v>
      </c>
    </row>
    <row r="865" spans="1:11" ht="15.75">
      <c r="A865" s="88" t="s">
        <v>545</v>
      </c>
      <c r="B865" s="137" t="s">
        <v>459</v>
      </c>
      <c r="C865" s="138"/>
      <c r="D865" s="89" t="s">
        <v>154</v>
      </c>
      <c r="E865" s="89" t="s">
        <v>101</v>
      </c>
      <c r="F865" s="89" t="s">
        <v>546</v>
      </c>
      <c r="G865" s="64"/>
      <c r="H865" s="90">
        <f>H866+H869</f>
        <v>7777.2</v>
      </c>
      <c r="I865" s="90">
        <f>I866+I869</f>
        <v>4062.8999999999996</v>
      </c>
      <c r="J865" s="90">
        <f t="shared" si="80"/>
        <v>3714.3</v>
      </c>
      <c r="K865" s="90">
        <f t="shared" si="81"/>
        <v>52.24116648665329</v>
      </c>
    </row>
    <row r="866" spans="1:11" ht="15.75">
      <c r="A866" s="88" t="s">
        <v>547</v>
      </c>
      <c r="B866" s="137" t="s">
        <v>459</v>
      </c>
      <c r="C866" s="138"/>
      <c r="D866" s="89" t="s">
        <v>154</v>
      </c>
      <c r="E866" s="89" t="s">
        <v>101</v>
      </c>
      <c r="F866" s="89" t="s">
        <v>548</v>
      </c>
      <c r="G866" s="64"/>
      <c r="H866" s="90">
        <f>H867</f>
        <v>4827.2</v>
      </c>
      <c r="I866" s="90">
        <f>I867</f>
        <v>1738.8</v>
      </c>
      <c r="J866" s="90">
        <f t="shared" si="80"/>
        <v>3088.3999999999996</v>
      </c>
      <c r="K866" s="90">
        <f t="shared" si="81"/>
        <v>36.02088167053365</v>
      </c>
    </row>
    <row r="867" spans="1:11" ht="47.25">
      <c r="A867" s="88" t="s">
        <v>33</v>
      </c>
      <c r="B867" s="137" t="s">
        <v>459</v>
      </c>
      <c r="C867" s="138"/>
      <c r="D867" s="89" t="s">
        <v>154</v>
      </c>
      <c r="E867" s="89" t="s">
        <v>101</v>
      </c>
      <c r="F867" s="89" t="s">
        <v>548</v>
      </c>
      <c r="G867" s="64" t="s">
        <v>34</v>
      </c>
      <c r="H867" s="90">
        <f>H868</f>
        <v>4827.2</v>
      </c>
      <c r="I867" s="90">
        <f>I868</f>
        <v>1738.8</v>
      </c>
      <c r="J867" s="90">
        <f t="shared" si="80"/>
        <v>3088.3999999999996</v>
      </c>
      <c r="K867" s="90">
        <f t="shared" si="81"/>
        <v>36.02088167053365</v>
      </c>
    </row>
    <row r="868" spans="1:11" ht="47.25">
      <c r="A868" s="88" t="s">
        <v>35</v>
      </c>
      <c r="B868" s="137" t="s">
        <v>459</v>
      </c>
      <c r="C868" s="138"/>
      <c r="D868" s="89" t="s">
        <v>154</v>
      </c>
      <c r="E868" s="89" t="s">
        <v>101</v>
      </c>
      <c r="F868" s="89" t="s">
        <v>548</v>
      </c>
      <c r="G868" s="64" t="s">
        <v>36</v>
      </c>
      <c r="H868" s="90">
        <v>4827.2</v>
      </c>
      <c r="I868" s="90">
        <v>1738.8</v>
      </c>
      <c r="J868" s="90">
        <f t="shared" si="80"/>
        <v>3088.3999999999996</v>
      </c>
      <c r="K868" s="90">
        <f t="shared" si="81"/>
        <v>36.02088167053365</v>
      </c>
    </row>
    <row r="869" spans="1:11" ht="18" customHeight="1">
      <c r="A869" s="88" t="s">
        <v>549</v>
      </c>
      <c r="B869" s="137" t="s">
        <v>459</v>
      </c>
      <c r="C869" s="138"/>
      <c r="D869" s="89" t="s">
        <v>154</v>
      </c>
      <c r="E869" s="89" t="s">
        <v>101</v>
      </c>
      <c r="F869" s="89" t="s">
        <v>550</v>
      </c>
      <c r="G869" s="64"/>
      <c r="H869" s="90">
        <f>H870</f>
        <v>2950</v>
      </c>
      <c r="I869" s="90">
        <f>I870</f>
        <v>2324.1</v>
      </c>
      <c r="J869" s="90">
        <f t="shared" si="80"/>
        <v>625.9000000000001</v>
      </c>
      <c r="K869" s="90">
        <f t="shared" si="81"/>
        <v>78.78305084745763</v>
      </c>
    </row>
    <row r="870" spans="1:11" ht="47.25">
      <c r="A870" s="88" t="s">
        <v>33</v>
      </c>
      <c r="B870" s="137" t="s">
        <v>459</v>
      </c>
      <c r="C870" s="138"/>
      <c r="D870" s="89" t="s">
        <v>154</v>
      </c>
      <c r="E870" s="89" t="s">
        <v>101</v>
      </c>
      <c r="F870" s="89" t="s">
        <v>550</v>
      </c>
      <c r="G870" s="64" t="s">
        <v>34</v>
      </c>
      <c r="H870" s="90">
        <f>H871</f>
        <v>2950</v>
      </c>
      <c r="I870" s="90">
        <f>I871</f>
        <v>2324.1</v>
      </c>
      <c r="J870" s="90">
        <f t="shared" si="80"/>
        <v>625.9000000000001</v>
      </c>
      <c r="K870" s="90">
        <f t="shared" si="81"/>
        <v>78.78305084745763</v>
      </c>
    </row>
    <row r="871" spans="1:11" ht="47.25">
      <c r="A871" s="88" t="s">
        <v>35</v>
      </c>
      <c r="B871" s="137" t="s">
        <v>459</v>
      </c>
      <c r="C871" s="138"/>
      <c r="D871" s="89" t="s">
        <v>154</v>
      </c>
      <c r="E871" s="89" t="s">
        <v>101</v>
      </c>
      <c r="F871" s="89" t="s">
        <v>550</v>
      </c>
      <c r="G871" s="64" t="s">
        <v>36</v>
      </c>
      <c r="H871" s="90">
        <v>2950</v>
      </c>
      <c r="I871" s="90">
        <v>2324.1</v>
      </c>
      <c r="J871" s="90">
        <f t="shared" si="80"/>
        <v>625.9000000000001</v>
      </c>
      <c r="K871" s="90">
        <f t="shared" si="81"/>
        <v>78.78305084745763</v>
      </c>
    </row>
    <row r="872" spans="1:11" ht="31.5">
      <c r="A872" s="88" t="s">
        <v>551</v>
      </c>
      <c r="B872" s="137" t="s">
        <v>459</v>
      </c>
      <c r="C872" s="138"/>
      <c r="D872" s="89" t="s">
        <v>154</v>
      </c>
      <c r="E872" s="89" t="s">
        <v>101</v>
      </c>
      <c r="F872" s="89" t="s">
        <v>552</v>
      </c>
      <c r="G872" s="64"/>
      <c r="H872" s="90">
        <f>H873+H876</f>
        <v>5372.2</v>
      </c>
      <c r="I872" s="90">
        <f>I873+I876</f>
        <v>4429.2</v>
      </c>
      <c r="J872" s="90">
        <f t="shared" si="80"/>
        <v>943</v>
      </c>
      <c r="K872" s="90">
        <f t="shared" si="81"/>
        <v>82.44666989315364</v>
      </c>
    </row>
    <row r="873" spans="1:11" ht="47.25">
      <c r="A873" s="88" t="s">
        <v>224</v>
      </c>
      <c r="B873" s="137" t="s">
        <v>459</v>
      </c>
      <c r="C873" s="138"/>
      <c r="D873" s="89" t="s">
        <v>154</v>
      </c>
      <c r="E873" s="89" t="s">
        <v>101</v>
      </c>
      <c r="F873" s="89" t="s">
        <v>553</v>
      </c>
      <c r="G873" s="64"/>
      <c r="H873" s="90">
        <f>H874</f>
        <v>4972.2</v>
      </c>
      <c r="I873" s="90">
        <f>I874</f>
        <v>4329.2</v>
      </c>
      <c r="J873" s="90">
        <f t="shared" si="80"/>
        <v>643</v>
      </c>
      <c r="K873" s="90">
        <f t="shared" si="81"/>
        <v>87.06809862837376</v>
      </c>
    </row>
    <row r="874" spans="1:11" ht="47.25">
      <c r="A874" s="88" t="s">
        <v>191</v>
      </c>
      <c r="B874" s="137" t="s">
        <v>459</v>
      </c>
      <c r="C874" s="138"/>
      <c r="D874" s="89" t="s">
        <v>154</v>
      </c>
      <c r="E874" s="89" t="s">
        <v>101</v>
      </c>
      <c r="F874" s="89" t="s">
        <v>553</v>
      </c>
      <c r="G874" s="64" t="s">
        <v>192</v>
      </c>
      <c r="H874" s="90">
        <f>H875</f>
        <v>4972.2</v>
      </c>
      <c r="I874" s="90">
        <v>4329.2</v>
      </c>
      <c r="J874" s="90">
        <f t="shared" si="80"/>
        <v>643</v>
      </c>
      <c r="K874" s="90">
        <f t="shared" si="81"/>
        <v>87.06809862837376</v>
      </c>
    </row>
    <row r="875" spans="1:11" ht="15.75">
      <c r="A875" s="88" t="s">
        <v>255</v>
      </c>
      <c r="B875" s="137" t="s">
        <v>459</v>
      </c>
      <c r="C875" s="138"/>
      <c r="D875" s="89" t="s">
        <v>154</v>
      </c>
      <c r="E875" s="89" t="s">
        <v>101</v>
      </c>
      <c r="F875" s="89" t="s">
        <v>553</v>
      </c>
      <c r="G875" s="64" t="s">
        <v>256</v>
      </c>
      <c r="H875" s="90">
        <v>4972.2</v>
      </c>
      <c r="I875" s="90">
        <v>4329.2</v>
      </c>
      <c r="J875" s="90">
        <f t="shared" si="80"/>
        <v>643</v>
      </c>
      <c r="K875" s="90">
        <f t="shared" si="81"/>
        <v>87.06809862837376</v>
      </c>
    </row>
    <row r="876" spans="1:11" ht="15.75">
      <c r="A876" s="88" t="s">
        <v>554</v>
      </c>
      <c r="B876" s="137" t="s">
        <v>459</v>
      </c>
      <c r="C876" s="138"/>
      <c r="D876" s="89" t="s">
        <v>154</v>
      </c>
      <c r="E876" s="89" t="s">
        <v>101</v>
      </c>
      <c r="F876" s="89" t="s">
        <v>555</v>
      </c>
      <c r="G876" s="64"/>
      <c r="H876" s="90">
        <f>H877</f>
        <v>400</v>
      </c>
      <c r="I876" s="90">
        <f>I877</f>
        <v>100</v>
      </c>
      <c r="J876" s="90">
        <f t="shared" si="80"/>
        <v>300</v>
      </c>
      <c r="K876" s="90">
        <f t="shared" si="81"/>
        <v>25</v>
      </c>
    </row>
    <row r="877" spans="1:11" ht="47.25">
      <c r="A877" s="88" t="s">
        <v>33</v>
      </c>
      <c r="B877" s="137" t="s">
        <v>459</v>
      </c>
      <c r="C877" s="138"/>
      <c r="D877" s="89" t="s">
        <v>154</v>
      </c>
      <c r="E877" s="89" t="s">
        <v>101</v>
      </c>
      <c r="F877" s="89" t="s">
        <v>555</v>
      </c>
      <c r="G877" s="64" t="s">
        <v>34</v>
      </c>
      <c r="H877" s="90">
        <f>H878</f>
        <v>400</v>
      </c>
      <c r="I877" s="90">
        <f>I878</f>
        <v>100</v>
      </c>
      <c r="J877" s="90">
        <f t="shared" si="80"/>
        <v>300</v>
      </c>
      <c r="K877" s="90">
        <f t="shared" si="81"/>
        <v>25</v>
      </c>
    </row>
    <row r="878" spans="1:11" ht="47.25">
      <c r="A878" s="88" t="s">
        <v>35</v>
      </c>
      <c r="B878" s="137" t="s">
        <v>459</v>
      </c>
      <c r="C878" s="138"/>
      <c r="D878" s="89" t="s">
        <v>154</v>
      </c>
      <c r="E878" s="89" t="s">
        <v>101</v>
      </c>
      <c r="F878" s="89" t="s">
        <v>555</v>
      </c>
      <c r="G878" s="64" t="s">
        <v>36</v>
      </c>
      <c r="H878" s="90">
        <v>400</v>
      </c>
      <c r="I878" s="90">
        <v>100</v>
      </c>
      <c r="J878" s="90">
        <f t="shared" si="80"/>
        <v>300</v>
      </c>
      <c r="K878" s="90">
        <f t="shared" si="81"/>
        <v>25</v>
      </c>
    </row>
    <row r="879" spans="1:11" ht="94.5">
      <c r="A879" s="88" t="s">
        <v>26</v>
      </c>
      <c r="B879" s="137" t="s">
        <v>459</v>
      </c>
      <c r="C879" s="138"/>
      <c r="D879" s="89" t="s">
        <v>154</v>
      </c>
      <c r="E879" s="89" t="s">
        <v>101</v>
      </c>
      <c r="F879" s="89" t="s">
        <v>27</v>
      </c>
      <c r="G879" s="64"/>
      <c r="H879" s="90">
        <f>H880</f>
        <v>4287</v>
      </c>
      <c r="I879" s="90">
        <f>I880</f>
        <v>2449</v>
      </c>
      <c r="J879" s="90">
        <f t="shared" si="80"/>
        <v>1838</v>
      </c>
      <c r="K879" s="90">
        <f t="shared" si="81"/>
        <v>57.126195474690924</v>
      </c>
    </row>
    <row r="880" spans="1:11" ht="63.75" customHeight="1">
      <c r="A880" s="88" t="s">
        <v>556</v>
      </c>
      <c r="B880" s="137" t="s">
        <v>459</v>
      </c>
      <c r="C880" s="138"/>
      <c r="D880" s="89" t="s">
        <v>154</v>
      </c>
      <c r="E880" s="89" t="s">
        <v>101</v>
      </c>
      <c r="F880" s="89" t="s">
        <v>557</v>
      </c>
      <c r="G880" s="64"/>
      <c r="H880" s="90">
        <f>H881+H884</f>
        <v>4287</v>
      </c>
      <c r="I880" s="90">
        <f>I881+I884</f>
        <v>2449</v>
      </c>
      <c r="J880" s="90">
        <f t="shared" si="80"/>
        <v>1838</v>
      </c>
      <c r="K880" s="90">
        <f t="shared" si="81"/>
        <v>57.126195474690924</v>
      </c>
    </row>
    <row r="881" spans="1:11" ht="63">
      <c r="A881" s="88" t="s">
        <v>558</v>
      </c>
      <c r="B881" s="137" t="s">
        <v>459</v>
      </c>
      <c r="C881" s="138"/>
      <c r="D881" s="89" t="s">
        <v>154</v>
      </c>
      <c r="E881" s="89" t="s">
        <v>101</v>
      </c>
      <c r="F881" s="89" t="s">
        <v>559</v>
      </c>
      <c r="G881" s="64"/>
      <c r="H881" s="90">
        <f>H882</f>
        <v>2500</v>
      </c>
      <c r="I881" s="90">
        <f>I882</f>
        <v>2449</v>
      </c>
      <c r="J881" s="90">
        <f t="shared" si="80"/>
        <v>51</v>
      </c>
      <c r="K881" s="90">
        <f t="shared" si="81"/>
        <v>97.96000000000001</v>
      </c>
    </row>
    <row r="882" spans="1:11" ht="47.25">
      <c r="A882" s="88" t="s">
        <v>33</v>
      </c>
      <c r="B882" s="137" t="s">
        <v>459</v>
      </c>
      <c r="C882" s="138"/>
      <c r="D882" s="89" t="s">
        <v>154</v>
      </c>
      <c r="E882" s="89" t="s">
        <v>101</v>
      </c>
      <c r="F882" s="89" t="s">
        <v>559</v>
      </c>
      <c r="G882" s="64" t="s">
        <v>34</v>
      </c>
      <c r="H882" s="90">
        <f>H883</f>
        <v>2500</v>
      </c>
      <c r="I882" s="90">
        <f>I883</f>
        <v>2449</v>
      </c>
      <c r="J882" s="90">
        <f t="shared" si="80"/>
        <v>51</v>
      </c>
      <c r="K882" s="90">
        <f t="shared" si="81"/>
        <v>97.96000000000001</v>
      </c>
    </row>
    <row r="883" spans="1:11" ht="47.25">
      <c r="A883" s="88" t="s">
        <v>35</v>
      </c>
      <c r="B883" s="137" t="s">
        <v>459</v>
      </c>
      <c r="C883" s="138"/>
      <c r="D883" s="89" t="s">
        <v>154</v>
      </c>
      <c r="E883" s="89" t="s">
        <v>101</v>
      </c>
      <c r="F883" s="89" t="s">
        <v>559</v>
      </c>
      <c r="G883" s="64" t="s">
        <v>36</v>
      </c>
      <c r="H883" s="90">
        <v>2500</v>
      </c>
      <c r="I883" s="90">
        <v>2449</v>
      </c>
      <c r="J883" s="90">
        <f t="shared" si="80"/>
        <v>51</v>
      </c>
      <c r="K883" s="90">
        <f t="shared" si="81"/>
        <v>97.96000000000001</v>
      </c>
    </row>
    <row r="884" spans="1:11" ht="65.25" customHeight="1">
      <c r="A884" s="88" t="s">
        <v>560</v>
      </c>
      <c r="B884" s="137" t="s">
        <v>459</v>
      </c>
      <c r="C884" s="138"/>
      <c r="D884" s="89" t="s">
        <v>154</v>
      </c>
      <c r="E884" s="89" t="s">
        <v>101</v>
      </c>
      <c r="F884" s="89" t="s">
        <v>561</v>
      </c>
      <c r="G884" s="64"/>
      <c r="H884" s="90">
        <f>H885</f>
        <v>1787</v>
      </c>
      <c r="I884" s="90">
        <f>I885</f>
        <v>0</v>
      </c>
      <c r="J884" s="90">
        <f t="shared" si="80"/>
        <v>1787</v>
      </c>
      <c r="K884" s="90">
        <f t="shared" si="81"/>
        <v>0</v>
      </c>
    </row>
    <row r="885" spans="1:11" ht="47.25">
      <c r="A885" s="88" t="s">
        <v>33</v>
      </c>
      <c r="B885" s="137" t="s">
        <v>459</v>
      </c>
      <c r="C885" s="138"/>
      <c r="D885" s="89" t="s">
        <v>154</v>
      </c>
      <c r="E885" s="89" t="s">
        <v>101</v>
      </c>
      <c r="F885" s="89" t="s">
        <v>561</v>
      </c>
      <c r="G885" s="64" t="s">
        <v>34</v>
      </c>
      <c r="H885" s="90">
        <f>H886</f>
        <v>1787</v>
      </c>
      <c r="I885" s="90">
        <f>I886</f>
        <v>0</v>
      </c>
      <c r="J885" s="90">
        <f t="shared" si="80"/>
        <v>1787</v>
      </c>
      <c r="K885" s="90">
        <f t="shared" si="81"/>
        <v>0</v>
      </c>
    </row>
    <row r="886" spans="1:11" ht="47.25">
      <c r="A886" s="88" t="s">
        <v>35</v>
      </c>
      <c r="B886" s="137" t="s">
        <v>459</v>
      </c>
      <c r="C886" s="138"/>
      <c r="D886" s="89" t="s">
        <v>154</v>
      </c>
      <c r="E886" s="89" t="s">
        <v>101</v>
      </c>
      <c r="F886" s="89" t="s">
        <v>561</v>
      </c>
      <c r="G886" s="64" t="s">
        <v>36</v>
      </c>
      <c r="H886" s="90">
        <v>1787</v>
      </c>
      <c r="I886" s="90">
        <v>0</v>
      </c>
      <c r="J886" s="90">
        <f t="shared" si="80"/>
        <v>1787</v>
      </c>
      <c r="K886" s="90">
        <f t="shared" si="81"/>
        <v>0</v>
      </c>
    </row>
    <row r="887" spans="1:11" s="100" customFormat="1" ht="15.75">
      <c r="A887" s="105" t="s">
        <v>562</v>
      </c>
      <c r="B887" s="141" t="s">
        <v>459</v>
      </c>
      <c r="C887" s="142"/>
      <c r="D887" s="106" t="s">
        <v>186</v>
      </c>
      <c r="E887" s="107" t="s">
        <v>576</v>
      </c>
      <c r="F887" s="106"/>
      <c r="G887" s="108"/>
      <c r="H887" s="99">
        <f aca="true" t="shared" si="83" ref="H887:I892">H888</f>
        <v>1050</v>
      </c>
      <c r="I887" s="99">
        <f t="shared" si="83"/>
        <v>203.1</v>
      </c>
      <c r="J887" s="99">
        <f t="shared" si="80"/>
        <v>846.9</v>
      </c>
      <c r="K887" s="99">
        <f t="shared" si="81"/>
        <v>19.34285714285714</v>
      </c>
    </row>
    <row r="888" spans="1:11" ht="31.5">
      <c r="A888" s="88" t="s">
        <v>563</v>
      </c>
      <c r="B888" s="137" t="s">
        <v>459</v>
      </c>
      <c r="C888" s="138"/>
      <c r="D888" s="89" t="s">
        <v>186</v>
      </c>
      <c r="E888" s="89" t="s">
        <v>154</v>
      </c>
      <c r="F888" s="89"/>
      <c r="G888" s="64"/>
      <c r="H888" s="90">
        <f t="shared" si="83"/>
        <v>1050</v>
      </c>
      <c r="I888" s="90">
        <f t="shared" si="83"/>
        <v>203.1</v>
      </c>
      <c r="J888" s="90">
        <f t="shared" si="80"/>
        <v>846.9</v>
      </c>
      <c r="K888" s="90">
        <f t="shared" si="81"/>
        <v>19.34285714285714</v>
      </c>
    </row>
    <row r="889" spans="1:11" ht="94.5">
      <c r="A889" s="88" t="s">
        <v>564</v>
      </c>
      <c r="B889" s="137" t="s">
        <v>459</v>
      </c>
      <c r="C889" s="138"/>
      <c r="D889" s="89" t="s">
        <v>186</v>
      </c>
      <c r="E889" s="89" t="s">
        <v>154</v>
      </c>
      <c r="F889" s="89" t="s">
        <v>565</v>
      </c>
      <c r="G889" s="64"/>
      <c r="H889" s="90">
        <f t="shared" si="83"/>
        <v>1050</v>
      </c>
      <c r="I889" s="90">
        <f t="shared" si="83"/>
        <v>203.1</v>
      </c>
      <c r="J889" s="90">
        <f t="shared" si="80"/>
        <v>846.9</v>
      </c>
      <c r="K889" s="90">
        <f t="shared" si="81"/>
        <v>19.34285714285714</v>
      </c>
    </row>
    <row r="890" spans="1:11" ht="47.25">
      <c r="A890" s="88" t="s">
        <v>566</v>
      </c>
      <c r="B890" s="137" t="s">
        <v>459</v>
      </c>
      <c r="C890" s="138"/>
      <c r="D890" s="89" t="s">
        <v>186</v>
      </c>
      <c r="E890" s="89" t="s">
        <v>154</v>
      </c>
      <c r="F890" s="89" t="s">
        <v>567</v>
      </c>
      <c r="G890" s="64"/>
      <c r="H890" s="90">
        <f t="shared" si="83"/>
        <v>1050</v>
      </c>
      <c r="I890" s="90">
        <f t="shared" si="83"/>
        <v>203.1</v>
      </c>
      <c r="J890" s="90">
        <f t="shared" si="80"/>
        <v>846.9</v>
      </c>
      <c r="K890" s="90">
        <f t="shared" si="81"/>
        <v>19.34285714285714</v>
      </c>
    </row>
    <row r="891" spans="1:11" ht="36" customHeight="1">
      <c r="A891" s="88" t="s">
        <v>568</v>
      </c>
      <c r="B891" s="137" t="s">
        <v>459</v>
      </c>
      <c r="C891" s="138"/>
      <c r="D891" s="89" t="s">
        <v>186</v>
      </c>
      <c r="E891" s="89" t="s">
        <v>154</v>
      </c>
      <c r="F891" s="89" t="s">
        <v>569</v>
      </c>
      <c r="G891" s="64"/>
      <c r="H891" s="90">
        <f t="shared" si="83"/>
        <v>1050</v>
      </c>
      <c r="I891" s="90">
        <f t="shared" si="83"/>
        <v>203.1</v>
      </c>
      <c r="J891" s="90">
        <f t="shared" si="80"/>
        <v>846.9</v>
      </c>
      <c r="K891" s="90">
        <f t="shared" si="81"/>
        <v>19.34285714285714</v>
      </c>
    </row>
    <row r="892" spans="1:11" ht="47.25">
      <c r="A892" s="88" t="s">
        <v>33</v>
      </c>
      <c r="B892" s="137" t="s">
        <v>459</v>
      </c>
      <c r="C892" s="138"/>
      <c r="D892" s="89" t="s">
        <v>186</v>
      </c>
      <c r="E892" s="89" t="s">
        <v>154</v>
      </c>
      <c r="F892" s="89" t="s">
        <v>569</v>
      </c>
      <c r="G892" s="64" t="s">
        <v>34</v>
      </c>
      <c r="H892" s="90">
        <f t="shared" si="83"/>
        <v>1050</v>
      </c>
      <c r="I892" s="90">
        <f t="shared" si="83"/>
        <v>203.1</v>
      </c>
      <c r="J892" s="90">
        <f t="shared" si="80"/>
        <v>846.9</v>
      </c>
      <c r="K892" s="90">
        <f t="shared" si="81"/>
        <v>19.34285714285714</v>
      </c>
    </row>
    <row r="893" spans="1:11" ht="47.25">
      <c r="A893" s="88" t="s">
        <v>35</v>
      </c>
      <c r="B893" s="137" t="s">
        <v>459</v>
      </c>
      <c r="C893" s="138"/>
      <c r="D893" s="89" t="s">
        <v>186</v>
      </c>
      <c r="E893" s="89" t="s">
        <v>154</v>
      </c>
      <c r="F893" s="89" t="s">
        <v>569</v>
      </c>
      <c r="G893" s="64" t="s">
        <v>36</v>
      </c>
      <c r="H893" s="90">
        <v>1050</v>
      </c>
      <c r="I893" s="90">
        <f>Прил_5!I68</f>
        <v>203.1</v>
      </c>
      <c r="J893" s="90">
        <f t="shared" si="80"/>
        <v>846.9</v>
      </c>
      <c r="K893" s="90">
        <f t="shared" si="81"/>
        <v>19.34285714285714</v>
      </c>
    </row>
    <row r="894" spans="1:11" ht="31.5">
      <c r="A894" s="101" t="s">
        <v>570</v>
      </c>
      <c r="B894" s="139" t="s">
        <v>571</v>
      </c>
      <c r="C894" s="140"/>
      <c r="D894" s="102"/>
      <c r="E894" s="102"/>
      <c r="F894" s="102"/>
      <c r="G894" s="103"/>
      <c r="H894" s="97">
        <f aca="true" t="shared" si="84" ref="H894:I896">H895</f>
        <v>5088</v>
      </c>
      <c r="I894" s="97">
        <f t="shared" si="84"/>
        <v>3270.9</v>
      </c>
      <c r="J894" s="97">
        <f t="shared" si="80"/>
        <v>1817.1</v>
      </c>
      <c r="K894" s="97">
        <f t="shared" si="81"/>
        <v>64.28655660377358</v>
      </c>
    </row>
    <row r="895" spans="1:11" s="100" customFormat="1" ht="15" customHeight="1">
      <c r="A895" s="105" t="s">
        <v>10</v>
      </c>
      <c r="B895" s="141" t="s">
        <v>571</v>
      </c>
      <c r="C895" s="142"/>
      <c r="D895" s="106" t="s">
        <v>11</v>
      </c>
      <c r="E895" s="107" t="s">
        <v>576</v>
      </c>
      <c r="F895" s="106"/>
      <c r="G895" s="108"/>
      <c r="H895" s="99">
        <f t="shared" si="84"/>
        <v>5088</v>
      </c>
      <c r="I895" s="99">
        <f t="shared" si="84"/>
        <v>3270.9</v>
      </c>
      <c r="J895" s="99">
        <f t="shared" si="80"/>
        <v>1817.1</v>
      </c>
      <c r="K895" s="99">
        <f t="shared" si="81"/>
        <v>64.28655660377358</v>
      </c>
    </row>
    <row r="896" spans="1:11" ht="63">
      <c r="A896" s="88" t="s">
        <v>210</v>
      </c>
      <c r="B896" s="137" t="s">
        <v>571</v>
      </c>
      <c r="C896" s="138"/>
      <c r="D896" s="89" t="s">
        <v>11</v>
      </c>
      <c r="E896" s="89" t="s">
        <v>186</v>
      </c>
      <c r="F896" s="89"/>
      <c r="G896" s="64"/>
      <c r="H896" s="90">
        <f t="shared" si="84"/>
        <v>5088</v>
      </c>
      <c r="I896" s="90">
        <f t="shared" si="84"/>
        <v>3270.9</v>
      </c>
      <c r="J896" s="90">
        <f t="shared" si="80"/>
        <v>1817.1</v>
      </c>
      <c r="K896" s="90">
        <f t="shared" si="81"/>
        <v>64.28655660377358</v>
      </c>
    </row>
    <row r="897" spans="1:11" ht="63">
      <c r="A897" s="88" t="s">
        <v>14</v>
      </c>
      <c r="B897" s="137" t="s">
        <v>571</v>
      </c>
      <c r="C897" s="138"/>
      <c r="D897" s="89" t="s">
        <v>11</v>
      </c>
      <c r="E897" s="89" t="s">
        <v>186</v>
      </c>
      <c r="F897" s="89" t="s">
        <v>15</v>
      </c>
      <c r="G897" s="64"/>
      <c r="H897" s="90">
        <f>H898+H902</f>
        <v>5088</v>
      </c>
      <c r="I897" s="90">
        <f>I898+I902</f>
        <v>3270.9</v>
      </c>
      <c r="J897" s="90">
        <f t="shared" si="80"/>
        <v>1817.1</v>
      </c>
      <c r="K897" s="90">
        <f t="shared" si="81"/>
        <v>64.28655660377358</v>
      </c>
    </row>
    <row r="898" spans="1:11" ht="47.25">
      <c r="A898" s="88" t="s">
        <v>572</v>
      </c>
      <c r="B898" s="137" t="s">
        <v>571</v>
      </c>
      <c r="C898" s="138"/>
      <c r="D898" s="89" t="s">
        <v>11</v>
      </c>
      <c r="E898" s="89" t="s">
        <v>186</v>
      </c>
      <c r="F898" s="89" t="s">
        <v>573</v>
      </c>
      <c r="G898" s="64"/>
      <c r="H898" s="90">
        <f aca="true" t="shared" si="85" ref="H898:I900">H899</f>
        <v>4592</v>
      </c>
      <c r="I898" s="90">
        <f t="shared" si="85"/>
        <v>3257.4</v>
      </c>
      <c r="J898" s="90">
        <f t="shared" si="80"/>
        <v>1334.6</v>
      </c>
      <c r="K898" s="90">
        <f t="shared" si="81"/>
        <v>70.93641114982579</v>
      </c>
    </row>
    <row r="899" spans="1:11" ht="31.5">
      <c r="A899" s="88" t="s">
        <v>18</v>
      </c>
      <c r="B899" s="137" t="s">
        <v>571</v>
      </c>
      <c r="C899" s="138"/>
      <c r="D899" s="89" t="s">
        <v>11</v>
      </c>
      <c r="E899" s="89" t="s">
        <v>186</v>
      </c>
      <c r="F899" s="89" t="s">
        <v>574</v>
      </c>
      <c r="G899" s="64"/>
      <c r="H899" s="90">
        <f t="shared" si="85"/>
        <v>4592</v>
      </c>
      <c r="I899" s="90">
        <f t="shared" si="85"/>
        <v>3257.4</v>
      </c>
      <c r="J899" s="90">
        <f t="shared" si="80"/>
        <v>1334.6</v>
      </c>
      <c r="K899" s="90">
        <f t="shared" si="81"/>
        <v>70.93641114982579</v>
      </c>
    </row>
    <row r="900" spans="1:11" ht="98.25" customHeight="1">
      <c r="A900" s="88" t="s">
        <v>20</v>
      </c>
      <c r="B900" s="137" t="s">
        <v>571</v>
      </c>
      <c r="C900" s="138"/>
      <c r="D900" s="89" t="s">
        <v>11</v>
      </c>
      <c r="E900" s="89" t="s">
        <v>186</v>
      </c>
      <c r="F900" s="89" t="s">
        <v>574</v>
      </c>
      <c r="G900" s="64" t="s">
        <v>21</v>
      </c>
      <c r="H900" s="90">
        <f t="shared" si="85"/>
        <v>4592</v>
      </c>
      <c r="I900" s="90">
        <f t="shared" si="85"/>
        <v>3257.4</v>
      </c>
      <c r="J900" s="90">
        <f t="shared" si="80"/>
        <v>1334.6</v>
      </c>
      <c r="K900" s="90">
        <f t="shared" si="81"/>
        <v>70.93641114982579</v>
      </c>
    </row>
    <row r="901" spans="1:11" ht="36" customHeight="1">
      <c r="A901" s="88" t="s">
        <v>22</v>
      </c>
      <c r="B901" s="137" t="s">
        <v>571</v>
      </c>
      <c r="C901" s="138"/>
      <c r="D901" s="89" t="s">
        <v>11</v>
      </c>
      <c r="E901" s="89" t="s">
        <v>186</v>
      </c>
      <c r="F901" s="89" t="s">
        <v>574</v>
      </c>
      <c r="G901" s="64" t="s">
        <v>23</v>
      </c>
      <c r="H901" s="90">
        <v>4592</v>
      </c>
      <c r="I901" s="90">
        <v>3257.4</v>
      </c>
      <c r="J901" s="90">
        <f t="shared" si="80"/>
        <v>1334.6</v>
      </c>
      <c r="K901" s="90">
        <f t="shared" si="81"/>
        <v>70.93641114982579</v>
      </c>
    </row>
    <row r="902" spans="1:11" ht="15.75">
      <c r="A902" s="88" t="s">
        <v>41</v>
      </c>
      <c r="B902" s="137" t="s">
        <v>571</v>
      </c>
      <c r="C902" s="138"/>
      <c r="D902" s="89" t="s">
        <v>11</v>
      </c>
      <c r="E902" s="89" t="s">
        <v>186</v>
      </c>
      <c r="F902" s="89" t="s">
        <v>42</v>
      </c>
      <c r="G902" s="64"/>
      <c r="H902" s="90">
        <f>H903+H906+H909+H912</f>
        <v>496</v>
      </c>
      <c r="I902" s="90">
        <f>I903+I906+I909+I912</f>
        <v>13.5</v>
      </c>
      <c r="J902" s="90">
        <f t="shared" si="80"/>
        <v>482.5</v>
      </c>
      <c r="K902" s="90">
        <f t="shared" si="81"/>
        <v>2.721774193548387</v>
      </c>
    </row>
    <row r="903" spans="1:11" ht="31.5">
      <c r="A903" s="88" t="s">
        <v>18</v>
      </c>
      <c r="B903" s="137" t="s">
        <v>571</v>
      </c>
      <c r="C903" s="138"/>
      <c r="D903" s="89" t="s">
        <v>11</v>
      </c>
      <c r="E903" s="89" t="s">
        <v>186</v>
      </c>
      <c r="F903" s="89" t="s">
        <v>43</v>
      </c>
      <c r="G903" s="64"/>
      <c r="H903" s="90">
        <v>135</v>
      </c>
      <c r="I903" s="90">
        <f>I904</f>
        <v>0</v>
      </c>
      <c r="J903" s="90">
        <f t="shared" si="80"/>
        <v>135</v>
      </c>
      <c r="K903" s="90">
        <f t="shared" si="81"/>
        <v>0</v>
      </c>
    </row>
    <row r="904" spans="1:11" ht="93.75" customHeight="1">
      <c r="A904" s="88" t="s">
        <v>20</v>
      </c>
      <c r="B904" s="137" t="s">
        <v>571</v>
      </c>
      <c r="C904" s="138"/>
      <c r="D904" s="89" t="s">
        <v>11</v>
      </c>
      <c r="E904" s="89" t="s">
        <v>186</v>
      </c>
      <c r="F904" s="89" t="s">
        <v>43</v>
      </c>
      <c r="G904" s="64" t="s">
        <v>21</v>
      </c>
      <c r="H904" s="90">
        <f>H905</f>
        <v>135</v>
      </c>
      <c r="I904" s="90">
        <f>I905</f>
        <v>0</v>
      </c>
      <c r="J904" s="90">
        <f t="shared" si="80"/>
        <v>135</v>
      </c>
      <c r="K904" s="90">
        <f t="shared" si="81"/>
        <v>0</v>
      </c>
    </row>
    <row r="905" spans="1:11" ht="36" customHeight="1">
      <c r="A905" s="88" t="s">
        <v>22</v>
      </c>
      <c r="B905" s="137" t="s">
        <v>571</v>
      </c>
      <c r="C905" s="138"/>
      <c r="D905" s="89" t="s">
        <v>11</v>
      </c>
      <c r="E905" s="89" t="s">
        <v>186</v>
      </c>
      <c r="F905" s="89" t="s">
        <v>43</v>
      </c>
      <c r="G905" s="64" t="s">
        <v>23</v>
      </c>
      <c r="H905" s="90">
        <v>135</v>
      </c>
      <c r="I905" s="90">
        <v>0</v>
      </c>
      <c r="J905" s="90">
        <f t="shared" si="80"/>
        <v>135</v>
      </c>
      <c r="K905" s="90">
        <f t="shared" si="81"/>
        <v>0</v>
      </c>
    </row>
    <row r="906" spans="1:11" ht="31.5">
      <c r="A906" s="88" t="s">
        <v>31</v>
      </c>
      <c r="B906" s="137" t="s">
        <v>571</v>
      </c>
      <c r="C906" s="138"/>
      <c r="D906" s="89" t="s">
        <v>11</v>
      </c>
      <c r="E906" s="89" t="s">
        <v>186</v>
      </c>
      <c r="F906" s="89" t="s">
        <v>44</v>
      </c>
      <c r="G906" s="64"/>
      <c r="H906" s="90">
        <f>H907</f>
        <v>273</v>
      </c>
      <c r="I906" s="90">
        <f>I907</f>
        <v>13.5</v>
      </c>
      <c r="J906" s="90">
        <f t="shared" si="80"/>
        <v>259.5</v>
      </c>
      <c r="K906" s="90">
        <f t="shared" si="81"/>
        <v>4.945054945054945</v>
      </c>
    </row>
    <row r="907" spans="1:11" ht="47.25">
      <c r="A907" s="88" t="s">
        <v>33</v>
      </c>
      <c r="B907" s="137" t="s">
        <v>571</v>
      </c>
      <c r="C907" s="138"/>
      <c r="D907" s="89" t="s">
        <v>11</v>
      </c>
      <c r="E907" s="89" t="s">
        <v>186</v>
      </c>
      <c r="F907" s="89" t="s">
        <v>44</v>
      </c>
      <c r="G907" s="64" t="s">
        <v>34</v>
      </c>
      <c r="H907" s="90">
        <f>H908</f>
        <v>273</v>
      </c>
      <c r="I907" s="90">
        <f>I908</f>
        <v>13.5</v>
      </c>
      <c r="J907" s="90">
        <f t="shared" si="80"/>
        <v>259.5</v>
      </c>
      <c r="K907" s="90">
        <f t="shared" si="81"/>
        <v>4.945054945054945</v>
      </c>
    </row>
    <row r="908" spans="1:11" ht="47.25">
      <c r="A908" s="88" t="s">
        <v>35</v>
      </c>
      <c r="B908" s="137" t="s">
        <v>571</v>
      </c>
      <c r="C908" s="138"/>
      <c r="D908" s="89" t="s">
        <v>11</v>
      </c>
      <c r="E908" s="89" t="s">
        <v>186</v>
      </c>
      <c r="F908" s="89" t="s">
        <v>44</v>
      </c>
      <c r="G908" s="64" t="s">
        <v>36</v>
      </c>
      <c r="H908" s="90">
        <v>273</v>
      </c>
      <c r="I908" s="90">
        <v>13.5</v>
      </c>
      <c r="J908" s="90">
        <f t="shared" si="80"/>
        <v>259.5</v>
      </c>
      <c r="K908" s="90">
        <f t="shared" si="81"/>
        <v>4.945054945054945</v>
      </c>
    </row>
    <row r="909" spans="1:11" ht="111" customHeight="1">
      <c r="A909" s="88" t="s">
        <v>37</v>
      </c>
      <c r="B909" s="137" t="s">
        <v>571</v>
      </c>
      <c r="C909" s="138"/>
      <c r="D909" s="89" t="s">
        <v>11</v>
      </c>
      <c r="E909" s="89" t="s">
        <v>186</v>
      </c>
      <c r="F909" s="89" t="s">
        <v>51</v>
      </c>
      <c r="G909" s="64"/>
      <c r="H909" s="90">
        <f>H910</f>
        <v>60</v>
      </c>
      <c r="I909" s="90">
        <f>I910</f>
        <v>0</v>
      </c>
      <c r="J909" s="90">
        <f t="shared" si="80"/>
        <v>60</v>
      </c>
      <c r="K909" s="90">
        <f t="shared" si="81"/>
        <v>0</v>
      </c>
    </row>
    <row r="910" spans="1:11" ht="96.75" customHeight="1">
      <c r="A910" s="88" t="s">
        <v>20</v>
      </c>
      <c r="B910" s="137" t="s">
        <v>571</v>
      </c>
      <c r="C910" s="138"/>
      <c r="D910" s="89" t="s">
        <v>11</v>
      </c>
      <c r="E910" s="89" t="s">
        <v>186</v>
      </c>
      <c r="F910" s="89" t="s">
        <v>51</v>
      </c>
      <c r="G910" s="64" t="s">
        <v>21</v>
      </c>
      <c r="H910" s="90">
        <f>H911</f>
        <v>60</v>
      </c>
      <c r="I910" s="90">
        <f>I911</f>
        <v>0</v>
      </c>
      <c r="J910" s="90">
        <f t="shared" si="80"/>
        <v>60</v>
      </c>
      <c r="K910" s="90">
        <f t="shared" si="81"/>
        <v>0</v>
      </c>
    </row>
    <row r="911" spans="1:11" ht="33" customHeight="1">
      <c r="A911" s="88" t="s">
        <v>22</v>
      </c>
      <c r="B911" s="137" t="s">
        <v>571</v>
      </c>
      <c r="C911" s="138"/>
      <c r="D911" s="89" t="s">
        <v>11</v>
      </c>
      <c r="E911" s="89" t="s">
        <v>186</v>
      </c>
      <c r="F911" s="89" t="s">
        <v>51</v>
      </c>
      <c r="G911" s="64" t="s">
        <v>23</v>
      </c>
      <c r="H911" s="90">
        <v>60</v>
      </c>
      <c r="I911" s="90">
        <f>I912</f>
        <v>0</v>
      </c>
      <c r="J911" s="90">
        <f t="shared" si="80"/>
        <v>60</v>
      </c>
      <c r="K911" s="90">
        <f t="shared" si="81"/>
        <v>0</v>
      </c>
    </row>
    <row r="912" spans="1:11" ht="15.75">
      <c r="A912" s="88" t="s">
        <v>52</v>
      </c>
      <c r="B912" s="137" t="s">
        <v>571</v>
      </c>
      <c r="C912" s="138"/>
      <c r="D912" s="89" t="s">
        <v>11</v>
      </c>
      <c r="E912" s="89" t="s">
        <v>186</v>
      </c>
      <c r="F912" s="89" t="s">
        <v>53</v>
      </c>
      <c r="G912" s="64"/>
      <c r="H912" s="90">
        <f>H913</f>
        <v>28</v>
      </c>
      <c r="I912" s="90">
        <f>I913</f>
        <v>0</v>
      </c>
      <c r="J912" s="90">
        <f t="shared" si="80"/>
        <v>28</v>
      </c>
      <c r="K912" s="90">
        <f t="shared" si="81"/>
        <v>0</v>
      </c>
    </row>
    <row r="913" spans="1:11" ht="98.25" customHeight="1">
      <c r="A913" s="88" t="s">
        <v>20</v>
      </c>
      <c r="B913" s="137" t="s">
        <v>571</v>
      </c>
      <c r="C913" s="138"/>
      <c r="D913" s="89" t="s">
        <v>11</v>
      </c>
      <c r="E913" s="89" t="s">
        <v>186</v>
      </c>
      <c r="F913" s="89" t="s">
        <v>53</v>
      </c>
      <c r="G913" s="64" t="s">
        <v>21</v>
      </c>
      <c r="H913" s="90">
        <f>H914</f>
        <v>28</v>
      </c>
      <c r="I913" s="90">
        <f>I914</f>
        <v>0</v>
      </c>
      <c r="J913" s="90">
        <f t="shared" si="80"/>
        <v>28</v>
      </c>
      <c r="K913" s="90">
        <f t="shared" si="81"/>
        <v>0</v>
      </c>
    </row>
    <row r="914" spans="1:11" ht="47.25">
      <c r="A914" s="88" t="s">
        <v>22</v>
      </c>
      <c r="B914" s="137" t="s">
        <v>571</v>
      </c>
      <c r="C914" s="138"/>
      <c r="D914" s="89" t="s">
        <v>11</v>
      </c>
      <c r="E914" s="89" t="s">
        <v>186</v>
      </c>
      <c r="F914" s="89" t="s">
        <v>53</v>
      </c>
      <c r="G914" s="64" t="s">
        <v>23</v>
      </c>
      <c r="H914" s="90">
        <v>28</v>
      </c>
      <c r="I914" s="90">
        <v>0</v>
      </c>
      <c r="J914" s="90">
        <f t="shared" si="80"/>
        <v>28</v>
      </c>
      <c r="K914" s="90">
        <f t="shared" si="81"/>
        <v>0</v>
      </c>
    </row>
  </sheetData>
  <sheetProtection/>
  <mergeCells count="916">
    <mergeCell ref="A3:K3"/>
    <mergeCell ref="A4:K4"/>
    <mergeCell ref="B5:C5"/>
    <mergeCell ref="I1:K1"/>
    <mergeCell ref="B7:C7"/>
    <mergeCell ref="B8:C8"/>
    <mergeCell ref="B9:C9"/>
    <mergeCell ref="A1:B2"/>
    <mergeCell ref="C1:H1"/>
    <mergeCell ref="C2:H2"/>
    <mergeCell ref="B6:C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8:C218"/>
    <mergeCell ref="B219:C219"/>
    <mergeCell ref="B220:C220"/>
    <mergeCell ref="B217:C217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305:C305"/>
    <mergeCell ref="B306:C306"/>
    <mergeCell ref="B307:C307"/>
    <mergeCell ref="B299:C299"/>
    <mergeCell ref="B300:C300"/>
    <mergeCell ref="B301:C301"/>
    <mergeCell ref="B302:C302"/>
    <mergeCell ref="B303:C303"/>
    <mergeCell ref="B304:C30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5:C825"/>
    <mergeCell ref="B826:C826"/>
    <mergeCell ref="B822:C822"/>
    <mergeCell ref="B823:C823"/>
    <mergeCell ref="B824:C824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5:C865"/>
    <mergeCell ref="B866:C866"/>
    <mergeCell ref="B861:C861"/>
    <mergeCell ref="B862:C862"/>
    <mergeCell ref="B863:C863"/>
    <mergeCell ref="B864:C864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914:C914"/>
    <mergeCell ref="B908:C908"/>
    <mergeCell ref="B909:C909"/>
    <mergeCell ref="B910:C910"/>
    <mergeCell ref="B911:C911"/>
    <mergeCell ref="B897:C897"/>
    <mergeCell ref="B898:C898"/>
    <mergeCell ref="B899:C899"/>
    <mergeCell ref="B900:C900"/>
    <mergeCell ref="B901:C901"/>
    <mergeCell ref="B902:C902"/>
    <mergeCell ref="B912:C912"/>
    <mergeCell ref="B913:C913"/>
    <mergeCell ref="B903:C903"/>
    <mergeCell ref="B904:C904"/>
    <mergeCell ref="B905:C905"/>
    <mergeCell ref="B906:C906"/>
    <mergeCell ref="B907:C907"/>
  </mergeCells>
  <printOptions/>
  <pageMargins left="0.3937007874015748" right="0.1968503937007874" top="0.3937007874015748" bottom="0.3937007874015748" header="0" footer="0.5118110236220472"/>
  <pageSetup fitToHeight="0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713"/>
  <sheetViews>
    <sheetView view="pageBreakPreview" zoomScale="60" zoomScalePageLayoutView="0" workbookViewId="0" topLeftCell="A667">
      <selection activeCell="A665" sqref="A665"/>
    </sheetView>
  </sheetViews>
  <sheetFormatPr defaultColWidth="8.8515625" defaultRowHeight="15"/>
  <cols>
    <col min="1" max="1" width="38.7109375" style="66" customWidth="1"/>
    <col min="2" max="2" width="15.00390625" style="66" customWidth="1"/>
    <col min="3" max="3" width="1.421875" style="66" customWidth="1"/>
    <col min="4" max="5" width="4.7109375" style="66" customWidth="1"/>
    <col min="6" max="6" width="5.7109375" style="66" customWidth="1"/>
    <col min="7" max="7" width="7.7109375" style="66" customWidth="1"/>
    <col min="8" max="8" width="9.28125" style="66" customWidth="1"/>
    <col min="9" max="9" width="11.7109375" style="78" customWidth="1"/>
    <col min="10" max="10" width="9.8515625" style="78" bestFit="1" customWidth="1"/>
    <col min="11" max="12" width="8.8515625" style="78" customWidth="1"/>
    <col min="13" max="16384" width="8.8515625" style="66" customWidth="1"/>
  </cols>
  <sheetData>
    <row r="1" spans="1:11" ht="15">
      <c r="A1" s="150"/>
      <c r="B1" s="150"/>
      <c r="C1" s="150"/>
      <c r="D1" s="150"/>
      <c r="E1" s="150"/>
      <c r="F1" s="150"/>
      <c r="G1" s="150"/>
      <c r="H1" s="150"/>
      <c r="I1" s="153" t="s">
        <v>0</v>
      </c>
      <c r="J1" s="134"/>
      <c r="K1" s="134"/>
    </row>
    <row r="2" spans="1:11" ht="27" customHeight="1">
      <c r="A2" s="124" t="s">
        <v>611</v>
      </c>
      <c r="B2" s="124"/>
      <c r="C2" s="124"/>
      <c r="D2" s="124"/>
      <c r="E2" s="124"/>
      <c r="F2" s="124"/>
      <c r="G2" s="124"/>
      <c r="H2" s="124"/>
      <c r="I2" s="125"/>
      <c r="J2" s="125"/>
      <c r="K2" s="125"/>
    </row>
    <row r="3" spans="1:11" ht="15">
      <c r="A3" s="126" t="s">
        <v>575</v>
      </c>
      <c r="B3" s="126"/>
      <c r="C3" s="126"/>
      <c r="D3" s="126"/>
      <c r="E3" s="126"/>
      <c r="F3" s="126"/>
      <c r="G3" s="126"/>
      <c r="H3" s="126"/>
      <c r="I3" s="125"/>
      <c r="J3" s="125"/>
      <c r="K3" s="125"/>
    </row>
    <row r="4" spans="1:11" ht="51">
      <c r="A4" s="79" t="s">
        <v>1</v>
      </c>
      <c r="B4" s="132" t="s">
        <v>5</v>
      </c>
      <c r="C4" s="133"/>
      <c r="D4" s="79" t="s">
        <v>3</v>
      </c>
      <c r="E4" s="79" t="s">
        <v>4</v>
      </c>
      <c r="F4" s="91" t="s">
        <v>6</v>
      </c>
      <c r="G4" s="87" t="s">
        <v>2</v>
      </c>
      <c r="H4" s="63" t="s">
        <v>589</v>
      </c>
      <c r="I4" s="63" t="s">
        <v>608</v>
      </c>
      <c r="J4" s="63" t="s">
        <v>590</v>
      </c>
      <c r="K4" s="63" t="s">
        <v>591</v>
      </c>
    </row>
    <row r="5" spans="1:11" ht="12.75">
      <c r="A5" s="79">
        <v>1</v>
      </c>
      <c r="B5" s="91">
        <v>2</v>
      </c>
      <c r="C5" s="92"/>
      <c r="D5" s="79">
        <v>3</v>
      </c>
      <c r="E5" s="79">
        <v>4</v>
      </c>
      <c r="F5" s="91">
        <v>5</v>
      </c>
      <c r="G5" s="87">
        <v>6</v>
      </c>
      <c r="H5" s="63">
        <v>7</v>
      </c>
      <c r="I5" s="63">
        <v>8</v>
      </c>
      <c r="J5" s="62">
        <v>9</v>
      </c>
      <c r="K5" s="62">
        <v>10</v>
      </c>
    </row>
    <row r="6" spans="1:14" ht="12.75">
      <c r="A6" s="93" t="s">
        <v>7</v>
      </c>
      <c r="B6" s="151"/>
      <c r="C6" s="152"/>
      <c r="D6" s="68"/>
      <c r="E6" s="68"/>
      <c r="F6" s="69"/>
      <c r="G6" s="94"/>
      <c r="H6" s="70">
        <f>H7+H15+H23+H61+H69+H89+H128+H154+H237+H245+H253+H268+H300+H317+H325+H342+H362+H388+H403+H436+H444+H559+H596+H649+H664+H672+H706</f>
        <v>407988.29999999993</v>
      </c>
      <c r="I6" s="70">
        <f>I7+I15+I23+I61+I69+I89+I128+I154+I237+I245+I253+I268+I300+I317+I325+I342+I362+I388+I403+I436+I444+I559+I596+I649+I664+I672+I706</f>
        <v>266340.20000000007</v>
      </c>
      <c r="J6" s="71">
        <f>H6-I6</f>
        <v>141648.09999999986</v>
      </c>
      <c r="K6" s="71">
        <f>I6/H6*100</f>
        <v>65.2813328225344</v>
      </c>
      <c r="N6" s="73"/>
    </row>
    <row r="7" spans="1:11" ht="51">
      <c r="A7" s="93" t="s">
        <v>461</v>
      </c>
      <c r="B7" s="151" t="s">
        <v>462</v>
      </c>
      <c r="C7" s="152"/>
      <c r="D7" s="68"/>
      <c r="E7" s="68"/>
      <c r="F7" s="69"/>
      <c r="G7" s="94"/>
      <c r="H7" s="70">
        <f aca="true" t="shared" si="0" ref="H7:I13">H8</f>
        <v>53</v>
      </c>
      <c r="I7" s="70">
        <f t="shared" si="0"/>
        <v>0</v>
      </c>
      <c r="J7" s="71">
        <f>H7-I7</f>
        <v>53</v>
      </c>
      <c r="K7" s="71">
        <f>I7/H7*100</f>
        <v>0</v>
      </c>
    </row>
    <row r="8" spans="1:11" ht="38.25">
      <c r="A8" s="93" t="s">
        <v>463</v>
      </c>
      <c r="B8" s="151" t="s">
        <v>464</v>
      </c>
      <c r="C8" s="152"/>
      <c r="D8" s="68"/>
      <c r="E8" s="68"/>
      <c r="F8" s="69"/>
      <c r="G8" s="94"/>
      <c r="H8" s="70">
        <f t="shared" si="0"/>
        <v>53</v>
      </c>
      <c r="I8" s="70">
        <f t="shared" si="0"/>
        <v>0</v>
      </c>
      <c r="J8" s="71">
        <f>H8-I8</f>
        <v>53</v>
      </c>
      <c r="K8" s="71">
        <f>I8/H8*100</f>
        <v>0</v>
      </c>
    </row>
    <row r="9" spans="1:11" ht="57.75" customHeight="1">
      <c r="A9" s="95" t="s">
        <v>465</v>
      </c>
      <c r="B9" s="154" t="s">
        <v>466</v>
      </c>
      <c r="C9" s="155"/>
      <c r="D9" s="74"/>
      <c r="E9" s="74"/>
      <c r="F9" s="75"/>
      <c r="G9" s="96"/>
      <c r="H9" s="76">
        <f t="shared" si="0"/>
        <v>53</v>
      </c>
      <c r="I9" s="76">
        <f t="shared" si="0"/>
        <v>0</v>
      </c>
      <c r="J9" s="77">
        <f>H9-I9</f>
        <v>53</v>
      </c>
      <c r="K9" s="77">
        <f>I9/H9*100</f>
        <v>0</v>
      </c>
    </row>
    <row r="10" spans="1:11" ht="12.75">
      <c r="A10" s="95" t="s">
        <v>126</v>
      </c>
      <c r="B10" s="154" t="s">
        <v>466</v>
      </c>
      <c r="C10" s="155"/>
      <c r="D10" s="74" t="s">
        <v>25</v>
      </c>
      <c r="E10" s="74"/>
      <c r="F10" s="75"/>
      <c r="G10" s="96"/>
      <c r="H10" s="76">
        <f t="shared" si="0"/>
        <v>53</v>
      </c>
      <c r="I10" s="76">
        <f t="shared" si="0"/>
        <v>0</v>
      </c>
      <c r="J10" s="77">
        <f aca="true" t="shared" si="1" ref="J10:J73">H10-I10</f>
        <v>53</v>
      </c>
      <c r="K10" s="77">
        <f aca="true" t="shared" si="2" ref="K10:K73">I10/H10*100</f>
        <v>0</v>
      </c>
    </row>
    <row r="11" spans="1:11" ht="12.75">
      <c r="A11" s="95" t="s">
        <v>460</v>
      </c>
      <c r="B11" s="154" t="s">
        <v>466</v>
      </c>
      <c r="C11" s="155"/>
      <c r="D11" s="74" t="s">
        <v>25</v>
      </c>
      <c r="E11" s="74" t="s">
        <v>186</v>
      </c>
      <c r="F11" s="75"/>
      <c r="G11" s="96"/>
      <c r="H11" s="76">
        <f t="shared" si="0"/>
        <v>53</v>
      </c>
      <c r="I11" s="76">
        <f t="shared" si="0"/>
        <v>0</v>
      </c>
      <c r="J11" s="77">
        <f t="shared" si="1"/>
        <v>53</v>
      </c>
      <c r="K11" s="77">
        <f t="shared" si="2"/>
        <v>0</v>
      </c>
    </row>
    <row r="12" spans="1:11" ht="38.25">
      <c r="A12" s="95" t="s">
        <v>33</v>
      </c>
      <c r="B12" s="154" t="s">
        <v>466</v>
      </c>
      <c r="C12" s="155"/>
      <c r="D12" s="74" t="s">
        <v>25</v>
      </c>
      <c r="E12" s="74" t="s">
        <v>186</v>
      </c>
      <c r="F12" s="75" t="s">
        <v>34</v>
      </c>
      <c r="G12" s="96"/>
      <c r="H12" s="76">
        <f t="shared" si="0"/>
        <v>53</v>
      </c>
      <c r="I12" s="76">
        <f t="shared" si="0"/>
        <v>0</v>
      </c>
      <c r="J12" s="77">
        <f t="shared" si="1"/>
        <v>53</v>
      </c>
      <c r="K12" s="77">
        <f t="shared" si="2"/>
        <v>0</v>
      </c>
    </row>
    <row r="13" spans="1:11" ht="38.25">
      <c r="A13" s="95" t="s">
        <v>35</v>
      </c>
      <c r="B13" s="154" t="s">
        <v>466</v>
      </c>
      <c r="C13" s="155"/>
      <c r="D13" s="74" t="s">
        <v>25</v>
      </c>
      <c r="E13" s="74" t="s">
        <v>186</v>
      </c>
      <c r="F13" s="75" t="s">
        <v>36</v>
      </c>
      <c r="G13" s="96"/>
      <c r="H13" s="76">
        <f t="shared" si="0"/>
        <v>53</v>
      </c>
      <c r="I13" s="76">
        <f t="shared" si="0"/>
        <v>0</v>
      </c>
      <c r="J13" s="77">
        <f t="shared" si="1"/>
        <v>53</v>
      </c>
      <c r="K13" s="77">
        <f t="shared" si="2"/>
        <v>0</v>
      </c>
    </row>
    <row r="14" spans="1:11" ht="38.25">
      <c r="A14" s="95" t="s">
        <v>458</v>
      </c>
      <c r="B14" s="154" t="s">
        <v>466</v>
      </c>
      <c r="C14" s="155"/>
      <c r="D14" s="74" t="s">
        <v>25</v>
      </c>
      <c r="E14" s="74" t="s">
        <v>186</v>
      </c>
      <c r="F14" s="75" t="s">
        <v>36</v>
      </c>
      <c r="G14" s="96" t="s">
        <v>459</v>
      </c>
      <c r="H14" s="76">
        <v>53</v>
      </c>
      <c r="I14" s="76">
        <v>0</v>
      </c>
      <c r="J14" s="77">
        <f t="shared" si="1"/>
        <v>53</v>
      </c>
      <c r="K14" s="77">
        <f t="shared" si="2"/>
        <v>0</v>
      </c>
    </row>
    <row r="15" spans="1:11" ht="51">
      <c r="A15" s="93" t="s">
        <v>472</v>
      </c>
      <c r="B15" s="151" t="s">
        <v>473</v>
      </c>
      <c r="C15" s="152"/>
      <c r="D15" s="68"/>
      <c r="E15" s="68"/>
      <c r="F15" s="69"/>
      <c r="G15" s="94"/>
      <c r="H15" s="70">
        <f aca="true" t="shared" si="3" ref="H15:I21">H16</f>
        <v>500</v>
      </c>
      <c r="I15" s="70">
        <f t="shared" si="3"/>
        <v>250</v>
      </c>
      <c r="J15" s="71">
        <f t="shared" si="1"/>
        <v>250</v>
      </c>
      <c r="K15" s="71">
        <f t="shared" si="2"/>
        <v>50</v>
      </c>
    </row>
    <row r="16" spans="1:11" ht="25.5">
      <c r="A16" s="93" t="s">
        <v>474</v>
      </c>
      <c r="B16" s="151" t="s">
        <v>475</v>
      </c>
      <c r="C16" s="152"/>
      <c r="D16" s="68"/>
      <c r="E16" s="68"/>
      <c r="F16" s="69"/>
      <c r="G16" s="94"/>
      <c r="H16" s="70">
        <f t="shared" si="3"/>
        <v>500</v>
      </c>
      <c r="I16" s="70">
        <f t="shared" si="3"/>
        <v>250</v>
      </c>
      <c r="J16" s="71">
        <f t="shared" si="1"/>
        <v>250</v>
      </c>
      <c r="K16" s="71">
        <f t="shared" si="2"/>
        <v>50</v>
      </c>
    </row>
    <row r="17" spans="1:11" ht="55.5" customHeight="1">
      <c r="A17" s="95" t="s">
        <v>476</v>
      </c>
      <c r="B17" s="154" t="s">
        <v>477</v>
      </c>
      <c r="C17" s="155"/>
      <c r="D17" s="74"/>
      <c r="E17" s="74"/>
      <c r="F17" s="75"/>
      <c r="G17" s="96"/>
      <c r="H17" s="76">
        <f t="shared" si="3"/>
        <v>500</v>
      </c>
      <c r="I17" s="76">
        <f t="shared" si="3"/>
        <v>250</v>
      </c>
      <c r="J17" s="77">
        <f t="shared" si="1"/>
        <v>250</v>
      </c>
      <c r="K17" s="77">
        <f t="shared" si="2"/>
        <v>50</v>
      </c>
    </row>
    <row r="18" spans="1:11" ht="12.75">
      <c r="A18" s="95" t="s">
        <v>126</v>
      </c>
      <c r="B18" s="154" t="s">
        <v>477</v>
      </c>
      <c r="C18" s="155"/>
      <c r="D18" s="74" t="s">
        <v>25</v>
      </c>
      <c r="E18" s="74"/>
      <c r="F18" s="75"/>
      <c r="G18" s="96"/>
      <c r="H18" s="76">
        <f t="shared" si="3"/>
        <v>500</v>
      </c>
      <c r="I18" s="76">
        <f t="shared" si="3"/>
        <v>250</v>
      </c>
      <c r="J18" s="77">
        <f t="shared" si="1"/>
        <v>250</v>
      </c>
      <c r="K18" s="77">
        <f t="shared" si="2"/>
        <v>50</v>
      </c>
    </row>
    <row r="19" spans="1:11" ht="12.75">
      <c r="A19" s="95" t="s">
        <v>471</v>
      </c>
      <c r="B19" s="154" t="s">
        <v>477</v>
      </c>
      <c r="C19" s="155"/>
      <c r="D19" s="74" t="s">
        <v>25</v>
      </c>
      <c r="E19" s="74" t="s">
        <v>168</v>
      </c>
      <c r="F19" s="75"/>
      <c r="G19" s="96"/>
      <c r="H19" s="76">
        <f t="shared" si="3"/>
        <v>500</v>
      </c>
      <c r="I19" s="76">
        <f t="shared" si="3"/>
        <v>250</v>
      </c>
      <c r="J19" s="77">
        <f t="shared" si="1"/>
        <v>250</v>
      </c>
      <c r="K19" s="77">
        <f t="shared" si="2"/>
        <v>50</v>
      </c>
    </row>
    <row r="20" spans="1:11" ht="38.25">
      <c r="A20" s="95" t="s">
        <v>33</v>
      </c>
      <c r="B20" s="154" t="s">
        <v>477</v>
      </c>
      <c r="C20" s="155"/>
      <c r="D20" s="74" t="s">
        <v>25</v>
      </c>
      <c r="E20" s="74" t="s">
        <v>168</v>
      </c>
      <c r="F20" s="75" t="s">
        <v>34</v>
      </c>
      <c r="G20" s="96"/>
      <c r="H20" s="76">
        <f t="shared" si="3"/>
        <v>500</v>
      </c>
      <c r="I20" s="76">
        <f t="shared" si="3"/>
        <v>250</v>
      </c>
      <c r="J20" s="77">
        <f t="shared" si="1"/>
        <v>250</v>
      </c>
      <c r="K20" s="77">
        <f t="shared" si="2"/>
        <v>50</v>
      </c>
    </row>
    <row r="21" spans="1:11" ht="38.25">
      <c r="A21" s="95" t="s">
        <v>35</v>
      </c>
      <c r="B21" s="154" t="s">
        <v>477</v>
      </c>
      <c r="C21" s="155"/>
      <c r="D21" s="74" t="s">
        <v>25</v>
      </c>
      <c r="E21" s="74" t="s">
        <v>168</v>
      </c>
      <c r="F21" s="75" t="s">
        <v>36</v>
      </c>
      <c r="G21" s="96"/>
      <c r="H21" s="76">
        <f t="shared" si="3"/>
        <v>500</v>
      </c>
      <c r="I21" s="76">
        <f t="shared" si="3"/>
        <v>250</v>
      </c>
      <c r="J21" s="77">
        <f t="shared" si="1"/>
        <v>250</v>
      </c>
      <c r="K21" s="77">
        <f t="shared" si="2"/>
        <v>50</v>
      </c>
    </row>
    <row r="22" spans="1:11" ht="38.25">
      <c r="A22" s="95" t="s">
        <v>458</v>
      </c>
      <c r="B22" s="154" t="s">
        <v>477</v>
      </c>
      <c r="C22" s="155"/>
      <c r="D22" s="74" t="s">
        <v>25</v>
      </c>
      <c r="E22" s="74" t="s">
        <v>168</v>
      </c>
      <c r="F22" s="75" t="s">
        <v>36</v>
      </c>
      <c r="G22" s="96" t="s">
        <v>459</v>
      </c>
      <c r="H22" s="76">
        <v>500</v>
      </c>
      <c r="I22" s="76">
        <v>250</v>
      </c>
      <c r="J22" s="77">
        <f t="shared" si="1"/>
        <v>250</v>
      </c>
      <c r="K22" s="77">
        <f t="shared" si="2"/>
        <v>50</v>
      </c>
    </row>
    <row r="23" spans="1:11" ht="38.25">
      <c r="A23" s="93" t="s">
        <v>390</v>
      </c>
      <c r="B23" s="151" t="s">
        <v>391</v>
      </c>
      <c r="C23" s="152"/>
      <c r="D23" s="68"/>
      <c r="E23" s="68"/>
      <c r="F23" s="69"/>
      <c r="G23" s="94"/>
      <c r="H23" s="70">
        <f>H24+H31+H47+H54</f>
        <v>1782.6</v>
      </c>
      <c r="I23" s="70">
        <f>I24+I31+I47+I54</f>
        <v>831</v>
      </c>
      <c r="J23" s="71">
        <f t="shared" si="1"/>
        <v>951.5999999999999</v>
      </c>
      <c r="K23" s="71">
        <f t="shared" si="2"/>
        <v>46.61730057219792</v>
      </c>
    </row>
    <row r="24" spans="1:13" ht="43.5" customHeight="1">
      <c r="A24" s="93" t="s">
        <v>392</v>
      </c>
      <c r="B24" s="151" t="s">
        <v>393</v>
      </c>
      <c r="C24" s="152"/>
      <c r="D24" s="68"/>
      <c r="E24" s="68"/>
      <c r="F24" s="69"/>
      <c r="G24" s="94"/>
      <c r="H24" s="70">
        <f aca="true" t="shared" si="4" ref="H24:I29">H25</f>
        <v>42.4</v>
      </c>
      <c r="I24" s="70">
        <f t="shared" si="4"/>
        <v>42.4</v>
      </c>
      <c r="J24" s="71">
        <f t="shared" si="1"/>
        <v>0</v>
      </c>
      <c r="K24" s="71">
        <f t="shared" si="2"/>
        <v>100</v>
      </c>
      <c r="M24" s="73"/>
    </row>
    <row r="25" spans="1:11" ht="25.5">
      <c r="A25" s="95" t="s">
        <v>394</v>
      </c>
      <c r="B25" s="154" t="s">
        <v>395</v>
      </c>
      <c r="C25" s="155"/>
      <c r="D25" s="74"/>
      <c r="E25" s="74"/>
      <c r="F25" s="75"/>
      <c r="G25" s="96"/>
      <c r="H25" s="76">
        <f t="shared" si="4"/>
        <v>42.4</v>
      </c>
      <c r="I25" s="76">
        <f t="shared" si="4"/>
        <v>42.4</v>
      </c>
      <c r="J25" s="77">
        <f t="shared" si="1"/>
        <v>0</v>
      </c>
      <c r="K25" s="77">
        <f t="shared" si="2"/>
        <v>100</v>
      </c>
    </row>
    <row r="26" spans="1:11" ht="12.75">
      <c r="A26" s="95" t="s">
        <v>388</v>
      </c>
      <c r="B26" s="154" t="s">
        <v>395</v>
      </c>
      <c r="C26" s="155"/>
      <c r="D26" s="74" t="s">
        <v>128</v>
      </c>
      <c r="E26" s="74"/>
      <c r="F26" s="75"/>
      <c r="G26" s="96"/>
      <c r="H26" s="76">
        <f t="shared" si="4"/>
        <v>42.4</v>
      </c>
      <c r="I26" s="76">
        <f t="shared" si="4"/>
        <v>42.4</v>
      </c>
      <c r="J26" s="77">
        <f t="shared" si="1"/>
        <v>0</v>
      </c>
      <c r="K26" s="77">
        <f t="shared" si="2"/>
        <v>100</v>
      </c>
    </row>
    <row r="27" spans="1:11" ht="12.75">
      <c r="A27" s="95" t="s">
        <v>389</v>
      </c>
      <c r="B27" s="154" t="s">
        <v>395</v>
      </c>
      <c r="C27" s="155"/>
      <c r="D27" s="74" t="s">
        <v>128</v>
      </c>
      <c r="E27" s="74" t="s">
        <v>11</v>
      </c>
      <c r="F27" s="75"/>
      <c r="G27" s="96"/>
      <c r="H27" s="76">
        <f t="shared" si="4"/>
        <v>42.4</v>
      </c>
      <c r="I27" s="76">
        <f t="shared" si="4"/>
        <v>42.4</v>
      </c>
      <c r="J27" s="77">
        <f t="shared" si="1"/>
        <v>0</v>
      </c>
      <c r="K27" s="77">
        <f t="shared" si="2"/>
        <v>100</v>
      </c>
    </row>
    <row r="28" spans="1:11" ht="38.25">
      <c r="A28" s="95" t="s">
        <v>191</v>
      </c>
      <c r="B28" s="154" t="s">
        <v>395</v>
      </c>
      <c r="C28" s="155"/>
      <c r="D28" s="74" t="s">
        <v>128</v>
      </c>
      <c r="E28" s="74" t="s">
        <v>11</v>
      </c>
      <c r="F28" s="75" t="s">
        <v>192</v>
      </c>
      <c r="G28" s="96"/>
      <c r="H28" s="76">
        <f t="shared" si="4"/>
        <v>42.4</v>
      </c>
      <c r="I28" s="76">
        <f t="shared" si="4"/>
        <v>42.4</v>
      </c>
      <c r="J28" s="77">
        <f t="shared" si="1"/>
        <v>0</v>
      </c>
      <c r="K28" s="77">
        <f t="shared" si="2"/>
        <v>100</v>
      </c>
    </row>
    <row r="29" spans="1:11" ht="12.75">
      <c r="A29" s="95" t="s">
        <v>264</v>
      </c>
      <c r="B29" s="154" t="s">
        <v>395</v>
      </c>
      <c r="C29" s="155"/>
      <c r="D29" s="74" t="s">
        <v>128</v>
      </c>
      <c r="E29" s="74" t="s">
        <v>11</v>
      </c>
      <c r="F29" s="75" t="s">
        <v>265</v>
      </c>
      <c r="G29" s="96"/>
      <c r="H29" s="76">
        <f t="shared" si="4"/>
        <v>42.4</v>
      </c>
      <c r="I29" s="76">
        <f t="shared" si="4"/>
        <v>42.4</v>
      </c>
      <c r="J29" s="77">
        <f t="shared" si="1"/>
        <v>0</v>
      </c>
      <c r="K29" s="77">
        <f t="shared" si="2"/>
        <v>100</v>
      </c>
    </row>
    <row r="30" spans="1:11" ht="38.25">
      <c r="A30" s="95" t="s">
        <v>364</v>
      </c>
      <c r="B30" s="154" t="s">
        <v>395</v>
      </c>
      <c r="C30" s="155"/>
      <c r="D30" s="74" t="s">
        <v>128</v>
      </c>
      <c r="E30" s="74" t="s">
        <v>11</v>
      </c>
      <c r="F30" s="75" t="s">
        <v>265</v>
      </c>
      <c r="G30" s="96" t="s">
        <v>365</v>
      </c>
      <c r="H30" s="76">
        <v>42.4</v>
      </c>
      <c r="I30" s="76">
        <v>42.4</v>
      </c>
      <c r="J30" s="77">
        <f t="shared" si="1"/>
        <v>0</v>
      </c>
      <c r="K30" s="77">
        <f t="shared" si="2"/>
        <v>100</v>
      </c>
    </row>
    <row r="31" spans="1:11" ht="38.25">
      <c r="A31" s="93" t="s">
        <v>396</v>
      </c>
      <c r="B31" s="151" t="s">
        <v>397</v>
      </c>
      <c r="C31" s="152"/>
      <c r="D31" s="68"/>
      <c r="E31" s="68"/>
      <c r="F31" s="69"/>
      <c r="G31" s="94"/>
      <c r="H31" s="70">
        <f>H32+H38</f>
        <v>336.1</v>
      </c>
      <c r="I31" s="70">
        <f>I32+I38</f>
        <v>177.6</v>
      </c>
      <c r="J31" s="71">
        <f t="shared" si="1"/>
        <v>158.50000000000003</v>
      </c>
      <c r="K31" s="71">
        <f t="shared" si="2"/>
        <v>52.84141624516513</v>
      </c>
    </row>
    <row r="32" spans="1:11" ht="25.5">
      <c r="A32" s="95" t="s">
        <v>398</v>
      </c>
      <c r="B32" s="154" t="s">
        <v>399</v>
      </c>
      <c r="C32" s="155"/>
      <c r="D32" s="74"/>
      <c r="E32" s="74"/>
      <c r="F32" s="75"/>
      <c r="G32" s="96"/>
      <c r="H32" s="76">
        <f aca="true" t="shared" si="5" ref="H32:I36">H33</f>
        <v>74.5</v>
      </c>
      <c r="I32" s="76">
        <f t="shared" si="5"/>
        <v>0</v>
      </c>
      <c r="J32" s="77">
        <f t="shared" si="1"/>
        <v>74.5</v>
      </c>
      <c r="K32" s="77">
        <f t="shared" si="2"/>
        <v>0</v>
      </c>
    </row>
    <row r="33" spans="1:11" ht="12.75">
      <c r="A33" s="95" t="s">
        <v>388</v>
      </c>
      <c r="B33" s="154" t="s">
        <v>399</v>
      </c>
      <c r="C33" s="155"/>
      <c r="D33" s="74" t="s">
        <v>128</v>
      </c>
      <c r="E33" s="74"/>
      <c r="F33" s="75"/>
      <c r="G33" s="96"/>
      <c r="H33" s="76">
        <f t="shared" si="5"/>
        <v>74.5</v>
      </c>
      <c r="I33" s="76">
        <f t="shared" si="5"/>
        <v>0</v>
      </c>
      <c r="J33" s="77">
        <f t="shared" si="1"/>
        <v>74.5</v>
      </c>
      <c r="K33" s="77">
        <f t="shared" si="2"/>
        <v>0</v>
      </c>
    </row>
    <row r="34" spans="1:11" ht="12.75">
      <c r="A34" s="95" t="s">
        <v>389</v>
      </c>
      <c r="B34" s="154" t="s">
        <v>399</v>
      </c>
      <c r="C34" s="155"/>
      <c r="D34" s="74" t="s">
        <v>128</v>
      </c>
      <c r="E34" s="74" t="s">
        <v>11</v>
      </c>
      <c r="F34" s="75"/>
      <c r="G34" s="96"/>
      <c r="H34" s="76">
        <f t="shared" si="5"/>
        <v>74.5</v>
      </c>
      <c r="I34" s="76">
        <f t="shared" si="5"/>
        <v>0</v>
      </c>
      <c r="J34" s="77">
        <f t="shared" si="1"/>
        <v>74.5</v>
      </c>
      <c r="K34" s="77">
        <f t="shared" si="2"/>
        <v>0</v>
      </c>
    </row>
    <row r="35" spans="1:11" ht="38.25">
      <c r="A35" s="95" t="s">
        <v>191</v>
      </c>
      <c r="B35" s="154" t="s">
        <v>399</v>
      </c>
      <c r="C35" s="155"/>
      <c r="D35" s="74" t="s">
        <v>128</v>
      </c>
      <c r="E35" s="74" t="s">
        <v>11</v>
      </c>
      <c r="F35" s="75" t="s">
        <v>192</v>
      </c>
      <c r="G35" s="96"/>
      <c r="H35" s="76">
        <f t="shared" si="5"/>
        <v>74.5</v>
      </c>
      <c r="I35" s="76">
        <f t="shared" si="5"/>
        <v>0</v>
      </c>
      <c r="J35" s="77">
        <f t="shared" si="1"/>
        <v>74.5</v>
      </c>
      <c r="K35" s="77">
        <f t="shared" si="2"/>
        <v>0</v>
      </c>
    </row>
    <row r="36" spans="1:11" ht="12.75">
      <c r="A36" s="95" t="s">
        <v>264</v>
      </c>
      <c r="B36" s="154" t="s">
        <v>399</v>
      </c>
      <c r="C36" s="155"/>
      <c r="D36" s="74" t="s">
        <v>128</v>
      </c>
      <c r="E36" s="74" t="s">
        <v>11</v>
      </c>
      <c r="F36" s="75" t="s">
        <v>265</v>
      </c>
      <c r="G36" s="96"/>
      <c r="H36" s="76">
        <f t="shared" si="5"/>
        <v>74.5</v>
      </c>
      <c r="I36" s="76">
        <f t="shared" si="5"/>
        <v>0</v>
      </c>
      <c r="J36" s="77">
        <f t="shared" si="1"/>
        <v>74.5</v>
      </c>
      <c r="K36" s="77">
        <f t="shared" si="2"/>
        <v>0</v>
      </c>
    </row>
    <row r="37" spans="1:11" ht="38.25">
      <c r="A37" s="95" t="s">
        <v>364</v>
      </c>
      <c r="B37" s="154" t="s">
        <v>399</v>
      </c>
      <c r="C37" s="155"/>
      <c r="D37" s="74" t="s">
        <v>128</v>
      </c>
      <c r="E37" s="74" t="s">
        <v>11</v>
      </c>
      <c r="F37" s="75" t="s">
        <v>265</v>
      </c>
      <c r="G37" s="96" t="s">
        <v>365</v>
      </c>
      <c r="H37" s="76">
        <v>74.5</v>
      </c>
      <c r="I37" s="76">
        <v>0</v>
      </c>
      <c r="J37" s="77">
        <f t="shared" si="1"/>
        <v>74.5</v>
      </c>
      <c r="K37" s="77">
        <f t="shared" si="2"/>
        <v>0</v>
      </c>
    </row>
    <row r="38" spans="1:11" ht="29.25" customHeight="1">
      <c r="A38" s="95" t="s">
        <v>422</v>
      </c>
      <c r="B38" s="154" t="s">
        <v>423</v>
      </c>
      <c r="C38" s="155"/>
      <c r="D38" s="74"/>
      <c r="E38" s="74"/>
      <c r="F38" s="75"/>
      <c r="G38" s="96"/>
      <c r="H38" s="76">
        <f>H39</f>
        <v>261.6</v>
      </c>
      <c r="I38" s="76">
        <f>I39</f>
        <v>177.6</v>
      </c>
      <c r="J38" s="77">
        <f t="shared" si="1"/>
        <v>84.00000000000003</v>
      </c>
      <c r="K38" s="77">
        <f t="shared" si="2"/>
        <v>67.88990825688073</v>
      </c>
    </row>
    <row r="39" spans="1:11" ht="12.75">
      <c r="A39" s="95" t="s">
        <v>388</v>
      </c>
      <c r="B39" s="154" t="s">
        <v>423</v>
      </c>
      <c r="C39" s="155"/>
      <c r="D39" s="74" t="s">
        <v>128</v>
      </c>
      <c r="E39" s="74"/>
      <c r="F39" s="75"/>
      <c r="G39" s="96"/>
      <c r="H39" s="76">
        <f>H40</f>
        <v>261.6</v>
      </c>
      <c r="I39" s="76">
        <f>I40</f>
        <v>177.6</v>
      </c>
      <c r="J39" s="77">
        <f t="shared" si="1"/>
        <v>84.00000000000003</v>
      </c>
      <c r="K39" s="77">
        <f t="shared" si="2"/>
        <v>67.88990825688073</v>
      </c>
    </row>
    <row r="40" spans="1:11" ht="25.5">
      <c r="A40" s="95" t="s">
        <v>421</v>
      </c>
      <c r="B40" s="154" t="s">
        <v>423</v>
      </c>
      <c r="C40" s="155"/>
      <c r="D40" s="74" t="s">
        <v>128</v>
      </c>
      <c r="E40" s="74" t="s">
        <v>25</v>
      </c>
      <c r="F40" s="75"/>
      <c r="G40" s="96"/>
      <c r="H40" s="76">
        <f>H41+H44</f>
        <v>261.6</v>
      </c>
      <c r="I40" s="76">
        <f>I41+I44</f>
        <v>177.6</v>
      </c>
      <c r="J40" s="77">
        <f t="shared" si="1"/>
        <v>84.00000000000003</v>
      </c>
      <c r="K40" s="77">
        <f t="shared" si="2"/>
        <v>67.88990825688073</v>
      </c>
    </row>
    <row r="41" spans="1:11" ht="76.5">
      <c r="A41" s="95" t="s">
        <v>20</v>
      </c>
      <c r="B41" s="154" t="s">
        <v>423</v>
      </c>
      <c r="C41" s="155"/>
      <c r="D41" s="74" t="s">
        <v>128</v>
      </c>
      <c r="E41" s="74" t="s">
        <v>25</v>
      </c>
      <c r="F41" s="75" t="s">
        <v>21</v>
      </c>
      <c r="G41" s="96"/>
      <c r="H41" s="76">
        <f>H42</f>
        <v>84</v>
      </c>
      <c r="I41" s="76">
        <f>I42</f>
        <v>0</v>
      </c>
      <c r="J41" s="77">
        <f t="shared" si="1"/>
        <v>84</v>
      </c>
      <c r="K41" s="77">
        <f t="shared" si="2"/>
        <v>0</v>
      </c>
    </row>
    <row r="42" spans="1:11" ht="25.5">
      <c r="A42" s="95" t="s">
        <v>221</v>
      </c>
      <c r="B42" s="154" t="s">
        <v>423</v>
      </c>
      <c r="C42" s="155"/>
      <c r="D42" s="74" t="s">
        <v>128</v>
      </c>
      <c r="E42" s="74" t="s">
        <v>25</v>
      </c>
      <c r="F42" s="75" t="s">
        <v>222</v>
      </c>
      <c r="G42" s="96"/>
      <c r="H42" s="76">
        <f>H43</f>
        <v>84</v>
      </c>
      <c r="I42" s="76">
        <f>I43</f>
        <v>0</v>
      </c>
      <c r="J42" s="77">
        <f t="shared" si="1"/>
        <v>84</v>
      </c>
      <c r="K42" s="77">
        <f t="shared" si="2"/>
        <v>0</v>
      </c>
    </row>
    <row r="43" spans="1:11" ht="38.25">
      <c r="A43" s="95" t="s">
        <v>364</v>
      </c>
      <c r="B43" s="154" t="s">
        <v>423</v>
      </c>
      <c r="C43" s="155"/>
      <c r="D43" s="74" t="s">
        <v>128</v>
      </c>
      <c r="E43" s="74" t="s">
        <v>25</v>
      </c>
      <c r="F43" s="75" t="s">
        <v>222</v>
      </c>
      <c r="G43" s="96" t="s">
        <v>365</v>
      </c>
      <c r="H43" s="76">
        <v>84</v>
      </c>
      <c r="I43" s="76">
        <v>0</v>
      </c>
      <c r="J43" s="77">
        <f t="shared" si="1"/>
        <v>84</v>
      </c>
      <c r="K43" s="77">
        <f t="shared" si="2"/>
        <v>0</v>
      </c>
    </row>
    <row r="44" spans="1:11" ht="38.25">
      <c r="A44" s="95" t="s">
        <v>33</v>
      </c>
      <c r="B44" s="154" t="s">
        <v>423</v>
      </c>
      <c r="C44" s="155"/>
      <c r="D44" s="74" t="s">
        <v>128</v>
      </c>
      <c r="E44" s="74" t="s">
        <v>25</v>
      </c>
      <c r="F44" s="75" t="s">
        <v>34</v>
      </c>
      <c r="G44" s="96"/>
      <c r="H44" s="76">
        <f>H45</f>
        <v>177.6</v>
      </c>
      <c r="I44" s="76">
        <f>I45</f>
        <v>177.6</v>
      </c>
      <c r="J44" s="77">
        <f t="shared" si="1"/>
        <v>0</v>
      </c>
      <c r="K44" s="77">
        <f t="shared" si="2"/>
        <v>100</v>
      </c>
    </row>
    <row r="45" spans="1:11" ht="38.25">
      <c r="A45" s="95" t="s">
        <v>35</v>
      </c>
      <c r="B45" s="154" t="s">
        <v>423</v>
      </c>
      <c r="C45" s="155"/>
      <c r="D45" s="74" t="s">
        <v>128</v>
      </c>
      <c r="E45" s="74" t="s">
        <v>25</v>
      </c>
      <c r="F45" s="75" t="s">
        <v>36</v>
      </c>
      <c r="G45" s="96"/>
      <c r="H45" s="76">
        <f>H46</f>
        <v>177.6</v>
      </c>
      <c r="I45" s="76">
        <f>I46</f>
        <v>177.6</v>
      </c>
      <c r="J45" s="77">
        <f t="shared" si="1"/>
        <v>0</v>
      </c>
      <c r="K45" s="77">
        <f t="shared" si="2"/>
        <v>100</v>
      </c>
    </row>
    <row r="46" spans="1:11" ht="38.25">
      <c r="A46" s="95" t="s">
        <v>364</v>
      </c>
      <c r="B46" s="154" t="s">
        <v>423</v>
      </c>
      <c r="C46" s="155"/>
      <c r="D46" s="74" t="s">
        <v>128</v>
      </c>
      <c r="E46" s="74" t="s">
        <v>25</v>
      </c>
      <c r="F46" s="75" t="s">
        <v>36</v>
      </c>
      <c r="G46" s="96" t="s">
        <v>365</v>
      </c>
      <c r="H46" s="76">
        <v>177.6</v>
      </c>
      <c r="I46" s="76">
        <v>177.6</v>
      </c>
      <c r="J46" s="77">
        <f t="shared" si="1"/>
        <v>0</v>
      </c>
      <c r="K46" s="77">
        <f t="shared" si="2"/>
        <v>100</v>
      </c>
    </row>
    <row r="47" spans="1:11" ht="66" customHeight="1">
      <c r="A47" s="93" t="s">
        <v>400</v>
      </c>
      <c r="B47" s="151" t="s">
        <v>401</v>
      </c>
      <c r="C47" s="152"/>
      <c r="D47" s="68"/>
      <c r="E47" s="68"/>
      <c r="F47" s="69"/>
      <c r="G47" s="94"/>
      <c r="H47" s="70">
        <f aca="true" t="shared" si="6" ref="H47:I52">H48</f>
        <v>1144.1</v>
      </c>
      <c r="I47" s="70">
        <f t="shared" si="6"/>
        <v>611</v>
      </c>
      <c r="J47" s="71">
        <f t="shared" si="1"/>
        <v>533.0999999999999</v>
      </c>
      <c r="K47" s="71">
        <f t="shared" si="2"/>
        <v>53.404422690324274</v>
      </c>
    </row>
    <row r="48" spans="1:11" ht="68.25" customHeight="1">
      <c r="A48" s="95" t="s">
        <v>262</v>
      </c>
      <c r="B48" s="154" t="s">
        <v>402</v>
      </c>
      <c r="C48" s="155"/>
      <c r="D48" s="74"/>
      <c r="E48" s="74"/>
      <c r="F48" s="75"/>
      <c r="G48" s="96"/>
      <c r="H48" s="76">
        <f t="shared" si="6"/>
        <v>1144.1</v>
      </c>
      <c r="I48" s="76">
        <f t="shared" si="6"/>
        <v>611</v>
      </c>
      <c r="J48" s="77">
        <f t="shared" si="1"/>
        <v>533.0999999999999</v>
      </c>
      <c r="K48" s="77">
        <f t="shared" si="2"/>
        <v>53.404422690324274</v>
      </c>
    </row>
    <row r="49" spans="1:11" ht="12.75">
      <c r="A49" s="95" t="s">
        <v>388</v>
      </c>
      <c r="B49" s="154" t="s">
        <v>402</v>
      </c>
      <c r="C49" s="155"/>
      <c r="D49" s="74" t="s">
        <v>128</v>
      </c>
      <c r="E49" s="74"/>
      <c r="F49" s="75"/>
      <c r="G49" s="96"/>
      <c r="H49" s="76">
        <f t="shared" si="6"/>
        <v>1144.1</v>
      </c>
      <c r="I49" s="76">
        <f t="shared" si="6"/>
        <v>611</v>
      </c>
      <c r="J49" s="77">
        <f t="shared" si="1"/>
        <v>533.0999999999999</v>
      </c>
      <c r="K49" s="77">
        <f t="shared" si="2"/>
        <v>53.404422690324274</v>
      </c>
    </row>
    <row r="50" spans="1:11" ht="12.75">
      <c r="A50" s="95" t="s">
        <v>389</v>
      </c>
      <c r="B50" s="154" t="s">
        <v>402</v>
      </c>
      <c r="C50" s="155"/>
      <c r="D50" s="74" t="s">
        <v>128</v>
      </c>
      <c r="E50" s="74" t="s">
        <v>11</v>
      </c>
      <c r="F50" s="75"/>
      <c r="G50" s="96"/>
      <c r="H50" s="76">
        <f t="shared" si="6"/>
        <v>1144.1</v>
      </c>
      <c r="I50" s="76">
        <f t="shared" si="6"/>
        <v>611</v>
      </c>
      <c r="J50" s="77">
        <f t="shared" si="1"/>
        <v>533.0999999999999</v>
      </c>
      <c r="K50" s="77">
        <f t="shared" si="2"/>
        <v>53.404422690324274</v>
      </c>
    </row>
    <row r="51" spans="1:11" ht="38.25">
      <c r="A51" s="95" t="s">
        <v>191</v>
      </c>
      <c r="B51" s="154" t="s">
        <v>402</v>
      </c>
      <c r="C51" s="155"/>
      <c r="D51" s="74" t="s">
        <v>128</v>
      </c>
      <c r="E51" s="74" t="s">
        <v>11</v>
      </c>
      <c r="F51" s="75" t="s">
        <v>192</v>
      </c>
      <c r="G51" s="96"/>
      <c r="H51" s="76">
        <f t="shared" si="6"/>
        <v>1144.1</v>
      </c>
      <c r="I51" s="76">
        <f t="shared" si="6"/>
        <v>611</v>
      </c>
      <c r="J51" s="77">
        <f t="shared" si="1"/>
        <v>533.0999999999999</v>
      </c>
      <c r="K51" s="77">
        <f t="shared" si="2"/>
        <v>53.404422690324274</v>
      </c>
    </row>
    <row r="52" spans="1:11" ht="12.75">
      <c r="A52" s="95" t="s">
        <v>264</v>
      </c>
      <c r="B52" s="154" t="s">
        <v>402</v>
      </c>
      <c r="C52" s="155"/>
      <c r="D52" s="74" t="s">
        <v>128</v>
      </c>
      <c r="E52" s="74" t="s">
        <v>11</v>
      </c>
      <c r="F52" s="75" t="s">
        <v>265</v>
      </c>
      <c r="G52" s="96"/>
      <c r="H52" s="76">
        <f t="shared" si="6"/>
        <v>1144.1</v>
      </c>
      <c r="I52" s="76">
        <f t="shared" si="6"/>
        <v>611</v>
      </c>
      <c r="J52" s="77">
        <f t="shared" si="1"/>
        <v>533.0999999999999</v>
      </c>
      <c r="K52" s="77">
        <f t="shared" si="2"/>
        <v>53.404422690324274</v>
      </c>
    </row>
    <row r="53" spans="1:11" ht="38.25">
      <c r="A53" s="95" t="s">
        <v>364</v>
      </c>
      <c r="B53" s="154" t="s">
        <v>402</v>
      </c>
      <c r="C53" s="155"/>
      <c r="D53" s="74" t="s">
        <v>128</v>
      </c>
      <c r="E53" s="74" t="s">
        <v>11</v>
      </c>
      <c r="F53" s="75" t="s">
        <v>265</v>
      </c>
      <c r="G53" s="96" t="s">
        <v>365</v>
      </c>
      <c r="H53" s="76">
        <v>1144.1</v>
      </c>
      <c r="I53" s="76">
        <v>611</v>
      </c>
      <c r="J53" s="77">
        <f t="shared" si="1"/>
        <v>533.0999999999999</v>
      </c>
      <c r="K53" s="77">
        <f t="shared" si="2"/>
        <v>53.404422690324274</v>
      </c>
    </row>
    <row r="54" spans="1:11" ht="38.25">
      <c r="A54" s="93" t="s">
        <v>403</v>
      </c>
      <c r="B54" s="151" t="s">
        <v>404</v>
      </c>
      <c r="C54" s="152"/>
      <c r="D54" s="68"/>
      <c r="E54" s="68"/>
      <c r="F54" s="69"/>
      <c r="G54" s="94"/>
      <c r="H54" s="70">
        <f aca="true" t="shared" si="7" ref="H54:I59">H55</f>
        <v>260</v>
      </c>
      <c r="I54" s="70">
        <f t="shared" si="7"/>
        <v>0</v>
      </c>
      <c r="J54" s="71">
        <f t="shared" si="1"/>
        <v>260</v>
      </c>
      <c r="K54" s="71">
        <f t="shared" si="2"/>
        <v>0</v>
      </c>
    </row>
    <row r="55" spans="1:11" ht="29.25" customHeight="1">
      <c r="A55" s="95" t="s">
        <v>405</v>
      </c>
      <c r="B55" s="154" t="s">
        <v>406</v>
      </c>
      <c r="C55" s="155"/>
      <c r="D55" s="74"/>
      <c r="E55" s="74"/>
      <c r="F55" s="75"/>
      <c r="G55" s="96"/>
      <c r="H55" s="76">
        <f t="shared" si="7"/>
        <v>260</v>
      </c>
      <c r="I55" s="76">
        <f t="shared" si="7"/>
        <v>0</v>
      </c>
      <c r="J55" s="77">
        <f t="shared" si="1"/>
        <v>260</v>
      </c>
      <c r="K55" s="77">
        <f t="shared" si="2"/>
        <v>0</v>
      </c>
    </row>
    <row r="56" spans="1:11" ht="12.75">
      <c r="A56" s="95" t="s">
        <v>388</v>
      </c>
      <c r="B56" s="154" t="s">
        <v>406</v>
      </c>
      <c r="C56" s="155"/>
      <c r="D56" s="74" t="s">
        <v>128</v>
      </c>
      <c r="E56" s="74"/>
      <c r="F56" s="75"/>
      <c r="G56" s="96"/>
      <c r="H56" s="76">
        <f t="shared" si="7"/>
        <v>260</v>
      </c>
      <c r="I56" s="76">
        <f t="shared" si="7"/>
        <v>0</v>
      </c>
      <c r="J56" s="77">
        <f t="shared" si="1"/>
        <v>260</v>
      </c>
      <c r="K56" s="77">
        <f t="shared" si="2"/>
        <v>0</v>
      </c>
    </row>
    <row r="57" spans="1:11" ht="12.75">
      <c r="A57" s="95" t="s">
        <v>389</v>
      </c>
      <c r="B57" s="154" t="s">
        <v>406</v>
      </c>
      <c r="C57" s="155"/>
      <c r="D57" s="74" t="s">
        <v>128</v>
      </c>
      <c r="E57" s="74" t="s">
        <v>11</v>
      </c>
      <c r="F57" s="75"/>
      <c r="G57" s="96"/>
      <c r="H57" s="76">
        <f t="shared" si="7"/>
        <v>260</v>
      </c>
      <c r="I57" s="76">
        <f t="shared" si="7"/>
        <v>0</v>
      </c>
      <c r="J57" s="77">
        <f t="shared" si="1"/>
        <v>260</v>
      </c>
      <c r="K57" s="77">
        <f t="shared" si="2"/>
        <v>0</v>
      </c>
    </row>
    <row r="58" spans="1:11" ht="38.25">
      <c r="A58" s="95" t="s">
        <v>191</v>
      </c>
      <c r="B58" s="154" t="s">
        <v>406</v>
      </c>
      <c r="C58" s="155"/>
      <c r="D58" s="74" t="s">
        <v>128</v>
      </c>
      <c r="E58" s="74" t="s">
        <v>11</v>
      </c>
      <c r="F58" s="75" t="s">
        <v>192</v>
      </c>
      <c r="G58" s="96"/>
      <c r="H58" s="76">
        <f t="shared" si="7"/>
        <v>260</v>
      </c>
      <c r="I58" s="76">
        <f t="shared" si="7"/>
        <v>0</v>
      </c>
      <c r="J58" s="77">
        <f t="shared" si="1"/>
        <v>260</v>
      </c>
      <c r="K58" s="77">
        <f t="shared" si="2"/>
        <v>0</v>
      </c>
    </row>
    <row r="59" spans="1:11" ht="12.75">
      <c r="A59" s="95" t="s">
        <v>264</v>
      </c>
      <c r="B59" s="154" t="s">
        <v>406</v>
      </c>
      <c r="C59" s="155"/>
      <c r="D59" s="74" t="s">
        <v>128</v>
      </c>
      <c r="E59" s="74" t="s">
        <v>11</v>
      </c>
      <c r="F59" s="75" t="s">
        <v>265</v>
      </c>
      <c r="G59" s="96"/>
      <c r="H59" s="76">
        <f t="shared" si="7"/>
        <v>260</v>
      </c>
      <c r="I59" s="76">
        <f t="shared" si="7"/>
        <v>0</v>
      </c>
      <c r="J59" s="77">
        <f t="shared" si="1"/>
        <v>260</v>
      </c>
      <c r="K59" s="77">
        <f t="shared" si="2"/>
        <v>0</v>
      </c>
    </row>
    <row r="60" spans="1:11" ht="38.25">
      <c r="A60" s="95" t="s">
        <v>364</v>
      </c>
      <c r="B60" s="154" t="s">
        <v>406</v>
      </c>
      <c r="C60" s="155"/>
      <c r="D60" s="74" t="s">
        <v>128</v>
      </c>
      <c r="E60" s="74" t="s">
        <v>11</v>
      </c>
      <c r="F60" s="75" t="s">
        <v>265</v>
      </c>
      <c r="G60" s="96" t="s">
        <v>365</v>
      </c>
      <c r="H60" s="76">
        <v>260</v>
      </c>
      <c r="I60" s="76">
        <v>0</v>
      </c>
      <c r="J60" s="77">
        <f t="shared" si="1"/>
        <v>260</v>
      </c>
      <c r="K60" s="77">
        <f t="shared" si="2"/>
        <v>0</v>
      </c>
    </row>
    <row r="61" spans="1:11" ht="63.75">
      <c r="A61" s="93" t="s">
        <v>564</v>
      </c>
      <c r="B61" s="151" t="s">
        <v>565</v>
      </c>
      <c r="C61" s="152"/>
      <c r="D61" s="68"/>
      <c r="E61" s="68"/>
      <c r="F61" s="69"/>
      <c r="G61" s="94"/>
      <c r="H61" s="70">
        <f aca="true" t="shared" si="8" ref="H61:I67">H62</f>
        <v>1050</v>
      </c>
      <c r="I61" s="70">
        <f t="shared" si="8"/>
        <v>203.1</v>
      </c>
      <c r="J61" s="71">
        <f t="shared" si="1"/>
        <v>846.9</v>
      </c>
      <c r="K61" s="71">
        <f t="shared" si="2"/>
        <v>19.34285714285714</v>
      </c>
    </row>
    <row r="62" spans="1:11" ht="38.25">
      <c r="A62" s="93" t="s">
        <v>566</v>
      </c>
      <c r="B62" s="151" t="s">
        <v>567</v>
      </c>
      <c r="C62" s="152"/>
      <c r="D62" s="68"/>
      <c r="E62" s="68"/>
      <c r="F62" s="69"/>
      <c r="G62" s="94"/>
      <c r="H62" s="70">
        <f t="shared" si="8"/>
        <v>1050</v>
      </c>
      <c r="I62" s="70">
        <f t="shared" si="8"/>
        <v>203.1</v>
      </c>
      <c r="J62" s="71">
        <f t="shared" si="1"/>
        <v>846.9</v>
      </c>
      <c r="K62" s="71">
        <f t="shared" si="2"/>
        <v>19.34285714285714</v>
      </c>
    </row>
    <row r="63" spans="1:11" ht="25.5">
      <c r="A63" s="95" t="s">
        <v>568</v>
      </c>
      <c r="B63" s="154" t="s">
        <v>569</v>
      </c>
      <c r="C63" s="155"/>
      <c r="D63" s="74"/>
      <c r="E63" s="74"/>
      <c r="F63" s="75"/>
      <c r="G63" s="96"/>
      <c r="H63" s="76">
        <f t="shared" si="8"/>
        <v>1050</v>
      </c>
      <c r="I63" s="76">
        <f t="shared" si="8"/>
        <v>203.1</v>
      </c>
      <c r="J63" s="77">
        <f t="shared" si="1"/>
        <v>846.9</v>
      </c>
      <c r="K63" s="77">
        <f t="shared" si="2"/>
        <v>19.34285714285714</v>
      </c>
    </row>
    <row r="64" spans="1:11" ht="12.75">
      <c r="A64" s="95" t="s">
        <v>562</v>
      </c>
      <c r="B64" s="154" t="s">
        <v>569</v>
      </c>
      <c r="C64" s="155"/>
      <c r="D64" s="74" t="s">
        <v>186</v>
      </c>
      <c r="E64" s="74"/>
      <c r="F64" s="75"/>
      <c r="G64" s="96"/>
      <c r="H64" s="76">
        <f t="shared" si="8"/>
        <v>1050</v>
      </c>
      <c r="I64" s="76">
        <f t="shared" si="8"/>
        <v>203.1</v>
      </c>
      <c r="J64" s="77">
        <f t="shared" si="1"/>
        <v>846.9</v>
      </c>
      <c r="K64" s="77">
        <f t="shared" si="2"/>
        <v>19.34285714285714</v>
      </c>
    </row>
    <row r="65" spans="1:11" ht="25.5">
      <c r="A65" s="95" t="s">
        <v>563</v>
      </c>
      <c r="B65" s="154" t="s">
        <v>569</v>
      </c>
      <c r="C65" s="155"/>
      <c r="D65" s="74" t="s">
        <v>186</v>
      </c>
      <c r="E65" s="74" t="s">
        <v>154</v>
      </c>
      <c r="F65" s="75"/>
      <c r="G65" s="96"/>
      <c r="H65" s="76">
        <f t="shared" si="8"/>
        <v>1050</v>
      </c>
      <c r="I65" s="76">
        <f t="shared" si="8"/>
        <v>203.1</v>
      </c>
      <c r="J65" s="77">
        <f t="shared" si="1"/>
        <v>846.9</v>
      </c>
      <c r="K65" s="77">
        <f t="shared" si="2"/>
        <v>19.34285714285714</v>
      </c>
    </row>
    <row r="66" spans="1:11" ht="38.25">
      <c r="A66" s="95" t="s">
        <v>33</v>
      </c>
      <c r="B66" s="154" t="s">
        <v>569</v>
      </c>
      <c r="C66" s="155"/>
      <c r="D66" s="74" t="s">
        <v>186</v>
      </c>
      <c r="E66" s="74" t="s">
        <v>154</v>
      </c>
      <c r="F66" s="75" t="s">
        <v>34</v>
      </c>
      <c r="G66" s="96"/>
      <c r="H66" s="76">
        <f t="shared" si="8"/>
        <v>1050</v>
      </c>
      <c r="I66" s="76">
        <f t="shared" si="8"/>
        <v>203.1</v>
      </c>
      <c r="J66" s="77">
        <f t="shared" si="1"/>
        <v>846.9</v>
      </c>
      <c r="K66" s="77">
        <f t="shared" si="2"/>
        <v>19.34285714285714</v>
      </c>
    </row>
    <row r="67" spans="1:11" ht="38.25">
      <c r="A67" s="95" t="s">
        <v>35</v>
      </c>
      <c r="B67" s="154" t="s">
        <v>569</v>
      </c>
      <c r="C67" s="155"/>
      <c r="D67" s="74" t="s">
        <v>186</v>
      </c>
      <c r="E67" s="74" t="s">
        <v>154</v>
      </c>
      <c r="F67" s="75" t="s">
        <v>36</v>
      </c>
      <c r="G67" s="96"/>
      <c r="H67" s="76">
        <f t="shared" si="8"/>
        <v>1050</v>
      </c>
      <c r="I67" s="76">
        <f t="shared" si="8"/>
        <v>203.1</v>
      </c>
      <c r="J67" s="77">
        <f t="shared" si="1"/>
        <v>846.9</v>
      </c>
      <c r="K67" s="77">
        <f t="shared" si="2"/>
        <v>19.34285714285714</v>
      </c>
    </row>
    <row r="68" spans="1:11" ht="38.25">
      <c r="A68" s="95" t="s">
        <v>458</v>
      </c>
      <c r="B68" s="154" t="s">
        <v>569</v>
      </c>
      <c r="C68" s="155"/>
      <c r="D68" s="74" t="s">
        <v>186</v>
      </c>
      <c r="E68" s="74" t="s">
        <v>154</v>
      </c>
      <c r="F68" s="75" t="s">
        <v>36</v>
      </c>
      <c r="G68" s="96" t="s">
        <v>459</v>
      </c>
      <c r="H68" s="76">
        <v>1050</v>
      </c>
      <c r="I68" s="76">
        <v>203.1</v>
      </c>
      <c r="J68" s="77">
        <f t="shared" si="1"/>
        <v>846.9</v>
      </c>
      <c r="K68" s="77">
        <f t="shared" si="2"/>
        <v>19.34285714285714</v>
      </c>
    </row>
    <row r="69" spans="1:11" ht="51">
      <c r="A69" s="93" t="s">
        <v>488</v>
      </c>
      <c r="B69" s="151" t="s">
        <v>489</v>
      </c>
      <c r="C69" s="152"/>
      <c r="D69" s="68"/>
      <c r="E69" s="68"/>
      <c r="F69" s="69"/>
      <c r="G69" s="94"/>
      <c r="H69" s="70">
        <f>H70</f>
        <v>10623.7</v>
      </c>
      <c r="I69" s="70">
        <f>I70</f>
        <v>100</v>
      </c>
      <c r="J69" s="71">
        <f t="shared" si="1"/>
        <v>10523.7</v>
      </c>
      <c r="K69" s="71">
        <f t="shared" si="2"/>
        <v>0.9412916403889418</v>
      </c>
    </row>
    <row r="70" spans="1:11" ht="38.25">
      <c r="A70" s="93" t="s">
        <v>490</v>
      </c>
      <c r="B70" s="151" t="s">
        <v>491</v>
      </c>
      <c r="C70" s="152"/>
      <c r="D70" s="68"/>
      <c r="E70" s="68"/>
      <c r="F70" s="69"/>
      <c r="G70" s="94"/>
      <c r="H70" s="70">
        <f>H71+H77+H83</f>
        <v>10623.7</v>
      </c>
      <c r="I70" s="70">
        <f>I71+I77+I83</f>
        <v>100</v>
      </c>
      <c r="J70" s="71">
        <f t="shared" si="1"/>
        <v>10523.7</v>
      </c>
      <c r="K70" s="71">
        <f t="shared" si="2"/>
        <v>0.9412916403889418</v>
      </c>
    </row>
    <row r="71" spans="1:11" ht="38.25">
      <c r="A71" s="95" t="s">
        <v>492</v>
      </c>
      <c r="B71" s="154" t="s">
        <v>493</v>
      </c>
      <c r="C71" s="155"/>
      <c r="D71" s="74"/>
      <c r="E71" s="74"/>
      <c r="F71" s="75"/>
      <c r="G71" s="96"/>
      <c r="H71" s="76">
        <f aca="true" t="shared" si="9" ref="H71:I75">H72</f>
        <v>9563.7</v>
      </c>
      <c r="I71" s="76">
        <f t="shared" si="9"/>
        <v>0</v>
      </c>
      <c r="J71" s="77">
        <f t="shared" si="1"/>
        <v>9563.7</v>
      </c>
      <c r="K71" s="77">
        <f t="shared" si="2"/>
        <v>0</v>
      </c>
    </row>
    <row r="72" spans="1:11" ht="25.5">
      <c r="A72" s="95" t="s">
        <v>153</v>
      </c>
      <c r="B72" s="154" t="s">
        <v>493</v>
      </c>
      <c r="C72" s="155"/>
      <c r="D72" s="74" t="s">
        <v>154</v>
      </c>
      <c r="E72" s="74"/>
      <c r="F72" s="75"/>
      <c r="G72" s="96"/>
      <c r="H72" s="76">
        <f t="shared" si="9"/>
        <v>9563.7</v>
      </c>
      <c r="I72" s="76">
        <f t="shared" si="9"/>
        <v>0</v>
      </c>
      <c r="J72" s="77">
        <f t="shared" si="1"/>
        <v>9563.7</v>
      </c>
      <c r="K72" s="77">
        <f t="shared" si="2"/>
        <v>0</v>
      </c>
    </row>
    <row r="73" spans="1:11" ht="12.75">
      <c r="A73" s="95" t="s">
        <v>155</v>
      </c>
      <c r="B73" s="154" t="s">
        <v>493</v>
      </c>
      <c r="C73" s="155"/>
      <c r="D73" s="74" t="s">
        <v>154</v>
      </c>
      <c r="E73" s="74" t="s">
        <v>11</v>
      </c>
      <c r="F73" s="75"/>
      <c r="G73" s="96"/>
      <c r="H73" s="76">
        <f t="shared" si="9"/>
        <v>9563.7</v>
      </c>
      <c r="I73" s="76">
        <f t="shared" si="9"/>
        <v>0</v>
      </c>
      <c r="J73" s="77">
        <f t="shared" si="1"/>
        <v>9563.7</v>
      </c>
      <c r="K73" s="77">
        <f t="shared" si="2"/>
        <v>0</v>
      </c>
    </row>
    <row r="74" spans="1:11" ht="38.25">
      <c r="A74" s="95" t="s">
        <v>33</v>
      </c>
      <c r="B74" s="154" t="s">
        <v>493</v>
      </c>
      <c r="C74" s="155"/>
      <c r="D74" s="74" t="s">
        <v>154</v>
      </c>
      <c r="E74" s="74" t="s">
        <v>11</v>
      </c>
      <c r="F74" s="75" t="s">
        <v>34</v>
      </c>
      <c r="G74" s="96"/>
      <c r="H74" s="76">
        <f t="shared" si="9"/>
        <v>9563.7</v>
      </c>
      <c r="I74" s="76">
        <f t="shared" si="9"/>
        <v>0</v>
      </c>
      <c r="J74" s="77">
        <f aca="true" t="shared" si="10" ref="J74:J137">H74-I74</f>
        <v>9563.7</v>
      </c>
      <c r="K74" s="77">
        <f aca="true" t="shared" si="11" ref="K74:K137">I74/H74*100</f>
        <v>0</v>
      </c>
    </row>
    <row r="75" spans="1:11" ht="38.25">
      <c r="A75" s="95" t="s">
        <v>35</v>
      </c>
      <c r="B75" s="154" t="s">
        <v>493</v>
      </c>
      <c r="C75" s="155"/>
      <c r="D75" s="74" t="s">
        <v>154</v>
      </c>
      <c r="E75" s="74" t="s">
        <v>11</v>
      </c>
      <c r="F75" s="75" t="s">
        <v>36</v>
      </c>
      <c r="G75" s="96"/>
      <c r="H75" s="76">
        <f t="shared" si="9"/>
        <v>9563.7</v>
      </c>
      <c r="I75" s="76">
        <f t="shared" si="9"/>
        <v>0</v>
      </c>
      <c r="J75" s="77">
        <f t="shared" si="10"/>
        <v>9563.7</v>
      </c>
      <c r="K75" s="77">
        <f t="shared" si="11"/>
        <v>0</v>
      </c>
    </row>
    <row r="76" spans="1:11" ht="38.25">
      <c r="A76" s="95" t="s">
        <v>458</v>
      </c>
      <c r="B76" s="154" t="s">
        <v>493</v>
      </c>
      <c r="C76" s="155"/>
      <c r="D76" s="74" t="s">
        <v>154</v>
      </c>
      <c r="E76" s="74" t="s">
        <v>11</v>
      </c>
      <c r="F76" s="75" t="s">
        <v>36</v>
      </c>
      <c r="G76" s="96" t="s">
        <v>459</v>
      </c>
      <c r="H76" s="76">
        <v>9563.7</v>
      </c>
      <c r="I76" s="76">
        <v>0</v>
      </c>
      <c r="J76" s="77">
        <f t="shared" si="10"/>
        <v>9563.7</v>
      </c>
      <c r="K76" s="77">
        <f t="shared" si="11"/>
        <v>0</v>
      </c>
    </row>
    <row r="77" spans="1:11" ht="38.25">
      <c r="A77" s="95" t="s">
        <v>494</v>
      </c>
      <c r="B77" s="154" t="s">
        <v>495</v>
      </c>
      <c r="C77" s="155"/>
      <c r="D77" s="74"/>
      <c r="E77" s="74"/>
      <c r="F77" s="75"/>
      <c r="G77" s="96"/>
      <c r="H77" s="76">
        <f aca="true" t="shared" si="12" ref="H77:I81">H78</f>
        <v>340.1</v>
      </c>
      <c r="I77" s="76">
        <f t="shared" si="12"/>
        <v>100</v>
      </c>
      <c r="J77" s="77">
        <f t="shared" si="10"/>
        <v>240.10000000000002</v>
      </c>
      <c r="K77" s="77">
        <f t="shared" si="11"/>
        <v>29.40311673037342</v>
      </c>
    </row>
    <row r="78" spans="1:11" ht="25.5">
      <c r="A78" s="95" t="s">
        <v>153</v>
      </c>
      <c r="B78" s="154" t="s">
        <v>495</v>
      </c>
      <c r="C78" s="155"/>
      <c r="D78" s="74" t="s">
        <v>154</v>
      </c>
      <c r="E78" s="74"/>
      <c r="F78" s="75"/>
      <c r="G78" s="96"/>
      <c r="H78" s="76">
        <f t="shared" si="12"/>
        <v>340.1</v>
      </c>
      <c r="I78" s="76">
        <f t="shared" si="12"/>
        <v>100</v>
      </c>
      <c r="J78" s="77">
        <f t="shared" si="10"/>
        <v>240.10000000000002</v>
      </c>
      <c r="K78" s="77">
        <f t="shared" si="11"/>
        <v>29.40311673037342</v>
      </c>
    </row>
    <row r="79" spans="1:11" ht="12.75">
      <c r="A79" s="95" t="s">
        <v>155</v>
      </c>
      <c r="B79" s="154" t="s">
        <v>495</v>
      </c>
      <c r="C79" s="155"/>
      <c r="D79" s="74" t="s">
        <v>154</v>
      </c>
      <c r="E79" s="74" t="s">
        <v>11</v>
      </c>
      <c r="F79" s="75"/>
      <c r="G79" s="96"/>
      <c r="H79" s="76">
        <f t="shared" si="12"/>
        <v>340.1</v>
      </c>
      <c r="I79" s="76">
        <f t="shared" si="12"/>
        <v>100</v>
      </c>
      <c r="J79" s="77">
        <f t="shared" si="10"/>
        <v>240.10000000000002</v>
      </c>
      <c r="K79" s="77">
        <f t="shared" si="11"/>
        <v>29.40311673037342</v>
      </c>
    </row>
    <row r="80" spans="1:11" ht="38.25">
      <c r="A80" s="95" t="s">
        <v>33</v>
      </c>
      <c r="B80" s="154" t="s">
        <v>495</v>
      </c>
      <c r="C80" s="155"/>
      <c r="D80" s="74" t="s">
        <v>154</v>
      </c>
      <c r="E80" s="74" t="s">
        <v>11</v>
      </c>
      <c r="F80" s="75" t="s">
        <v>34</v>
      </c>
      <c r="G80" s="96"/>
      <c r="H80" s="76">
        <f t="shared" si="12"/>
        <v>340.1</v>
      </c>
      <c r="I80" s="76">
        <f t="shared" si="12"/>
        <v>100</v>
      </c>
      <c r="J80" s="77">
        <f t="shared" si="10"/>
        <v>240.10000000000002</v>
      </c>
      <c r="K80" s="77">
        <f t="shared" si="11"/>
        <v>29.40311673037342</v>
      </c>
    </row>
    <row r="81" spans="1:11" ht="38.25">
      <c r="A81" s="95" t="s">
        <v>35</v>
      </c>
      <c r="B81" s="154" t="s">
        <v>495</v>
      </c>
      <c r="C81" s="155"/>
      <c r="D81" s="74" t="s">
        <v>154</v>
      </c>
      <c r="E81" s="74" t="s">
        <v>11</v>
      </c>
      <c r="F81" s="75" t="s">
        <v>36</v>
      </c>
      <c r="G81" s="96"/>
      <c r="H81" s="76">
        <f t="shared" si="12"/>
        <v>340.1</v>
      </c>
      <c r="I81" s="76">
        <f t="shared" si="12"/>
        <v>100</v>
      </c>
      <c r="J81" s="77">
        <f t="shared" si="10"/>
        <v>240.10000000000002</v>
      </c>
      <c r="K81" s="77">
        <f t="shared" si="11"/>
        <v>29.40311673037342</v>
      </c>
    </row>
    <row r="82" spans="1:11" ht="38.25">
      <c r="A82" s="95" t="s">
        <v>458</v>
      </c>
      <c r="B82" s="154" t="s">
        <v>495</v>
      </c>
      <c r="C82" s="155"/>
      <c r="D82" s="74" t="s">
        <v>154</v>
      </c>
      <c r="E82" s="74" t="s">
        <v>11</v>
      </c>
      <c r="F82" s="75" t="s">
        <v>36</v>
      </c>
      <c r="G82" s="96" t="s">
        <v>459</v>
      </c>
      <c r="H82" s="76">
        <v>340.1</v>
      </c>
      <c r="I82" s="76">
        <v>100</v>
      </c>
      <c r="J82" s="77">
        <f t="shared" si="10"/>
        <v>240.10000000000002</v>
      </c>
      <c r="K82" s="77">
        <f t="shared" si="11"/>
        <v>29.40311673037342</v>
      </c>
    </row>
    <row r="83" spans="1:11" ht="51">
      <c r="A83" s="95" t="s">
        <v>496</v>
      </c>
      <c r="B83" s="154" t="s">
        <v>497</v>
      </c>
      <c r="C83" s="155"/>
      <c r="D83" s="74"/>
      <c r="E83" s="74"/>
      <c r="F83" s="75"/>
      <c r="G83" s="96"/>
      <c r="H83" s="76">
        <f aca="true" t="shared" si="13" ref="H83:I87">H84</f>
        <v>719.9</v>
      </c>
      <c r="I83" s="76">
        <f t="shared" si="13"/>
        <v>0</v>
      </c>
      <c r="J83" s="77">
        <f t="shared" si="10"/>
        <v>719.9</v>
      </c>
      <c r="K83" s="77">
        <f t="shared" si="11"/>
        <v>0</v>
      </c>
    </row>
    <row r="84" spans="1:11" ht="25.5">
      <c r="A84" s="95" t="s">
        <v>153</v>
      </c>
      <c r="B84" s="154" t="s">
        <v>497</v>
      </c>
      <c r="C84" s="155"/>
      <c r="D84" s="74" t="s">
        <v>154</v>
      </c>
      <c r="E84" s="74"/>
      <c r="F84" s="75"/>
      <c r="G84" s="96"/>
      <c r="H84" s="76">
        <f t="shared" si="13"/>
        <v>719.9</v>
      </c>
      <c r="I84" s="76">
        <f t="shared" si="13"/>
        <v>0</v>
      </c>
      <c r="J84" s="77">
        <f t="shared" si="10"/>
        <v>719.9</v>
      </c>
      <c r="K84" s="77">
        <f t="shared" si="11"/>
        <v>0</v>
      </c>
    </row>
    <row r="85" spans="1:11" ht="12.75">
      <c r="A85" s="95" t="s">
        <v>155</v>
      </c>
      <c r="B85" s="154" t="s">
        <v>497</v>
      </c>
      <c r="C85" s="155"/>
      <c r="D85" s="74" t="s">
        <v>154</v>
      </c>
      <c r="E85" s="74" t="s">
        <v>11</v>
      </c>
      <c r="F85" s="75"/>
      <c r="G85" s="96"/>
      <c r="H85" s="76">
        <f t="shared" si="13"/>
        <v>719.9</v>
      </c>
      <c r="I85" s="76">
        <f t="shared" si="13"/>
        <v>0</v>
      </c>
      <c r="J85" s="77">
        <f t="shared" si="10"/>
        <v>719.9</v>
      </c>
      <c r="K85" s="77">
        <f t="shared" si="11"/>
        <v>0</v>
      </c>
    </row>
    <row r="86" spans="1:11" ht="38.25">
      <c r="A86" s="95" t="s">
        <v>33</v>
      </c>
      <c r="B86" s="154" t="s">
        <v>497</v>
      </c>
      <c r="C86" s="155"/>
      <c r="D86" s="74" t="s">
        <v>154</v>
      </c>
      <c r="E86" s="74" t="s">
        <v>11</v>
      </c>
      <c r="F86" s="75" t="s">
        <v>34</v>
      </c>
      <c r="G86" s="96"/>
      <c r="H86" s="76">
        <f t="shared" si="13"/>
        <v>719.9</v>
      </c>
      <c r="I86" s="76">
        <f t="shared" si="13"/>
        <v>0</v>
      </c>
      <c r="J86" s="77">
        <f t="shared" si="10"/>
        <v>719.9</v>
      </c>
      <c r="K86" s="77">
        <f t="shared" si="11"/>
        <v>0</v>
      </c>
    </row>
    <row r="87" spans="1:11" ht="38.25">
      <c r="A87" s="95" t="s">
        <v>35</v>
      </c>
      <c r="B87" s="154" t="s">
        <v>497</v>
      </c>
      <c r="C87" s="155"/>
      <c r="D87" s="74" t="s">
        <v>154</v>
      </c>
      <c r="E87" s="74" t="s">
        <v>11</v>
      </c>
      <c r="F87" s="75" t="s">
        <v>36</v>
      </c>
      <c r="G87" s="96"/>
      <c r="H87" s="76">
        <f t="shared" si="13"/>
        <v>719.9</v>
      </c>
      <c r="I87" s="76">
        <f t="shared" si="13"/>
        <v>0</v>
      </c>
      <c r="J87" s="77">
        <f t="shared" si="10"/>
        <v>719.9</v>
      </c>
      <c r="K87" s="77">
        <f t="shared" si="11"/>
        <v>0</v>
      </c>
    </row>
    <row r="88" spans="1:11" ht="38.25">
      <c r="A88" s="95" t="s">
        <v>458</v>
      </c>
      <c r="B88" s="154" t="s">
        <v>497</v>
      </c>
      <c r="C88" s="155"/>
      <c r="D88" s="74" t="s">
        <v>154</v>
      </c>
      <c r="E88" s="74" t="s">
        <v>11</v>
      </c>
      <c r="F88" s="75" t="s">
        <v>36</v>
      </c>
      <c r="G88" s="96" t="s">
        <v>459</v>
      </c>
      <c r="H88" s="76">
        <v>719.9</v>
      </c>
      <c r="I88" s="76">
        <v>0</v>
      </c>
      <c r="J88" s="77">
        <f t="shared" si="10"/>
        <v>719.9</v>
      </c>
      <c r="K88" s="77">
        <f t="shared" si="11"/>
        <v>0</v>
      </c>
    </row>
    <row r="89" spans="1:11" ht="76.5">
      <c r="A89" s="93" t="s">
        <v>56</v>
      </c>
      <c r="B89" s="151" t="s">
        <v>57</v>
      </c>
      <c r="C89" s="152"/>
      <c r="D89" s="68"/>
      <c r="E89" s="68"/>
      <c r="F89" s="69"/>
      <c r="G89" s="94"/>
      <c r="H89" s="70">
        <f>H90+H103+H110</f>
        <v>286.9</v>
      </c>
      <c r="I89" s="70">
        <f>I90+I103+I110</f>
        <v>42</v>
      </c>
      <c r="J89" s="71">
        <f t="shared" si="10"/>
        <v>244.89999999999998</v>
      </c>
      <c r="K89" s="71">
        <f t="shared" si="11"/>
        <v>14.639247124433602</v>
      </c>
    </row>
    <row r="90" spans="1:11" ht="51">
      <c r="A90" s="93" t="s">
        <v>187</v>
      </c>
      <c r="B90" s="151" t="s">
        <v>188</v>
      </c>
      <c r="C90" s="152"/>
      <c r="D90" s="68"/>
      <c r="E90" s="68"/>
      <c r="F90" s="69"/>
      <c r="G90" s="94"/>
      <c r="H90" s="70">
        <f>H91+H97</f>
        <v>89.7</v>
      </c>
      <c r="I90" s="70">
        <f>I91+I97</f>
        <v>30</v>
      </c>
      <c r="J90" s="71">
        <f t="shared" si="10"/>
        <v>59.7</v>
      </c>
      <c r="K90" s="71">
        <f t="shared" si="11"/>
        <v>33.44481605351171</v>
      </c>
    </row>
    <row r="91" spans="1:11" ht="45" customHeight="1">
      <c r="A91" s="95" t="s">
        <v>189</v>
      </c>
      <c r="B91" s="154" t="s">
        <v>190</v>
      </c>
      <c r="C91" s="155"/>
      <c r="D91" s="74"/>
      <c r="E91" s="74"/>
      <c r="F91" s="75"/>
      <c r="G91" s="96"/>
      <c r="H91" s="76">
        <f aca="true" t="shared" si="14" ref="H91:I95">H92</f>
        <v>59.7</v>
      </c>
      <c r="I91" s="76">
        <f t="shared" si="14"/>
        <v>0</v>
      </c>
      <c r="J91" s="77">
        <f t="shared" si="10"/>
        <v>59.7</v>
      </c>
      <c r="K91" s="77">
        <f t="shared" si="11"/>
        <v>0</v>
      </c>
    </row>
    <row r="92" spans="1:11" ht="12.75">
      <c r="A92" s="95" t="s">
        <v>175</v>
      </c>
      <c r="B92" s="154" t="s">
        <v>190</v>
      </c>
      <c r="C92" s="155"/>
      <c r="D92" s="74" t="s">
        <v>108</v>
      </c>
      <c r="E92" s="74"/>
      <c r="F92" s="75"/>
      <c r="G92" s="96"/>
      <c r="H92" s="76">
        <f t="shared" si="14"/>
        <v>59.7</v>
      </c>
      <c r="I92" s="76">
        <f t="shared" si="14"/>
        <v>0</v>
      </c>
      <c r="J92" s="77">
        <f t="shared" si="10"/>
        <v>59.7</v>
      </c>
      <c r="K92" s="77">
        <f t="shared" si="11"/>
        <v>0</v>
      </c>
    </row>
    <row r="93" spans="1:11" ht="25.5">
      <c r="A93" s="95" t="s">
        <v>185</v>
      </c>
      <c r="B93" s="154" t="s">
        <v>190</v>
      </c>
      <c r="C93" s="155"/>
      <c r="D93" s="74" t="s">
        <v>108</v>
      </c>
      <c r="E93" s="74" t="s">
        <v>186</v>
      </c>
      <c r="F93" s="75"/>
      <c r="G93" s="96"/>
      <c r="H93" s="76">
        <f t="shared" si="14"/>
        <v>59.7</v>
      </c>
      <c r="I93" s="76">
        <f t="shared" si="14"/>
        <v>0</v>
      </c>
      <c r="J93" s="77">
        <f t="shared" si="10"/>
        <v>59.7</v>
      </c>
      <c r="K93" s="77">
        <f t="shared" si="11"/>
        <v>0</v>
      </c>
    </row>
    <row r="94" spans="1:11" ht="38.25">
      <c r="A94" s="95" t="s">
        <v>191</v>
      </c>
      <c r="B94" s="154" t="s">
        <v>190</v>
      </c>
      <c r="C94" s="155"/>
      <c r="D94" s="74" t="s">
        <v>108</v>
      </c>
      <c r="E94" s="74" t="s">
        <v>186</v>
      </c>
      <c r="F94" s="75" t="s">
        <v>192</v>
      </c>
      <c r="G94" s="96"/>
      <c r="H94" s="76">
        <f t="shared" si="14"/>
        <v>59.7</v>
      </c>
      <c r="I94" s="76">
        <f t="shared" si="14"/>
        <v>0</v>
      </c>
      <c r="J94" s="77">
        <f t="shared" si="10"/>
        <v>59.7</v>
      </c>
      <c r="K94" s="77">
        <f t="shared" si="11"/>
        <v>0</v>
      </c>
    </row>
    <row r="95" spans="1:11" ht="63.75">
      <c r="A95" s="95" t="s">
        <v>193</v>
      </c>
      <c r="B95" s="154" t="s">
        <v>190</v>
      </c>
      <c r="C95" s="155"/>
      <c r="D95" s="74" t="s">
        <v>108</v>
      </c>
      <c r="E95" s="74" t="s">
        <v>186</v>
      </c>
      <c r="F95" s="75" t="s">
        <v>194</v>
      </c>
      <c r="G95" s="96"/>
      <c r="H95" s="76">
        <f t="shared" si="14"/>
        <v>59.7</v>
      </c>
      <c r="I95" s="76">
        <f t="shared" si="14"/>
        <v>0</v>
      </c>
      <c r="J95" s="77">
        <f t="shared" si="10"/>
        <v>59.7</v>
      </c>
      <c r="K95" s="77">
        <f t="shared" si="11"/>
        <v>0</v>
      </c>
    </row>
    <row r="96" spans="1:11" ht="25.5">
      <c r="A96" s="95" t="s">
        <v>8</v>
      </c>
      <c r="B96" s="154" t="s">
        <v>190</v>
      </c>
      <c r="C96" s="155"/>
      <c r="D96" s="74" t="s">
        <v>108</v>
      </c>
      <c r="E96" s="74" t="s">
        <v>186</v>
      </c>
      <c r="F96" s="75" t="s">
        <v>194</v>
      </c>
      <c r="G96" s="96" t="s">
        <v>9</v>
      </c>
      <c r="H96" s="76">
        <v>59.7</v>
      </c>
      <c r="I96" s="76">
        <v>0</v>
      </c>
      <c r="J96" s="77">
        <f t="shared" si="10"/>
        <v>59.7</v>
      </c>
      <c r="K96" s="77">
        <f t="shared" si="11"/>
        <v>0</v>
      </c>
    </row>
    <row r="97" spans="1:11" ht="39" customHeight="1">
      <c r="A97" s="95" t="s">
        <v>195</v>
      </c>
      <c r="B97" s="154" t="s">
        <v>196</v>
      </c>
      <c r="C97" s="155"/>
      <c r="D97" s="74"/>
      <c r="E97" s="74"/>
      <c r="F97" s="75"/>
      <c r="G97" s="96"/>
      <c r="H97" s="76">
        <f aca="true" t="shared" si="15" ref="H97:I101">H98</f>
        <v>30</v>
      </c>
      <c r="I97" s="76">
        <f t="shared" si="15"/>
        <v>30</v>
      </c>
      <c r="J97" s="77">
        <f t="shared" si="10"/>
        <v>0</v>
      </c>
      <c r="K97" s="77">
        <f t="shared" si="11"/>
        <v>100</v>
      </c>
    </row>
    <row r="98" spans="1:11" ht="12.75">
      <c r="A98" s="95" t="s">
        <v>175</v>
      </c>
      <c r="B98" s="154" t="s">
        <v>196</v>
      </c>
      <c r="C98" s="155"/>
      <c r="D98" s="74" t="s">
        <v>108</v>
      </c>
      <c r="E98" s="74"/>
      <c r="F98" s="75"/>
      <c r="G98" s="96"/>
      <c r="H98" s="76">
        <f t="shared" si="15"/>
        <v>30</v>
      </c>
      <c r="I98" s="76">
        <f t="shared" si="15"/>
        <v>30</v>
      </c>
      <c r="J98" s="77">
        <f t="shared" si="10"/>
        <v>0</v>
      </c>
      <c r="K98" s="77">
        <f t="shared" si="11"/>
        <v>100</v>
      </c>
    </row>
    <row r="99" spans="1:11" ht="25.5">
      <c r="A99" s="95" t="s">
        <v>185</v>
      </c>
      <c r="B99" s="154" t="s">
        <v>196</v>
      </c>
      <c r="C99" s="155"/>
      <c r="D99" s="74" t="s">
        <v>108</v>
      </c>
      <c r="E99" s="74" t="s">
        <v>186</v>
      </c>
      <c r="F99" s="75"/>
      <c r="G99" s="96"/>
      <c r="H99" s="76">
        <f t="shared" si="15"/>
        <v>30</v>
      </c>
      <c r="I99" s="76">
        <f t="shared" si="15"/>
        <v>30</v>
      </c>
      <c r="J99" s="77">
        <f t="shared" si="10"/>
        <v>0</v>
      </c>
      <c r="K99" s="77">
        <f t="shared" si="11"/>
        <v>100</v>
      </c>
    </row>
    <row r="100" spans="1:11" ht="38.25">
      <c r="A100" s="95" t="s">
        <v>191</v>
      </c>
      <c r="B100" s="154" t="s">
        <v>196</v>
      </c>
      <c r="C100" s="155"/>
      <c r="D100" s="74" t="s">
        <v>108</v>
      </c>
      <c r="E100" s="74" t="s">
        <v>186</v>
      </c>
      <c r="F100" s="75" t="s">
        <v>192</v>
      </c>
      <c r="G100" s="96"/>
      <c r="H100" s="76">
        <f t="shared" si="15"/>
        <v>30</v>
      </c>
      <c r="I100" s="76">
        <f t="shared" si="15"/>
        <v>30</v>
      </c>
      <c r="J100" s="77">
        <f t="shared" si="10"/>
        <v>0</v>
      </c>
      <c r="K100" s="77">
        <f t="shared" si="11"/>
        <v>100</v>
      </c>
    </row>
    <row r="101" spans="1:11" ht="63.75">
      <c r="A101" s="95" t="s">
        <v>193</v>
      </c>
      <c r="B101" s="154" t="s">
        <v>196</v>
      </c>
      <c r="C101" s="155"/>
      <c r="D101" s="74" t="s">
        <v>108</v>
      </c>
      <c r="E101" s="74" t="s">
        <v>186</v>
      </c>
      <c r="F101" s="75" t="s">
        <v>194</v>
      </c>
      <c r="G101" s="96"/>
      <c r="H101" s="76">
        <f t="shared" si="15"/>
        <v>30</v>
      </c>
      <c r="I101" s="76">
        <f t="shared" si="15"/>
        <v>30</v>
      </c>
      <c r="J101" s="77">
        <f t="shared" si="10"/>
        <v>0</v>
      </c>
      <c r="K101" s="77">
        <f t="shared" si="11"/>
        <v>100</v>
      </c>
    </row>
    <row r="102" spans="1:11" ht="25.5">
      <c r="A102" s="95" t="s">
        <v>8</v>
      </c>
      <c r="B102" s="154" t="s">
        <v>196</v>
      </c>
      <c r="C102" s="155"/>
      <c r="D102" s="74" t="s">
        <v>108</v>
      </c>
      <c r="E102" s="74" t="s">
        <v>186</v>
      </c>
      <c r="F102" s="75" t="s">
        <v>194</v>
      </c>
      <c r="G102" s="96" t="s">
        <v>9</v>
      </c>
      <c r="H102" s="76">
        <v>30</v>
      </c>
      <c r="I102" s="76">
        <v>30</v>
      </c>
      <c r="J102" s="77">
        <f t="shared" si="10"/>
        <v>0</v>
      </c>
      <c r="K102" s="77">
        <f t="shared" si="11"/>
        <v>100</v>
      </c>
    </row>
    <row r="103" spans="1:11" ht="38.25">
      <c r="A103" s="93" t="s">
        <v>58</v>
      </c>
      <c r="B103" s="151" t="s">
        <v>59</v>
      </c>
      <c r="C103" s="152"/>
      <c r="D103" s="68"/>
      <c r="E103" s="68"/>
      <c r="F103" s="69"/>
      <c r="G103" s="94"/>
      <c r="H103" s="70">
        <f aca="true" t="shared" si="16" ref="H103:I108">H104</f>
        <v>50</v>
      </c>
      <c r="I103" s="70">
        <f t="shared" si="16"/>
        <v>0</v>
      </c>
      <c r="J103" s="71">
        <f t="shared" si="10"/>
        <v>50</v>
      </c>
      <c r="K103" s="71">
        <f t="shared" si="11"/>
        <v>0</v>
      </c>
    </row>
    <row r="104" spans="1:11" ht="38.25">
      <c r="A104" s="95" t="s">
        <v>60</v>
      </c>
      <c r="B104" s="154" t="s">
        <v>61</v>
      </c>
      <c r="C104" s="155"/>
      <c r="D104" s="74"/>
      <c r="E104" s="74"/>
      <c r="F104" s="75"/>
      <c r="G104" s="96"/>
      <c r="H104" s="76">
        <f t="shared" si="16"/>
        <v>50</v>
      </c>
      <c r="I104" s="76">
        <f t="shared" si="16"/>
        <v>0</v>
      </c>
      <c r="J104" s="77">
        <f t="shared" si="10"/>
        <v>50</v>
      </c>
      <c r="K104" s="77">
        <f t="shared" si="11"/>
        <v>0</v>
      </c>
    </row>
    <row r="105" spans="1:11" ht="12.75">
      <c r="A105" s="95" t="s">
        <v>10</v>
      </c>
      <c r="B105" s="154" t="s">
        <v>61</v>
      </c>
      <c r="C105" s="155"/>
      <c r="D105" s="74" t="s">
        <v>11</v>
      </c>
      <c r="E105" s="74"/>
      <c r="F105" s="75"/>
      <c r="G105" s="96"/>
      <c r="H105" s="76">
        <f t="shared" si="16"/>
        <v>50</v>
      </c>
      <c r="I105" s="76">
        <f t="shared" si="16"/>
        <v>0</v>
      </c>
      <c r="J105" s="77">
        <f t="shared" si="10"/>
        <v>50</v>
      </c>
      <c r="K105" s="77">
        <f t="shared" si="11"/>
        <v>0</v>
      </c>
    </row>
    <row r="106" spans="1:11" ht="12.75">
      <c r="A106" s="95" t="s">
        <v>54</v>
      </c>
      <c r="B106" s="154" t="s">
        <v>61</v>
      </c>
      <c r="C106" s="155"/>
      <c r="D106" s="74" t="s">
        <v>11</v>
      </c>
      <c r="E106" s="74" t="s">
        <v>55</v>
      </c>
      <c r="F106" s="75"/>
      <c r="G106" s="96"/>
      <c r="H106" s="76">
        <f t="shared" si="16"/>
        <v>50</v>
      </c>
      <c r="I106" s="76">
        <f t="shared" si="16"/>
        <v>0</v>
      </c>
      <c r="J106" s="77">
        <f t="shared" si="10"/>
        <v>50</v>
      </c>
      <c r="K106" s="77">
        <f t="shared" si="11"/>
        <v>0</v>
      </c>
    </row>
    <row r="107" spans="1:11" ht="38.25">
      <c r="A107" s="95" t="s">
        <v>33</v>
      </c>
      <c r="B107" s="154" t="s">
        <v>61</v>
      </c>
      <c r="C107" s="155"/>
      <c r="D107" s="74" t="s">
        <v>11</v>
      </c>
      <c r="E107" s="74" t="s">
        <v>55</v>
      </c>
      <c r="F107" s="75" t="s">
        <v>34</v>
      </c>
      <c r="G107" s="96"/>
      <c r="H107" s="76">
        <f t="shared" si="16"/>
        <v>50</v>
      </c>
      <c r="I107" s="76">
        <f t="shared" si="16"/>
        <v>0</v>
      </c>
      <c r="J107" s="77">
        <f t="shared" si="10"/>
        <v>50</v>
      </c>
      <c r="K107" s="77">
        <f t="shared" si="11"/>
        <v>0</v>
      </c>
    </row>
    <row r="108" spans="1:11" ht="38.25">
      <c r="A108" s="95" t="s">
        <v>35</v>
      </c>
      <c r="B108" s="154" t="s">
        <v>61</v>
      </c>
      <c r="C108" s="155"/>
      <c r="D108" s="74" t="s">
        <v>11</v>
      </c>
      <c r="E108" s="74" t="s">
        <v>55</v>
      </c>
      <c r="F108" s="75" t="s">
        <v>36</v>
      </c>
      <c r="G108" s="96"/>
      <c r="H108" s="76">
        <f t="shared" si="16"/>
        <v>50</v>
      </c>
      <c r="I108" s="76">
        <f t="shared" si="16"/>
        <v>0</v>
      </c>
      <c r="J108" s="77">
        <f t="shared" si="10"/>
        <v>50</v>
      </c>
      <c r="K108" s="77">
        <f t="shared" si="11"/>
        <v>0</v>
      </c>
    </row>
    <row r="109" spans="1:11" ht="25.5">
      <c r="A109" s="95" t="s">
        <v>8</v>
      </c>
      <c r="B109" s="154" t="s">
        <v>61</v>
      </c>
      <c r="C109" s="155"/>
      <c r="D109" s="74" t="s">
        <v>11</v>
      </c>
      <c r="E109" s="74" t="s">
        <v>55</v>
      </c>
      <c r="F109" s="75" t="s">
        <v>36</v>
      </c>
      <c r="G109" s="96" t="s">
        <v>9</v>
      </c>
      <c r="H109" s="76">
        <v>50</v>
      </c>
      <c r="I109" s="76">
        <v>0</v>
      </c>
      <c r="J109" s="77">
        <f t="shared" si="10"/>
        <v>50</v>
      </c>
      <c r="K109" s="77">
        <f t="shared" si="11"/>
        <v>0</v>
      </c>
    </row>
    <row r="110" spans="1:11" ht="25.5">
      <c r="A110" s="93" t="s">
        <v>62</v>
      </c>
      <c r="B110" s="151" t="s">
        <v>63</v>
      </c>
      <c r="C110" s="152"/>
      <c r="D110" s="68"/>
      <c r="E110" s="68"/>
      <c r="F110" s="69"/>
      <c r="G110" s="94"/>
      <c r="H110" s="70">
        <f>H111+H117</f>
        <v>147.2</v>
      </c>
      <c r="I110" s="70">
        <f>I111+I117</f>
        <v>12</v>
      </c>
      <c r="J110" s="71">
        <f t="shared" si="10"/>
        <v>135.2</v>
      </c>
      <c r="K110" s="71">
        <f t="shared" si="11"/>
        <v>8.152173913043478</v>
      </c>
    </row>
    <row r="111" spans="1:11" ht="56.25" customHeight="1">
      <c r="A111" s="95" t="s">
        <v>64</v>
      </c>
      <c r="B111" s="154" t="s">
        <v>65</v>
      </c>
      <c r="C111" s="155"/>
      <c r="D111" s="74"/>
      <c r="E111" s="74"/>
      <c r="F111" s="75"/>
      <c r="G111" s="96"/>
      <c r="H111" s="76">
        <f aca="true" t="shared" si="17" ref="H111:I115">H112</f>
        <v>14</v>
      </c>
      <c r="I111" s="76">
        <f t="shared" si="17"/>
        <v>6</v>
      </c>
      <c r="J111" s="77">
        <f t="shared" si="10"/>
        <v>8</v>
      </c>
      <c r="K111" s="77">
        <f t="shared" si="11"/>
        <v>42.857142857142854</v>
      </c>
    </row>
    <row r="112" spans="1:11" ht="12.75">
      <c r="A112" s="95" t="s">
        <v>10</v>
      </c>
      <c r="B112" s="154" t="s">
        <v>65</v>
      </c>
      <c r="C112" s="155"/>
      <c r="D112" s="74" t="s">
        <v>11</v>
      </c>
      <c r="E112" s="74"/>
      <c r="F112" s="75"/>
      <c r="G112" s="96"/>
      <c r="H112" s="76">
        <f t="shared" si="17"/>
        <v>14</v>
      </c>
      <c r="I112" s="76">
        <f t="shared" si="17"/>
        <v>6</v>
      </c>
      <c r="J112" s="77">
        <f t="shared" si="10"/>
        <v>8</v>
      </c>
      <c r="K112" s="77">
        <f t="shared" si="11"/>
        <v>42.857142857142854</v>
      </c>
    </row>
    <row r="113" spans="1:11" ht="12.75">
      <c r="A113" s="95" t="s">
        <v>54</v>
      </c>
      <c r="B113" s="154" t="s">
        <v>65</v>
      </c>
      <c r="C113" s="155"/>
      <c r="D113" s="74" t="s">
        <v>11</v>
      </c>
      <c r="E113" s="74" t="s">
        <v>55</v>
      </c>
      <c r="F113" s="75"/>
      <c r="G113" s="96"/>
      <c r="H113" s="76">
        <f t="shared" si="17"/>
        <v>14</v>
      </c>
      <c r="I113" s="76">
        <f t="shared" si="17"/>
        <v>6</v>
      </c>
      <c r="J113" s="77">
        <f t="shared" si="10"/>
        <v>8</v>
      </c>
      <c r="K113" s="77">
        <f t="shared" si="11"/>
        <v>42.857142857142854</v>
      </c>
    </row>
    <row r="114" spans="1:11" ht="76.5">
      <c r="A114" s="95" t="s">
        <v>20</v>
      </c>
      <c r="B114" s="154" t="s">
        <v>65</v>
      </c>
      <c r="C114" s="155"/>
      <c r="D114" s="74" t="s">
        <v>11</v>
      </c>
      <c r="E114" s="74" t="s">
        <v>55</v>
      </c>
      <c r="F114" s="75" t="s">
        <v>21</v>
      </c>
      <c r="G114" s="96"/>
      <c r="H114" s="76">
        <f t="shared" si="17"/>
        <v>14</v>
      </c>
      <c r="I114" s="76">
        <f t="shared" si="17"/>
        <v>6</v>
      </c>
      <c r="J114" s="77">
        <f t="shared" si="10"/>
        <v>8</v>
      </c>
      <c r="K114" s="77">
        <f t="shared" si="11"/>
        <v>42.857142857142854</v>
      </c>
    </row>
    <row r="115" spans="1:11" ht="25.5">
      <c r="A115" s="95" t="s">
        <v>22</v>
      </c>
      <c r="B115" s="154" t="s">
        <v>65</v>
      </c>
      <c r="C115" s="155"/>
      <c r="D115" s="74" t="s">
        <v>11</v>
      </c>
      <c r="E115" s="74" t="s">
        <v>55</v>
      </c>
      <c r="F115" s="75" t="s">
        <v>23</v>
      </c>
      <c r="G115" s="96"/>
      <c r="H115" s="76">
        <f t="shared" si="17"/>
        <v>14</v>
      </c>
      <c r="I115" s="76">
        <f t="shared" si="17"/>
        <v>6</v>
      </c>
      <c r="J115" s="77">
        <f t="shared" si="10"/>
        <v>8</v>
      </c>
      <c r="K115" s="77">
        <f t="shared" si="11"/>
        <v>42.857142857142854</v>
      </c>
    </row>
    <row r="116" spans="1:11" ht="25.5">
      <c r="A116" s="95" t="s">
        <v>8</v>
      </c>
      <c r="B116" s="154" t="s">
        <v>65</v>
      </c>
      <c r="C116" s="155"/>
      <c r="D116" s="74" t="s">
        <v>11</v>
      </c>
      <c r="E116" s="74" t="s">
        <v>55</v>
      </c>
      <c r="F116" s="75" t="s">
        <v>23</v>
      </c>
      <c r="G116" s="96" t="s">
        <v>9</v>
      </c>
      <c r="H116" s="76">
        <v>14</v>
      </c>
      <c r="I116" s="76">
        <v>6</v>
      </c>
      <c r="J116" s="77">
        <f t="shared" si="10"/>
        <v>8</v>
      </c>
      <c r="K116" s="77">
        <f t="shared" si="11"/>
        <v>42.857142857142854</v>
      </c>
    </row>
    <row r="117" spans="1:11" ht="42" customHeight="1">
      <c r="A117" s="95" t="s">
        <v>66</v>
      </c>
      <c r="B117" s="154" t="s">
        <v>67</v>
      </c>
      <c r="C117" s="155"/>
      <c r="D117" s="74"/>
      <c r="E117" s="74"/>
      <c r="F117" s="75"/>
      <c r="G117" s="96"/>
      <c r="H117" s="76">
        <f>H118+H123</f>
        <v>133.2</v>
      </c>
      <c r="I117" s="76">
        <f>I118+I123</f>
        <v>6</v>
      </c>
      <c r="J117" s="77">
        <f t="shared" si="10"/>
        <v>127.19999999999999</v>
      </c>
      <c r="K117" s="77">
        <f t="shared" si="11"/>
        <v>4.504504504504505</v>
      </c>
    </row>
    <row r="118" spans="1:11" ht="12.75">
      <c r="A118" s="95" t="s">
        <v>10</v>
      </c>
      <c r="B118" s="154" t="s">
        <v>67</v>
      </c>
      <c r="C118" s="155"/>
      <c r="D118" s="74" t="s">
        <v>11</v>
      </c>
      <c r="E118" s="74"/>
      <c r="F118" s="75"/>
      <c r="G118" s="96"/>
      <c r="H118" s="76">
        <f aca="true" t="shared" si="18" ref="H118:I121">H119</f>
        <v>127.2</v>
      </c>
      <c r="I118" s="76">
        <f t="shared" si="18"/>
        <v>0</v>
      </c>
      <c r="J118" s="77">
        <f t="shared" si="10"/>
        <v>127.2</v>
      </c>
      <c r="K118" s="77">
        <f t="shared" si="11"/>
        <v>0</v>
      </c>
    </row>
    <row r="119" spans="1:11" ht="12.75">
      <c r="A119" s="95" t="s">
        <v>54</v>
      </c>
      <c r="B119" s="154" t="s">
        <v>67</v>
      </c>
      <c r="C119" s="155"/>
      <c r="D119" s="74" t="s">
        <v>11</v>
      </c>
      <c r="E119" s="74" t="s">
        <v>55</v>
      </c>
      <c r="F119" s="75"/>
      <c r="G119" s="96"/>
      <c r="H119" s="76">
        <f t="shared" si="18"/>
        <v>127.2</v>
      </c>
      <c r="I119" s="76">
        <f t="shared" si="18"/>
        <v>0</v>
      </c>
      <c r="J119" s="77">
        <f t="shared" si="10"/>
        <v>127.2</v>
      </c>
      <c r="K119" s="77">
        <f t="shared" si="11"/>
        <v>0</v>
      </c>
    </row>
    <row r="120" spans="1:11" ht="38.25">
      <c r="A120" s="95" t="s">
        <v>33</v>
      </c>
      <c r="B120" s="154" t="s">
        <v>67</v>
      </c>
      <c r="C120" s="155"/>
      <c r="D120" s="74" t="s">
        <v>11</v>
      </c>
      <c r="E120" s="74" t="s">
        <v>55</v>
      </c>
      <c r="F120" s="75" t="s">
        <v>34</v>
      </c>
      <c r="G120" s="96"/>
      <c r="H120" s="76">
        <f t="shared" si="18"/>
        <v>127.2</v>
      </c>
      <c r="I120" s="76">
        <f t="shared" si="18"/>
        <v>0</v>
      </c>
      <c r="J120" s="77">
        <f t="shared" si="10"/>
        <v>127.2</v>
      </c>
      <c r="K120" s="77">
        <f t="shared" si="11"/>
        <v>0</v>
      </c>
    </row>
    <row r="121" spans="1:11" ht="38.25">
      <c r="A121" s="95" t="s">
        <v>35</v>
      </c>
      <c r="B121" s="154" t="s">
        <v>67</v>
      </c>
      <c r="C121" s="155"/>
      <c r="D121" s="74" t="s">
        <v>11</v>
      </c>
      <c r="E121" s="74" t="s">
        <v>55</v>
      </c>
      <c r="F121" s="75" t="s">
        <v>36</v>
      </c>
      <c r="G121" s="96"/>
      <c r="H121" s="76">
        <f t="shared" si="18"/>
        <v>127.2</v>
      </c>
      <c r="I121" s="76">
        <f t="shared" si="18"/>
        <v>0</v>
      </c>
      <c r="J121" s="77">
        <f t="shared" si="10"/>
        <v>127.2</v>
      </c>
      <c r="K121" s="77">
        <f t="shared" si="11"/>
        <v>0</v>
      </c>
    </row>
    <row r="122" spans="1:11" ht="25.5">
      <c r="A122" s="95" t="s">
        <v>8</v>
      </c>
      <c r="B122" s="154" t="s">
        <v>67</v>
      </c>
      <c r="C122" s="155"/>
      <c r="D122" s="74" t="s">
        <v>11</v>
      </c>
      <c r="E122" s="74" t="s">
        <v>55</v>
      </c>
      <c r="F122" s="75" t="s">
        <v>36</v>
      </c>
      <c r="G122" s="96" t="s">
        <v>9</v>
      </c>
      <c r="H122" s="76">
        <v>127.2</v>
      </c>
      <c r="I122" s="76">
        <v>0</v>
      </c>
      <c r="J122" s="77">
        <f t="shared" si="10"/>
        <v>127.2</v>
      </c>
      <c r="K122" s="77">
        <f t="shared" si="11"/>
        <v>0</v>
      </c>
    </row>
    <row r="123" spans="1:11" ht="12.75">
      <c r="A123" s="95" t="s">
        <v>388</v>
      </c>
      <c r="B123" s="154" t="s">
        <v>67</v>
      </c>
      <c r="C123" s="155"/>
      <c r="D123" s="74" t="s">
        <v>128</v>
      </c>
      <c r="E123" s="74"/>
      <c r="F123" s="75"/>
      <c r="G123" s="96"/>
      <c r="H123" s="76">
        <f aca="true" t="shared" si="19" ref="H123:I126">H124</f>
        <v>6</v>
      </c>
      <c r="I123" s="76">
        <f t="shared" si="19"/>
        <v>6</v>
      </c>
      <c r="J123" s="77">
        <f t="shared" si="10"/>
        <v>0</v>
      </c>
      <c r="K123" s="77">
        <f t="shared" si="11"/>
        <v>100</v>
      </c>
    </row>
    <row r="124" spans="1:11" ht="25.5">
      <c r="A124" s="95" t="s">
        <v>421</v>
      </c>
      <c r="B124" s="154" t="s">
        <v>67</v>
      </c>
      <c r="C124" s="155"/>
      <c r="D124" s="74" t="s">
        <v>128</v>
      </c>
      <c r="E124" s="74" t="s">
        <v>25</v>
      </c>
      <c r="F124" s="75"/>
      <c r="G124" s="96"/>
      <c r="H124" s="76">
        <f t="shared" si="19"/>
        <v>6</v>
      </c>
      <c r="I124" s="76">
        <f t="shared" si="19"/>
        <v>6</v>
      </c>
      <c r="J124" s="77">
        <f t="shared" si="10"/>
        <v>0</v>
      </c>
      <c r="K124" s="77">
        <f t="shared" si="11"/>
        <v>100</v>
      </c>
    </row>
    <row r="125" spans="1:11" ht="38.25">
      <c r="A125" s="95" t="s">
        <v>33</v>
      </c>
      <c r="B125" s="154" t="s">
        <v>67</v>
      </c>
      <c r="C125" s="155"/>
      <c r="D125" s="74" t="s">
        <v>128</v>
      </c>
      <c r="E125" s="74" t="s">
        <v>25</v>
      </c>
      <c r="F125" s="75" t="s">
        <v>34</v>
      </c>
      <c r="G125" s="96"/>
      <c r="H125" s="76">
        <f t="shared" si="19"/>
        <v>6</v>
      </c>
      <c r="I125" s="76">
        <f t="shared" si="19"/>
        <v>6</v>
      </c>
      <c r="J125" s="77">
        <f t="shared" si="10"/>
        <v>0</v>
      </c>
      <c r="K125" s="77">
        <f t="shared" si="11"/>
        <v>100</v>
      </c>
    </row>
    <row r="126" spans="1:11" ht="38.25">
      <c r="A126" s="95" t="s">
        <v>35</v>
      </c>
      <c r="B126" s="154" t="s">
        <v>67</v>
      </c>
      <c r="C126" s="155"/>
      <c r="D126" s="74" t="s">
        <v>128</v>
      </c>
      <c r="E126" s="74" t="s">
        <v>25</v>
      </c>
      <c r="F126" s="75" t="s">
        <v>36</v>
      </c>
      <c r="G126" s="96"/>
      <c r="H126" s="76">
        <f t="shared" si="19"/>
        <v>6</v>
      </c>
      <c r="I126" s="76">
        <f t="shared" si="19"/>
        <v>6</v>
      </c>
      <c r="J126" s="77">
        <f t="shared" si="10"/>
        <v>0</v>
      </c>
      <c r="K126" s="77">
        <f t="shared" si="11"/>
        <v>100</v>
      </c>
    </row>
    <row r="127" spans="1:11" ht="38.25">
      <c r="A127" s="95" t="s">
        <v>364</v>
      </c>
      <c r="B127" s="154" t="s">
        <v>67</v>
      </c>
      <c r="C127" s="155"/>
      <c r="D127" s="74" t="s">
        <v>128</v>
      </c>
      <c r="E127" s="74" t="s">
        <v>25</v>
      </c>
      <c r="F127" s="75" t="s">
        <v>36</v>
      </c>
      <c r="G127" s="96" t="s">
        <v>365</v>
      </c>
      <c r="H127" s="76">
        <v>6</v>
      </c>
      <c r="I127" s="76">
        <v>6</v>
      </c>
      <c r="J127" s="77">
        <f t="shared" si="10"/>
        <v>0</v>
      </c>
      <c r="K127" s="77">
        <f t="shared" si="11"/>
        <v>100</v>
      </c>
    </row>
    <row r="128" spans="1:11" ht="57" customHeight="1">
      <c r="A128" s="93" t="s">
        <v>507</v>
      </c>
      <c r="B128" s="151" t="s">
        <v>508</v>
      </c>
      <c r="C128" s="152"/>
      <c r="D128" s="68"/>
      <c r="E128" s="68"/>
      <c r="F128" s="69"/>
      <c r="G128" s="94"/>
      <c r="H128" s="70">
        <f>H129</f>
        <v>23326.1</v>
      </c>
      <c r="I128" s="70">
        <f>I129</f>
        <v>4056.1</v>
      </c>
      <c r="J128" s="71">
        <f t="shared" si="10"/>
        <v>19270</v>
      </c>
      <c r="K128" s="71">
        <f t="shared" si="11"/>
        <v>17.388676203908926</v>
      </c>
    </row>
    <row r="129" spans="1:11" ht="51">
      <c r="A129" s="93" t="s">
        <v>509</v>
      </c>
      <c r="B129" s="151" t="s">
        <v>510</v>
      </c>
      <c r="C129" s="152"/>
      <c r="D129" s="68"/>
      <c r="E129" s="68"/>
      <c r="F129" s="69"/>
      <c r="G129" s="94"/>
      <c r="H129" s="70">
        <f>H130+H139+H148</f>
        <v>23326.1</v>
      </c>
      <c r="I129" s="70">
        <f>I130+I139+I148</f>
        <v>4056.1</v>
      </c>
      <c r="J129" s="71">
        <f t="shared" si="10"/>
        <v>19270</v>
      </c>
      <c r="K129" s="71">
        <f t="shared" si="11"/>
        <v>17.388676203908926</v>
      </c>
    </row>
    <row r="130" spans="1:11" ht="31.5" customHeight="1">
      <c r="A130" s="95" t="s">
        <v>511</v>
      </c>
      <c r="B130" s="154" t="s">
        <v>512</v>
      </c>
      <c r="C130" s="155"/>
      <c r="D130" s="74"/>
      <c r="E130" s="74"/>
      <c r="F130" s="75"/>
      <c r="G130" s="96"/>
      <c r="H130" s="76">
        <f>H131</f>
        <v>23026.1</v>
      </c>
      <c r="I130" s="76">
        <f>I131</f>
        <v>2388</v>
      </c>
      <c r="J130" s="77">
        <f t="shared" si="10"/>
        <v>20638.1</v>
      </c>
      <c r="K130" s="77">
        <f t="shared" si="11"/>
        <v>10.370840046729581</v>
      </c>
    </row>
    <row r="131" spans="1:11" ht="25.5">
      <c r="A131" s="95" t="s">
        <v>153</v>
      </c>
      <c r="B131" s="154" t="s">
        <v>512</v>
      </c>
      <c r="C131" s="155"/>
      <c r="D131" s="74" t="s">
        <v>154</v>
      </c>
      <c r="E131" s="74"/>
      <c r="F131" s="75"/>
      <c r="G131" s="96"/>
      <c r="H131" s="76">
        <f>H132</f>
        <v>23026.1</v>
      </c>
      <c r="I131" s="76">
        <f>I132</f>
        <v>2388</v>
      </c>
      <c r="J131" s="77">
        <f t="shared" si="10"/>
        <v>20638.1</v>
      </c>
      <c r="K131" s="77">
        <f t="shared" si="11"/>
        <v>10.370840046729581</v>
      </c>
    </row>
    <row r="132" spans="1:11" ht="12.75">
      <c r="A132" s="95" t="s">
        <v>506</v>
      </c>
      <c r="B132" s="154" t="s">
        <v>512</v>
      </c>
      <c r="C132" s="155"/>
      <c r="D132" s="74" t="s">
        <v>154</v>
      </c>
      <c r="E132" s="74" t="s">
        <v>13</v>
      </c>
      <c r="F132" s="75"/>
      <c r="G132" s="96"/>
      <c r="H132" s="76">
        <f>H133+H137</f>
        <v>23026.1</v>
      </c>
      <c r="I132" s="76">
        <f>I133+I137</f>
        <v>2388</v>
      </c>
      <c r="J132" s="77">
        <f t="shared" si="10"/>
        <v>20638.1</v>
      </c>
      <c r="K132" s="77">
        <f t="shared" si="11"/>
        <v>10.370840046729581</v>
      </c>
    </row>
    <row r="133" spans="1:11" ht="38.25">
      <c r="A133" s="95" t="s">
        <v>33</v>
      </c>
      <c r="B133" s="154" t="s">
        <v>512</v>
      </c>
      <c r="C133" s="155"/>
      <c r="D133" s="74" t="s">
        <v>154</v>
      </c>
      <c r="E133" s="74" t="s">
        <v>13</v>
      </c>
      <c r="F133" s="75" t="s">
        <v>34</v>
      </c>
      <c r="G133" s="96"/>
      <c r="H133" s="76">
        <f>H134</f>
        <v>8470.1</v>
      </c>
      <c r="I133" s="76">
        <f>I134</f>
        <v>2388</v>
      </c>
      <c r="J133" s="77">
        <f t="shared" si="10"/>
        <v>6082.1</v>
      </c>
      <c r="K133" s="77">
        <f t="shared" si="11"/>
        <v>28.193291696674184</v>
      </c>
    </row>
    <row r="134" spans="1:11" ht="38.25">
      <c r="A134" s="95" t="s">
        <v>35</v>
      </c>
      <c r="B134" s="154" t="s">
        <v>512</v>
      </c>
      <c r="C134" s="155"/>
      <c r="D134" s="74" t="s">
        <v>154</v>
      </c>
      <c r="E134" s="74" t="s">
        <v>13</v>
      </c>
      <c r="F134" s="75" t="s">
        <v>36</v>
      </c>
      <c r="G134" s="96"/>
      <c r="H134" s="76">
        <f>H135</f>
        <v>8470.1</v>
      </c>
      <c r="I134" s="76">
        <f>I135</f>
        <v>2388</v>
      </c>
      <c r="J134" s="77">
        <f t="shared" si="10"/>
        <v>6082.1</v>
      </c>
      <c r="K134" s="77">
        <f t="shared" si="11"/>
        <v>28.193291696674184</v>
      </c>
    </row>
    <row r="135" spans="1:11" ht="38.25">
      <c r="A135" s="95" t="s">
        <v>458</v>
      </c>
      <c r="B135" s="154" t="s">
        <v>512</v>
      </c>
      <c r="C135" s="155"/>
      <c r="D135" s="74" t="s">
        <v>154</v>
      </c>
      <c r="E135" s="74" t="s">
        <v>13</v>
      </c>
      <c r="F135" s="75" t="s">
        <v>36</v>
      </c>
      <c r="G135" s="96" t="s">
        <v>459</v>
      </c>
      <c r="H135" s="76">
        <v>8470.1</v>
      </c>
      <c r="I135" s="76">
        <v>2388</v>
      </c>
      <c r="J135" s="77">
        <f t="shared" si="10"/>
        <v>6082.1</v>
      </c>
      <c r="K135" s="77">
        <f t="shared" si="11"/>
        <v>28.193291696674184</v>
      </c>
    </row>
    <row r="136" spans="1:11" ht="12.75">
      <c r="A136" s="95" t="s">
        <v>45</v>
      </c>
      <c r="B136" s="154" t="s">
        <v>512</v>
      </c>
      <c r="C136" s="155"/>
      <c r="D136" s="74" t="s">
        <v>154</v>
      </c>
      <c r="E136" s="74" t="s">
        <v>13</v>
      </c>
      <c r="F136" s="75" t="s">
        <v>46</v>
      </c>
      <c r="G136" s="96"/>
      <c r="H136" s="76">
        <f>H137</f>
        <v>14556</v>
      </c>
      <c r="I136" s="76">
        <f>I137</f>
        <v>0</v>
      </c>
      <c r="J136" s="77">
        <f t="shared" si="10"/>
        <v>14556</v>
      </c>
      <c r="K136" s="77">
        <f t="shared" si="11"/>
        <v>0</v>
      </c>
    </row>
    <row r="137" spans="1:11" ht="63.75">
      <c r="A137" s="95" t="s">
        <v>141</v>
      </c>
      <c r="B137" s="154" t="s">
        <v>512</v>
      </c>
      <c r="C137" s="155"/>
      <c r="D137" s="74" t="s">
        <v>154</v>
      </c>
      <c r="E137" s="74" t="s">
        <v>13</v>
      </c>
      <c r="F137" s="75" t="s">
        <v>142</v>
      </c>
      <c r="G137" s="96"/>
      <c r="H137" s="76">
        <f>H138</f>
        <v>14556</v>
      </c>
      <c r="I137" s="76">
        <f>I138</f>
        <v>0</v>
      </c>
      <c r="J137" s="77">
        <f t="shared" si="10"/>
        <v>14556</v>
      </c>
      <c r="K137" s="77">
        <f t="shared" si="11"/>
        <v>0</v>
      </c>
    </row>
    <row r="138" spans="1:11" ht="38.25">
      <c r="A138" s="95" t="s">
        <v>458</v>
      </c>
      <c r="B138" s="154" t="s">
        <v>512</v>
      </c>
      <c r="C138" s="155"/>
      <c r="D138" s="74" t="s">
        <v>154</v>
      </c>
      <c r="E138" s="74" t="s">
        <v>13</v>
      </c>
      <c r="F138" s="75" t="s">
        <v>142</v>
      </c>
      <c r="G138" s="96" t="s">
        <v>459</v>
      </c>
      <c r="H138" s="76">
        <v>14556</v>
      </c>
      <c r="I138" s="76">
        <v>0</v>
      </c>
      <c r="J138" s="77">
        <f aca="true" t="shared" si="20" ref="J138:J207">H138-I138</f>
        <v>14556</v>
      </c>
      <c r="K138" s="77">
        <f aca="true" t="shared" si="21" ref="K138:K207">I138/H138*100</f>
        <v>0</v>
      </c>
    </row>
    <row r="139" spans="1:11" ht="42" customHeight="1">
      <c r="A139" s="95" t="s">
        <v>513</v>
      </c>
      <c r="B139" s="154" t="s">
        <v>514</v>
      </c>
      <c r="C139" s="155"/>
      <c r="D139" s="74"/>
      <c r="E139" s="74"/>
      <c r="F139" s="75"/>
      <c r="G139" s="96"/>
      <c r="H139" s="76">
        <f>H140</f>
        <v>300</v>
      </c>
      <c r="I139" s="76">
        <f>I140</f>
        <v>39.1</v>
      </c>
      <c r="J139" s="77">
        <f t="shared" si="20"/>
        <v>260.9</v>
      </c>
      <c r="K139" s="77">
        <f t="shared" si="21"/>
        <v>13.033333333333333</v>
      </c>
    </row>
    <row r="140" spans="1:11" ht="25.5">
      <c r="A140" s="95" t="s">
        <v>153</v>
      </c>
      <c r="B140" s="154" t="s">
        <v>514</v>
      </c>
      <c r="C140" s="155"/>
      <c r="D140" s="74" t="s">
        <v>154</v>
      </c>
      <c r="E140" s="74"/>
      <c r="F140" s="75"/>
      <c r="G140" s="96"/>
      <c r="H140" s="76">
        <f>H141</f>
        <v>300</v>
      </c>
      <c r="I140" s="76">
        <f>I141</f>
        <v>39.1</v>
      </c>
      <c r="J140" s="77">
        <f t="shared" si="20"/>
        <v>260.9</v>
      </c>
      <c r="K140" s="77">
        <f t="shared" si="21"/>
        <v>13.033333333333333</v>
      </c>
    </row>
    <row r="141" spans="1:11" ht="12.75">
      <c r="A141" s="95" t="s">
        <v>506</v>
      </c>
      <c r="B141" s="154" t="s">
        <v>514</v>
      </c>
      <c r="C141" s="155"/>
      <c r="D141" s="74" t="s">
        <v>154</v>
      </c>
      <c r="E141" s="74" t="s">
        <v>13</v>
      </c>
      <c r="F141" s="75"/>
      <c r="G141" s="96"/>
      <c r="H141" s="76">
        <f>H144+H147</f>
        <v>300</v>
      </c>
      <c r="I141" s="76">
        <f>I144+I147</f>
        <v>39.1</v>
      </c>
      <c r="J141" s="77">
        <f t="shared" si="20"/>
        <v>260.9</v>
      </c>
      <c r="K141" s="77">
        <f t="shared" si="21"/>
        <v>13.033333333333333</v>
      </c>
    </row>
    <row r="142" spans="1:11" ht="38.25">
      <c r="A142" s="95" t="s">
        <v>33</v>
      </c>
      <c r="B142" s="154" t="s">
        <v>514</v>
      </c>
      <c r="C142" s="155"/>
      <c r="D142" s="74" t="s">
        <v>154</v>
      </c>
      <c r="E142" s="74" t="s">
        <v>13</v>
      </c>
      <c r="F142" s="75" t="s">
        <v>34</v>
      </c>
      <c r="G142" s="96"/>
      <c r="H142" s="76">
        <f>H143</f>
        <v>108.3</v>
      </c>
      <c r="I142" s="76">
        <f>I143</f>
        <v>39.1</v>
      </c>
      <c r="J142" s="77">
        <f t="shared" si="20"/>
        <v>69.19999999999999</v>
      </c>
      <c r="K142" s="77">
        <f t="shared" si="21"/>
        <v>36.10341643582641</v>
      </c>
    </row>
    <row r="143" spans="1:11" ht="38.25">
      <c r="A143" s="95" t="s">
        <v>35</v>
      </c>
      <c r="B143" s="154" t="s">
        <v>514</v>
      </c>
      <c r="C143" s="155"/>
      <c r="D143" s="74" t="s">
        <v>154</v>
      </c>
      <c r="E143" s="74" t="s">
        <v>13</v>
      </c>
      <c r="F143" s="75" t="s">
        <v>36</v>
      </c>
      <c r="G143" s="96"/>
      <c r="H143" s="76">
        <f>H144</f>
        <v>108.3</v>
      </c>
      <c r="I143" s="76">
        <f>I144</f>
        <v>39.1</v>
      </c>
      <c r="J143" s="77">
        <f t="shared" si="20"/>
        <v>69.19999999999999</v>
      </c>
      <c r="K143" s="77">
        <f t="shared" si="21"/>
        <v>36.10341643582641</v>
      </c>
    </row>
    <row r="144" spans="1:11" ht="38.25">
      <c r="A144" s="95" t="s">
        <v>458</v>
      </c>
      <c r="B144" s="154" t="s">
        <v>514</v>
      </c>
      <c r="C144" s="155"/>
      <c r="D144" s="74" t="s">
        <v>154</v>
      </c>
      <c r="E144" s="74" t="s">
        <v>13</v>
      </c>
      <c r="F144" s="75" t="s">
        <v>36</v>
      </c>
      <c r="G144" s="96" t="s">
        <v>459</v>
      </c>
      <c r="H144" s="76">
        <v>108.3</v>
      </c>
      <c r="I144" s="76">
        <v>39.1</v>
      </c>
      <c r="J144" s="77">
        <f t="shared" si="20"/>
        <v>69.19999999999999</v>
      </c>
      <c r="K144" s="77">
        <f t="shared" si="21"/>
        <v>36.10341643582641</v>
      </c>
    </row>
    <row r="145" spans="1:11" ht="12.75">
      <c r="A145" s="95" t="s">
        <v>45</v>
      </c>
      <c r="B145" s="154" t="s">
        <v>514</v>
      </c>
      <c r="C145" s="155"/>
      <c r="D145" s="74" t="s">
        <v>154</v>
      </c>
      <c r="E145" s="74" t="s">
        <v>13</v>
      </c>
      <c r="F145" s="75" t="s">
        <v>46</v>
      </c>
      <c r="G145" s="96"/>
      <c r="H145" s="76">
        <f>H146</f>
        <v>191.7</v>
      </c>
      <c r="I145" s="76">
        <f>I146</f>
        <v>0</v>
      </c>
      <c r="J145" s="77">
        <f t="shared" si="20"/>
        <v>191.7</v>
      </c>
      <c r="K145" s="77">
        <f t="shared" si="21"/>
        <v>0</v>
      </c>
    </row>
    <row r="146" spans="1:11" ht="63.75">
      <c r="A146" s="95" t="s">
        <v>141</v>
      </c>
      <c r="B146" s="154" t="s">
        <v>514</v>
      </c>
      <c r="C146" s="155"/>
      <c r="D146" s="74" t="s">
        <v>154</v>
      </c>
      <c r="E146" s="74" t="s">
        <v>13</v>
      </c>
      <c r="F146" s="75" t="s">
        <v>142</v>
      </c>
      <c r="G146" s="96"/>
      <c r="H146" s="76">
        <f>H147</f>
        <v>191.7</v>
      </c>
      <c r="I146" s="76">
        <f>I147</f>
        <v>0</v>
      </c>
      <c r="J146" s="77">
        <f t="shared" si="20"/>
        <v>191.7</v>
      </c>
      <c r="K146" s="77">
        <f t="shared" si="21"/>
        <v>0</v>
      </c>
    </row>
    <row r="147" spans="1:11" ht="38.25">
      <c r="A147" s="95" t="s">
        <v>458</v>
      </c>
      <c r="B147" s="154" t="s">
        <v>514</v>
      </c>
      <c r="C147" s="155"/>
      <c r="D147" s="74" t="s">
        <v>154</v>
      </c>
      <c r="E147" s="74" t="s">
        <v>13</v>
      </c>
      <c r="F147" s="75" t="s">
        <v>142</v>
      </c>
      <c r="G147" s="96" t="s">
        <v>459</v>
      </c>
      <c r="H147" s="76">
        <v>191.7</v>
      </c>
      <c r="I147" s="76">
        <v>0</v>
      </c>
      <c r="J147" s="77">
        <f t="shared" si="20"/>
        <v>191.7</v>
      </c>
      <c r="K147" s="77">
        <f t="shared" si="21"/>
        <v>0</v>
      </c>
    </row>
    <row r="148" spans="1:11" ht="63.75">
      <c r="A148" s="95" t="s">
        <v>620</v>
      </c>
      <c r="B148" s="154" t="s">
        <v>621</v>
      </c>
      <c r="C148" s="155"/>
      <c r="D148" s="74"/>
      <c r="E148" s="74"/>
      <c r="F148" s="74"/>
      <c r="G148" s="74"/>
      <c r="H148" s="77">
        <f aca="true" t="shared" si="22" ref="H148:I152">H149</f>
        <v>0</v>
      </c>
      <c r="I148" s="76">
        <f t="shared" si="22"/>
        <v>1629</v>
      </c>
      <c r="J148" s="77">
        <f aca="true" t="shared" si="23" ref="J148:J153">H148-I148</f>
        <v>-1629</v>
      </c>
      <c r="K148" s="77">
        <v>0</v>
      </c>
    </row>
    <row r="149" spans="1:11" ht="12.75">
      <c r="A149" s="95" t="s">
        <v>622</v>
      </c>
      <c r="B149" s="154" t="s">
        <v>621</v>
      </c>
      <c r="C149" s="155"/>
      <c r="D149" s="74" t="s">
        <v>154</v>
      </c>
      <c r="E149" s="74"/>
      <c r="F149" s="74"/>
      <c r="G149" s="74"/>
      <c r="H149" s="77">
        <f t="shared" si="22"/>
        <v>0</v>
      </c>
      <c r="I149" s="76">
        <f t="shared" si="22"/>
        <v>1629</v>
      </c>
      <c r="J149" s="77">
        <f t="shared" si="23"/>
        <v>-1629</v>
      </c>
      <c r="K149" s="77">
        <v>0</v>
      </c>
    </row>
    <row r="150" spans="1:11" ht="12.75">
      <c r="A150" s="95" t="s">
        <v>506</v>
      </c>
      <c r="B150" s="154" t="s">
        <v>621</v>
      </c>
      <c r="C150" s="155"/>
      <c r="D150" s="74" t="s">
        <v>154</v>
      </c>
      <c r="E150" s="74" t="s">
        <v>13</v>
      </c>
      <c r="F150" s="74"/>
      <c r="G150" s="74"/>
      <c r="H150" s="77">
        <f t="shared" si="22"/>
        <v>0</v>
      </c>
      <c r="I150" s="76">
        <f t="shared" si="22"/>
        <v>1629</v>
      </c>
      <c r="J150" s="77">
        <f t="shared" si="23"/>
        <v>-1629</v>
      </c>
      <c r="K150" s="77">
        <v>0</v>
      </c>
    </row>
    <row r="151" spans="1:11" ht="38.25">
      <c r="A151" s="95" t="s">
        <v>33</v>
      </c>
      <c r="B151" s="154" t="s">
        <v>621</v>
      </c>
      <c r="C151" s="155"/>
      <c r="D151" s="74" t="s">
        <v>154</v>
      </c>
      <c r="E151" s="74" t="s">
        <v>13</v>
      </c>
      <c r="F151" s="74" t="s">
        <v>34</v>
      </c>
      <c r="G151" s="74"/>
      <c r="H151" s="77">
        <f t="shared" si="22"/>
        <v>0</v>
      </c>
      <c r="I151" s="76">
        <f t="shared" si="22"/>
        <v>1629</v>
      </c>
      <c r="J151" s="77">
        <f t="shared" si="23"/>
        <v>-1629</v>
      </c>
      <c r="K151" s="77">
        <v>0</v>
      </c>
    </row>
    <row r="152" spans="1:11" ht="38.25">
      <c r="A152" s="95" t="s">
        <v>35</v>
      </c>
      <c r="B152" s="154" t="s">
        <v>621</v>
      </c>
      <c r="C152" s="155"/>
      <c r="D152" s="74" t="s">
        <v>154</v>
      </c>
      <c r="E152" s="74" t="s">
        <v>13</v>
      </c>
      <c r="F152" s="74" t="s">
        <v>36</v>
      </c>
      <c r="G152" s="74"/>
      <c r="H152" s="77">
        <f t="shared" si="22"/>
        <v>0</v>
      </c>
      <c r="I152" s="76">
        <f t="shared" si="22"/>
        <v>1629</v>
      </c>
      <c r="J152" s="77">
        <f t="shared" si="23"/>
        <v>-1629</v>
      </c>
      <c r="K152" s="77">
        <v>0</v>
      </c>
    </row>
    <row r="153" spans="1:11" ht="38.25">
      <c r="A153" s="95" t="s">
        <v>458</v>
      </c>
      <c r="B153" s="154" t="s">
        <v>621</v>
      </c>
      <c r="C153" s="155"/>
      <c r="D153" s="74" t="s">
        <v>154</v>
      </c>
      <c r="E153" s="74" t="s">
        <v>13</v>
      </c>
      <c r="F153" s="74" t="s">
        <v>36</v>
      </c>
      <c r="G153" s="74" t="s">
        <v>459</v>
      </c>
      <c r="H153" s="77">
        <v>0</v>
      </c>
      <c r="I153" s="76">
        <v>1629</v>
      </c>
      <c r="J153" s="77">
        <f t="shared" si="23"/>
        <v>-1629</v>
      </c>
      <c r="K153" s="77">
        <v>0</v>
      </c>
    </row>
    <row r="154" spans="1:11" ht="38.25">
      <c r="A154" s="93" t="s">
        <v>169</v>
      </c>
      <c r="B154" s="151" t="s">
        <v>170</v>
      </c>
      <c r="C154" s="152"/>
      <c r="D154" s="68"/>
      <c r="E154" s="68"/>
      <c r="F154" s="69"/>
      <c r="G154" s="94"/>
      <c r="H154" s="70">
        <f>H155+H182+H198+H208+H230</f>
        <v>217089</v>
      </c>
      <c r="I154" s="70">
        <f>I155+I182+I198+I208+I230</f>
        <v>166375.30000000002</v>
      </c>
      <c r="J154" s="71">
        <f t="shared" si="20"/>
        <v>50713.69999999998</v>
      </c>
      <c r="K154" s="71">
        <f t="shared" si="21"/>
        <v>76.63921248888705</v>
      </c>
    </row>
    <row r="155" spans="1:11" ht="25.5">
      <c r="A155" s="93" t="s">
        <v>260</v>
      </c>
      <c r="B155" s="151" t="s">
        <v>261</v>
      </c>
      <c r="C155" s="152"/>
      <c r="D155" s="68"/>
      <c r="E155" s="68"/>
      <c r="F155" s="69"/>
      <c r="G155" s="94"/>
      <c r="H155" s="70">
        <f>H156+H162+H176</f>
        <v>16912.2</v>
      </c>
      <c r="I155" s="70">
        <f>I156+I162+I176</f>
        <v>10882</v>
      </c>
      <c r="J155" s="71">
        <f t="shared" si="20"/>
        <v>6030.200000000001</v>
      </c>
      <c r="K155" s="71">
        <f t="shared" si="21"/>
        <v>64.34408296969052</v>
      </c>
    </row>
    <row r="156" spans="1:11" ht="38.25">
      <c r="A156" s="95" t="s">
        <v>302</v>
      </c>
      <c r="B156" s="154" t="s">
        <v>303</v>
      </c>
      <c r="C156" s="155"/>
      <c r="D156" s="74"/>
      <c r="E156" s="74"/>
      <c r="F156" s="75"/>
      <c r="G156" s="96"/>
      <c r="H156" s="76">
        <f aca="true" t="shared" si="24" ref="H156:I160">H157</f>
        <v>8007.3</v>
      </c>
      <c r="I156" s="76">
        <f t="shared" si="24"/>
        <v>4975.6</v>
      </c>
      <c r="J156" s="77">
        <f t="shared" si="20"/>
        <v>3031.7</v>
      </c>
      <c r="K156" s="77">
        <f t="shared" si="21"/>
        <v>62.13829880234286</v>
      </c>
    </row>
    <row r="157" spans="1:11" ht="12.75">
      <c r="A157" s="95" t="s">
        <v>165</v>
      </c>
      <c r="B157" s="154" t="s">
        <v>303</v>
      </c>
      <c r="C157" s="155"/>
      <c r="D157" s="74" t="s">
        <v>166</v>
      </c>
      <c r="E157" s="74"/>
      <c r="F157" s="75"/>
      <c r="G157" s="96"/>
      <c r="H157" s="76">
        <f t="shared" si="24"/>
        <v>8007.3</v>
      </c>
      <c r="I157" s="76">
        <f t="shared" si="24"/>
        <v>4975.6</v>
      </c>
      <c r="J157" s="77">
        <f t="shared" si="20"/>
        <v>3031.7</v>
      </c>
      <c r="K157" s="77">
        <f t="shared" si="21"/>
        <v>62.13829880234286</v>
      </c>
    </row>
    <row r="158" spans="1:11" ht="12.75">
      <c r="A158" s="95" t="s">
        <v>301</v>
      </c>
      <c r="B158" s="154" t="s">
        <v>303</v>
      </c>
      <c r="C158" s="155"/>
      <c r="D158" s="74" t="s">
        <v>166</v>
      </c>
      <c r="E158" s="74" t="s">
        <v>13</v>
      </c>
      <c r="F158" s="75"/>
      <c r="G158" s="96"/>
      <c r="H158" s="76">
        <f t="shared" si="24"/>
        <v>8007.3</v>
      </c>
      <c r="I158" s="76">
        <f t="shared" si="24"/>
        <v>4975.6</v>
      </c>
      <c r="J158" s="77">
        <f t="shared" si="20"/>
        <v>3031.7</v>
      </c>
      <c r="K158" s="77">
        <f t="shared" si="21"/>
        <v>62.13829880234286</v>
      </c>
    </row>
    <row r="159" spans="1:11" ht="38.25">
      <c r="A159" s="95" t="s">
        <v>191</v>
      </c>
      <c r="B159" s="154" t="s">
        <v>303</v>
      </c>
      <c r="C159" s="155"/>
      <c r="D159" s="74" t="s">
        <v>166</v>
      </c>
      <c r="E159" s="74" t="s">
        <v>13</v>
      </c>
      <c r="F159" s="75" t="s">
        <v>192</v>
      </c>
      <c r="G159" s="96"/>
      <c r="H159" s="76">
        <f t="shared" si="24"/>
        <v>8007.3</v>
      </c>
      <c r="I159" s="76">
        <f t="shared" si="24"/>
        <v>4975.6</v>
      </c>
      <c r="J159" s="77">
        <f t="shared" si="20"/>
        <v>3031.7</v>
      </c>
      <c r="K159" s="77">
        <f t="shared" si="21"/>
        <v>62.13829880234286</v>
      </c>
    </row>
    <row r="160" spans="1:11" ht="12.75">
      <c r="A160" s="95" t="s">
        <v>264</v>
      </c>
      <c r="B160" s="154" t="s">
        <v>303</v>
      </c>
      <c r="C160" s="155"/>
      <c r="D160" s="74" t="s">
        <v>166</v>
      </c>
      <c r="E160" s="74" t="s">
        <v>13</v>
      </c>
      <c r="F160" s="75" t="s">
        <v>265</v>
      </c>
      <c r="G160" s="96"/>
      <c r="H160" s="76">
        <f t="shared" si="24"/>
        <v>8007.3</v>
      </c>
      <c r="I160" s="76">
        <f t="shared" si="24"/>
        <v>4975.6</v>
      </c>
      <c r="J160" s="77">
        <f t="shared" si="20"/>
        <v>3031.7</v>
      </c>
      <c r="K160" s="77">
        <f t="shared" si="21"/>
        <v>62.13829880234286</v>
      </c>
    </row>
    <row r="161" spans="1:11" ht="25.5">
      <c r="A161" s="95" t="s">
        <v>257</v>
      </c>
      <c r="B161" s="154" t="s">
        <v>303</v>
      </c>
      <c r="C161" s="155"/>
      <c r="D161" s="74" t="s">
        <v>166</v>
      </c>
      <c r="E161" s="74" t="s">
        <v>13</v>
      </c>
      <c r="F161" s="75" t="s">
        <v>265</v>
      </c>
      <c r="G161" s="96" t="s">
        <v>258</v>
      </c>
      <c r="H161" s="76">
        <v>8007.3</v>
      </c>
      <c r="I161" s="76">
        <v>4975.6</v>
      </c>
      <c r="J161" s="77">
        <f t="shared" si="20"/>
        <v>3031.7</v>
      </c>
      <c r="K161" s="77">
        <f t="shared" si="21"/>
        <v>62.13829880234286</v>
      </c>
    </row>
    <row r="162" spans="1:11" ht="68.25" customHeight="1">
      <c r="A162" s="95" t="s">
        <v>262</v>
      </c>
      <c r="B162" s="154" t="s">
        <v>263</v>
      </c>
      <c r="C162" s="155"/>
      <c r="D162" s="74"/>
      <c r="E162" s="74"/>
      <c r="F162" s="75"/>
      <c r="G162" s="96"/>
      <c r="H162" s="76">
        <f>H163</f>
        <v>7795.599999999999</v>
      </c>
      <c r="I162" s="76">
        <f>I163</f>
        <v>5169.099999999999</v>
      </c>
      <c r="J162" s="77">
        <f t="shared" si="20"/>
        <v>2626.5</v>
      </c>
      <c r="K162" s="77">
        <f t="shared" si="21"/>
        <v>66.30791728667454</v>
      </c>
    </row>
    <row r="163" spans="1:11" ht="12.75">
      <c r="A163" s="95" t="s">
        <v>165</v>
      </c>
      <c r="B163" s="154" t="s">
        <v>263</v>
      </c>
      <c r="C163" s="155"/>
      <c r="D163" s="74" t="s">
        <v>166</v>
      </c>
      <c r="E163" s="74"/>
      <c r="F163" s="75"/>
      <c r="G163" s="96"/>
      <c r="H163" s="76">
        <f>H164+H168+H172</f>
        <v>7795.599999999999</v>
      </c>
      <c r="I163" s="76">
        <f>I164+I168+I172</f>
        <v>5169.099999999999</v>
      </c>
      <c r="J163" s="77">
        <f t="shared" si="20"/>
        <v>2626.5</v>
      </c>
      <c r="K163" s="77">
        <f t="shared" si="21"/>
        <v>66.30791728667454</v>
      </c>
    </row>
    <row r="164" spans="1:11" ht="12.75">
      <c r="A164" s="95" t="s">
        <v>259</v>
      </c>
      <c r="B164" s="154" t="s">
        <v>263</v>
      </c>
      <c r="C164" s="155"/>
      <c r="D164" s="74" t="s">
        <v>166</v>
      </c>
      <c r="E164" s="74" t="s">
        <v>11</v>
      </c>
      <c r="F164" s="75"/>
      <c r="G164" s="96"/>
      <c r="H164" s="76">
        <f aca="true" t="shared" si="25" ref="H164:I166">H165</f>
        <v>1753.5</v>
      </c>
      <c r="I164" s="76">
        <f t="shared" si="25"/>
        <v>1168.3</v>
      </c>
      <c r="J164" s="77">
        <f t="shared" si="20"/>
        <v>585.2</v>
      </c>
      <c r="K164" s="77">
        <f t="shared" si="21"/>
        <v>66.62674650698602</v>
      </c>
    </row>
    <row r="165" spans="1:11" ht="38.25">
      <c r="A165" s="95" t="s">
        <v>191</v>
      </c>
      <c r="B165" s="154" t="s">
        <v>263</v>
      </c>
      <c r="C165" s="155"/>
      <c r="D165" s="74" t="s">
        <v>166</v>
      </c>
      <c r="E165" s="74" t="s">
        <v>11</v>
      </c>
      <c r="F165" s="75" t="s">
        <v>192</v>
      </c>
      <c r="G165" s="96"/>
      <c r="H165" s="76">
        <f t="shared" si="25"/>
        <v>1753.5</v>
      </c>
      <c r="I165" s="76">
        <f t="shared" si="25"/>
        <v>1168.3</v>
      </c>
      <c r="J165" s="77">
        <f t="shared" si="20"/>
        <v>585.2</v>
      </c>
      <c r="K165" s="77">
        <f t="shared" si="21"/>
        <v>66.62674650698602</v>
      </c>
    </row>
    <row r="166" spans="1:11" ht="12.75">
      <c r="A166" s="95" t="s">
        <v>264</v>
      </c>
      <c r="B166" s="154" t="s">
        <v>263</v>
      </c>
      <c r="C166" s="155"/>
      <c r="D166" s="74" t="s">
        <v>166</v>
      </c>
      <c r="E166" s="74" t="s">
        <v>11</v>
      </c>
      <c r="F166" s="75" t="s">
        <v>265</v>
      </c>
      <c r="G166" s="96"/>
      <c r="H166" s="76">
        <f t="shared" si="25"/>
        <v>1753.5</v>
      </c>
      <c r="I166" s="76">
        <f t="shared" si="25"/>
        <v>1168.3</v>
      </c>
      <c r="J166" s="77">
        <f t="shared" si="20"/>
        <v>585.2</v>
      </c>
      <c r="K166" s="77">
        <f t="shared" si="21"/>
        <v>66.62674650698602</v>
      </c>
    </row>
    <row r="167" spans="1:11" ht="25.5">
      <c r="A167" s="95" t="s">
        <v>257</v>
      </c>
      <c r="B167" s="154" t="s">
        <v>263</v>
      </c>
      <c r="C167" s="155"/>
      <c r="D167" s="74" t="s">
        <v>166</v>
      </c>
      <c r="E167" s="74" t="s">
        <v>11</v>
      </c>
      <c r="F167" s="75" t="s">
        <v>265</v>
      </c>
      <c r="G167" s="96" t="s">
        <v>258</v>
      </c>
      <c r="H167" s="76">
        <v>1753.5</v>
      </c>
      <c r="I167" s="76">
        <v>1168.3</v>
      </c>
      <c r="J167" s="77">
        <f t="shared" si="20"/>
        <v>585.2</v>
      </c>
      <c r="K167" s="77">
        <f t="shared" si="21"/>
        <v>66.62674650698602</v>
      </c>
    </row>
    <row r="168" spans="1:11" ht="12.75">
      <c r="A168" s="95" t="s">
        <v>301</v>
      </c>
      <c r="B168" s="154" t="s">
        <v>263</v>
      </c>
      <c r="C168" s="155"/>
      <c r="D168" s="74" t="s">
        <v>166</v>
      </c>
      <c r="E168" s="74" t="s">
        <v>13</v>
      </c>
      <c r="F168" s="75"/>
      <c r="G168" s="96"/>
      <c r="H168" s="76">
        <f aca="true" t="shared" si="26" ref="H168:I170">H169</f>
        <v>4703.4</v>
      </c>
      <c r="I168" s="76">
        <f t="shared" si="26"/>
        <v>3180.9</v>
      </c>
      <c r="J168" s="77">
        <f t="shared" si="20"/>
        <v>1522.4999999999995</v>
      </c>
      <c r="K168" s="77">
        <f t="shared" si="21"/>
        <v>67.62979971935196</v>
      </c>
    </row>
    <row r="169" spans="1:11" ht="38.25">
      <c r="A169" s="95" t="s">
        <v>191</v>
      </c>
      <c r="B169" s="154" t="s">
        <v>263</v>
      </c>
      <c r="C169" s="155"/>
      <c r="D169" s="74" t="s">
        <v>166</v>
      </c>
      <c r="E169" s="74" t="s">
        <v>13</v>
      </c>
      <c r="F169" s="75" t="s">
        <v>192</v>
      </c>
      <c r="G169" s="96"/>
      <c r="H169" s="76">
        <f t="shared" si="26"/>
        <v>4703.4</v>
      </c>
      <c r="I169" s="76">
        <f t="shared" si="26"/>
        <v>3180.9</v>
      </c>
      <c r="J169" s="77">
        <f t="shared" si="20"/>
        <v>1522.4999999999995</v>
      </c>
      <c r="K169" s="77">
        <f t="shared" si="21"/>
        <v>67.62979971935196</v>
      </c>
    </row>
    <row r="170" spans="1:11" ht="12.75">
      <c r="A170" s="95" t="s">
        <v>264</v>
      </c>
      <c r="B170" s="154" t="s">
        <v>263</v>
      </c>
      <c r="C170" s="155"/>
      <c r="D170" s="74" t="s">
        <v>166</v>
      </c>
      <c r="E170" s="74" t="s">
        <v>13</v>
      </c>
      <c r="F170" s="75" t="s">
        <v>265</v>
      </c>
      <c r="G170" s="96"/>
      <c r="H170" s="76">
        <f t="shared" si="26"/>
        <v>4703.4</v>
      </c>
      <c r="I170" s="76">
        <f t="shared" si="26"/>
        <v>3180.9</v>
      </c>
      <c r="J170" s="77">
        <f t="shared" si="20"/>
        <v>1522.4999999999995</v>
      </c>
      <c r="K170" s="77">
        <f t="shared" si="21"/>
        <v>67.62979971935196</v>
      </c>
    </row>
    <row r="171" spans="1:11" ht="25.5">
      <c r="A171" s="95" t="s">
        <v>257</v>
      </c>
      <c r="B171" s="154" t="s">
        <v>263</v>
      </c>
      <c r="C171" s="155"/>
      <c r="D171" s="74" t="s">
        <v>166</v>
      </c>
      <c r="E171" s="74" t="s">
        <v>13</v>
      </c>
      <c r="F171" s="75" t="s">
        <v>265</v>
      </c>
      <c r="G171" s="96" t="s">
        <v>258</v>
      </c>
      <c r="H171" s="76">
        <v>4703.4</v>
      </c>
      <c r="I171" s="76">
        <v>3180.9</v>
      </c>
      <c r="J171" s="77">
        <f t="shared" si="20"/>
        <v>1522.4999999999995</v>
      </c>
      <c r="K171" s="77">
        <f t="shared" si="21"/>
        <v>67.62979971935196</v>
      </c>
    </row>
    <row r="172" spans="1:11" ht="12.75">
      <c r="A172" s="95" t="s">
        <v>321</v>
      </c>
      <c r="B172" s="154" t="s">
        <v>263</v>
      </c>
      <c r="C172" s="155"/>
      <c r="D172" s="74" t="s">
        <v>166</v>
      </c>
      <c r="E172" s="74" t="s">
        <v>101</v>
      </c>
      <c r="F172" s="75"/>
      <c r="G172" s="96"/>
      <c r="H172" s="76">
        <f aca="true" t="shared" si="27" ref="H172:I174">H173</f>
        <v>1338.7</v>
      </c>
      <c r="I172" s="76">
        <f t="shared" si="27"/>
        <v>819.9</v>
      </c>
      <c r="J172" s="77">
        <f t="shared" si="20"/>
        <v>518.8000000000001</v>
      </c>
      <c r="K172" s="77">
        <f t="shared" si="21"/>
        <v>61.245984910734286</v>
      </c>
    </row>
    <row r="173" spans="1:11" ht="38.25">
      <c r="A173" s="95" t="s">
        <v>191</v>
      </c>
      <c r="B173" s="154" t="s">
        <v>263</v>
      </c>
      <c r="C173" s="155"/>
      <c r="D173" s="74" t="s">
        <v>166</v>
      </c>
      <c r="E173" s="74" t="s">
        <v>101</v>
      </c>
      <c r="F173" s="75" t="s">
        <v>192</v>
      </c>
      <c r="G173" s="96"/>
      <c r="H173" s="76">
        <f t="shared" si="27"/>
        <v>1338.7</v>
      </c>
      <c r="I173" s="76">
        <f t="shared" si="27"/>
        <v>819.9</v>
      </c>
      <c r="J173" s="77">
        <f t="shared" si="20"/>
        <v>518.8000000000001</v>
      </c>
      <c r="K173" s="77">
        <f t="shared" si="21"/>
        <v>61.245984910734286</v>
      </c>
    </row>
    <row r="174" spans="1:11" ht="12.75">
      <c r="A174" s="95" t="s">
        <v>264</v>
      </c>
      <c r="B174" s="154" t="s">
        <v>263</v>
      </c>
      <c r="C174" s="155"/>
      <c r="D174" s="74" t="s">
        <v>166</v>
      </c>
      <c r="E174" s="74" t="s">
        <v>101</v>
      </c>
      <c r="F174" s="75" t="s">
        <v>265</v>
      </c>
      <c r="G174" s="96"/>
      <c r="H174" s="76">
        <f t="shared" si="27"/>
        <v>1338.7</v>
      </c>
      <c r="I174" s="76">
        <f t="shared" si="27"/>
        <v>819.9</v>
      </c>
      <c r="J174" s="77">
        <f t="shared" si="20"/>
        <v>518.8000000000001</v>
      </c>
      <c r="K174" s="77">
        <f t="shared" si="21"/>
        <v>61.245984910734286</v>
      </c>
    </row>
    <row r="175" spans="1:11" ht="25.5">
      <c r="A175" s="95" t="s">
        <v>257</v>
      </c>
      <c r="B175" s="154" t="s">
        <v>263</v>
      </c>
      <c r="C175" s="155"/>
      <c r="D175" s="74" t="s">
        <v>166</v>
      </c>
      <c r="E175" s="74" t="s">
        <v>101</v>
      </c>
      <c r="F175" s="75" t="s">
        <v>265</v>
      </c>
      <c r="G175" s="96" t="s">
        <v>258</v>
      </c>
      <c r="H175" s="76">
        <v>1338.7</v>
      </c>
      <c r="I175" s="76">
        <v>819.9</v>
      </c>
      <c r="J175" s="77">
        <f t="shared" si="20"/>
        <v>518.8000000000001</v>
      </c>
      <c r="K175" s="77">
        <f t="shared" si="21"/>
        <v>61.245984910734286</v>
      </c>
    </row>
    <row r="176" spans="1:11" ht="25.5">
      <c r="A176" s="95" t="s">
        <v>304</v>
      </c>
      <c r="B176" s="154" t="s">
        <v>305</v>
      </c>
      <c r="C176" s="155"/>
      <c r="D176" s="74"/>
      <c r="E176" s="74"/>
      <c r="F176" s="75"/>
      <c r="G176" s="96"/>
      <c r="H176" s="76">
        <f aca="true" t="shared" si="28" ref="H176:I180">H177</f>
        <v>1109.3</v>
      </c>
      <c r="I176" s="76">
        <f t="shared" si="28"/>
        <v>737.3</v>
      </c>
      <c r="J176" s="77">
        <f t="shared" si="20"/>
        <v>372</v>
      </c>
      <c r="K176" s="77">
        <f t="shared" si="21"/>
        <v>66.46533850175787</v>
      </c>
    </row>
    <row r="177" spans="1:11" ht="12.75">
      <c r="A177" s="95" t="s">
        <v>165</v>
      </c>
      <c r="B177" s="154" t="s">
        <v>305</v>
      </c>
      <c r="C177" s="155"/>
      <c r="D177" s="74" t="s">
        <v>166</v>
      </c>
      <c r="E177" s="74"/>
      <c r="F177" s="75"/>
      <c r="G177" s="96"/>
      <c r="H177" s="76">
        <f t="shared" si="28"/>
        <v>1109.3</v>
      </c>
      <c r="I177" s="76">
        <f t="shared" si="28"/>
        <v>737.3</v>
      </c>
      <c r="J177" s="77">
        <f t="shared" si="20"/>
        <v>372</v>
      </c>
      <c r="K177" s="77">
        <f t="shared" si="21"/>
        <v>66.46533850175787</v>
      </c>
    </row>
    <row r="178" spans="1:11" ht="12.75">
      <c r="A178" s="95" t="s">
        <v>301</v>
      </c>
      <c r="B178" s="154" t="s">
        <v>305</v>
      </c>
      <c r="C178" s="155"/>
      <c r="D178" s="74" t="s">
        <v>166</v>
      </c>
      <c r="E178" s="74" t="s">
        <v>13</v>
      </c>
      <c r="F178" s="75"/>
      <c r="G178" s="96"/>
      <c r="H178" s="76">
        <f t="shared" si="28"/>
        <v>1109.3</v>
      </c>
      <c r="I178" s="76">
        <f t="shared" si="28"/>
        <v>737.3</v>
      </c>
      <c r="J178" s="77">
        <f t="shared" si="20"/>
        <v>372</v>
      </c>
      <c r="K178" s="77">
        <f t="shared" si="21"/>
        <v>66.46533850175787</v>
      </c>
    </row>
    <row r="179" spans="1:11" ht="38.25">
      <c r="A179" s="95" t="s">
        <v>191</v>
      </c>
      <c r="B179" s="154" t="s">
        <v>305</v>
      </c>
      <c r="C179" s="155"/>
      <c r="D179" s="74" t="s">
        <v>166</v>
      </c>
      <c r="E179" s="74" t="s">
        <v>13</v>
      </c>
      <c r="F179" s="75" t="s">
        <v>192</v>
      </c>
      <c r="G179" s="96"/>
      <c r="H179" s="76">
        <f t="shared" si="28"/>
        <v>1109.3</v>
      </c>
      <c r="I179" s="76">
        <f t="shared" si="28"/>
        <v>737.3</v>
      </c>
      <c r="J179" s="77">
        <f t="shared" si="20"/>
        <v>372</v>
      </c>
      <c r="K179" s="77">
        <f t="shared" si="21"/>
        <v>66.46533850175787</v>
      </c>
    </row>
    <row r="180" spans="1:11" ht="12.75">
      <c r="A180" s="95" t="s">
        <v>264</v>
      </c>
      <c r="B180" s="154" t="s">
        <v>305</v>
      </c>
      <c r="C180" s="155"/>
      <c r="D180" s="74" t="s">
        <v>166</v>
      </c>
      <c r="E180" s="74" t="s">
        <v>13</v>
      </c>
      <c r="F180" s="75" t="s">
        <v>265</v>
      </c>
      <c r="G180" s="96"/>
      <c r="H180" s="76">
        <f t="shared" si="28"/>
        <v>1109.3</v>
      </c>
      <c r="I180" s="76">
        <f t="shared" si="28"/>
        <v>737.3</v>
      </c>
      <c r="J180" s="77">
        <f t="shared" si="20"/>
        <v>372</v>
      </c>
      <c r="K180" s="77">
        <f t="shared" si="21"/>
        <v>66.46533850175787</v>
      </c>
    </row>
    <row r="181" spans="1:11" ht="25.5">
      <c r="A181" s="95" t="s">
        <v>257</v>
      </c>
      <c r="B181" s="154" t="s">
        <v>305</v>
      </c>
      <c r="C181" s="155"/>
      <c r="D181" s="74" t="s">
        <v>166</v>
      </c>
      <c r="E181" s="74" t="s">
        <v>13</v>
      </c>
      <c r="F181" s="75" t="s">
        <v>265</v>
      </c>
      <c r="G181" s="96" t="s">
        <v>258</v>
      </c>
      <c r="H181" s="76">
        <v>1109.3</v>
      </c>
      <c r="I181" s="76">
        <v>737.3</v>
      </c>
      <c r="J181" s="77">
        <f t="shared" si="20"/>
        <v>372</v>
      </c>
      <c r="K181" s="77">
        <f t="shared" si="21"/>
        <v>66.46533850175787</v>
      </c>
    </row>
    <row r="182" spans="1:11" ht="51">
      <c r="A182" s="93" t="s">
        <v>197</v>
      </c>
      <c r="B182" s="151" t="s">
        <v>198</v>
      </c>
      <c r="C182" s="152"/>
      <c r="D182" s="68"/>
      <c r="E182" s="68"/>
      <c r="F182" s="69"/>
      <c r="G182" s="94"/>
      <c r="H182" s="70">
        <f>H183+H192</f>
        <v>3181.4</v>
      </c>
      <c r="I182" s="70">
        <f>I183+I192</f>
        <v>1525</v>
      </c>
      <c r="J182" s="71">
        <f t="shared" si="20"/>
        <v>1656.4</v>
      </c>
      <c r="K182" s="71">
        <f t="shared" si="21"/>
        <v>47.93487144024643</v>
      </c>
    </row>
    <row r="183" spans="1:11" ht="42" customHeight="1">
      <c r="A183" s="95" t="s">
        <v>199</v>
      </c>
      <c r="B183" s="154" t="s">
        <v>200</v>
      </c>
      <c r="C183" s="155"/>
      <c r="D183" s="74"/>
      <c r="E183" s="74"/>
      <c r="F183" s="75"/>
      <c r="G183" s="96"/>
      <c r="H183" s="76">
        <f>H184</f>
        <v>3156.9</v>
      </c>
      <c r="I183" s="76">
        <f>I184</f>
        <v>1525</v>
      </c>
      <c r="J183" s="77">
        <f t="shared" si="20"/>
        <v>1631.9</v>
      </c>
      <c r="K183" s="77">
        <f t="shared" si="21"/>
        <v>48.30688333491717</v>
      </c>
    </row>
    <row r="184" spans="1:11" ht="12.75">
      <c r="A184" s="95" t="s">
        <v>175</v>
      </c>
      <c r="B184" s="154" t="s">
        <v>200</v>
      </c>
      <c r="C184" s="155"/>
      <c r="D184" s="74" t="s">
        <v>108</v>
      </c>
      <c r="E184" s="74"/>
      <c r="F184" s="75"/>
      <c r="G184" s="96"/>
      <c r="H184" s="76">
        <f>H185</f>
        <v>3156.9</v>
      </c>
      <c r="I184" s="76">
        <f>I185</f>
        <v>1525</v>
      </c>
      <c r="J184" s="77">
        <f t="shared" si="20"/>
        <v>1631.9</v>
      </c>
      <c r="K184" s="77">
        <f t="shared" si="21"/>
        <v>48.30688333491717</v>
      </c>
    </row>
    <row r="185" spans="1:11" ht="25.5">
      <c r="A185" s="95" t="s">
        <v>185</v>
      </c>
      <c r="B185" s="154" t="s">
        <v>200</v>
      </c>
      <c r="C185" s="155"/>
      <c r="D185" s="74" t="s">
        <v>108</v>
      </c>
      <c r="E185" s="74" t="s">
        <v>186</v>
      </c>
      <c r="F185" s="75"/>
      <c r="G185" s="96"/>
      <c r="H185" s="76">
        <f>H186+H189</f>
        <v>3156.9</v>
      </c>
      <c r="I185" s="76">
        <f>I186+I189</f>
        <v>1525</v>
      </c>
      <c r="J185" s="77">
        <f t="shared" si="20"/>
        <v>1631.9</v>
      </c>
      <c r="K185" s="77">
        <f t="shared" si="21"/>
        <v>48.30688333491717</v>
      </c>
    </row>
    <row r="186" spans="1:11" ht="76.5">
      <c r="A186" s="95" t="s">
        <v>20</v>
      </c>
      <c r="B186" s="154" t="s">
        <v>200</v>
      </c>
      <c r="C186" s="155"/>
      <c r="D186" s="74" t="s">
        <v>108</v>
      </c>
      <c r="E186" s="74" t="s">
        <v>186</v>
      </c>
      <c r="F186" s="75" t="s">
        <v>21</v>
      </c>
      <c r="G186" s="96"/>
      <c r="H186" s="76">
        <f>H187</f>
        <v>2869.9</v>
      </c>
      <c r="I186" s="76">
        <f>I187</f>
        <v>1525</v>
      </c>
      <c r="J186" s="77">
        <f t="shared" si="20"/>
        <v>1344.9</v>
      </c>
      <c r="K186" s="77">
        <f t="shared" si="21"/>
        <v>53.137739990940446</v>
      </c>
    </row>
    <row r="187" spans="1:11" ht="25.5">
      <c r="A187" s="95" t="s">
        <v>22</v>
      </c>
      <c r="B187" s="154" t="s">
        <v>200</v>
      </c>
      <c r="C187" s="155"/>
      <c r="D187" s="74" t="s">
        <v>108</v>
      </c>
      <c r="E187" s="74" t="s">
        <v>186</v>
      </c>
      <c r="F187" s="75" t="s">
        <v>23</v>
      </c>
      <c r="G187" s="96"/>
      <c r="H187" s="76">
        <f>H188</f>
        <v>2869.9</v>
      </c>
      <c r="I187" s="76">
        <f>I188</f>
        <v>1525</v>
      </c>
      <c r="J187" s="77">
        <f t="shared" si="20"/>
        <v>1344.9</v>
      </c>
      <c r="K187" s="77">
        <f t="shared" si="21"/>
        <v>53.137739990940446</v>
      </c>
    </row>
    <row r="188" spans="1:11" ht="25.5">
      <c r="A188" s="95" t="s">
        <v>8</v>
      </c>
      <c r="B188" s="154" t="s">
        <v>200</v>
      </c>
      <c r="C188" s="155"/>
      <c r="D188" s="74" t="s">
        <v>108</v>
      </c>
      <c r="E188" s="74" t="s">
        <v>186</v>
      </c>
      <c r="F188" s="75" t="s">
        <v>23</v>
      </c>
      <c r="G188" s="96" t="s">
        <v>9</v>
      </c>
      <c r="H188" s="76">
        <v>2869.9</v>
      </c>
      <c r="I188" s="76">
        <v>1525</v>
      </c>
      <c r="J188" s="77">
        <f t="shared" si="20"/>
        <v>1344.9</v>
      </c>
      <c r="K188" s="77">
        <f t="shared" si="21"/>
        <v>53.137739990940446</v>
      </c>
    </row>
    <row r="189" spans="1:11" ht="38.25">
      <c r="A189" s="95" t="s">
        <v>33</v>
      </c>
      <c r="B189" s="154" t="s">
        <v>200</v>
      </c>
      <c r="C189" s="155"/>
      <c r="D189" s="74" t="s">
        <v>108</v>
      </c>
      <c r="E189" s="74" t="s">
        <v>186</v>
      </c>
      <c r="F189" s="75" t="s">
        <v>34</v>
      </c>
      <c r="G189" s="96"/>
      <c r="H189" s="76">
        <f>H190</f>
        <v>287</v>
      </c>
      <c r="I189" s="76">
        <f>I190</f>
        <v>0</v>
      </c>
      <c r="J189" s="77">
        <f t="shared" si="20"/>
        <v>287</v>
      </c>
      <c r="K189" s="77">
        <f t="shared" si="21"/>
        <v>0</v>
      </c>
    </row>
    <row r="190" spans="1:11" ht="38.25">
      <c r="A190" s="95" t="s">
        <v>35</v>
      </c>
      <c r="B190" s="154" t="s">
        <v>200</v>
      </c>
      <c r="C190" s="155"/>
      <c r="D190" s="74" t="s">
        <v>108</v>
      </c>
      <c r="E190" s="74" t="s">
        <v>186</v>
      </c>
      <c r="F190" s="75" t="s">
        <v>36</v>
      </c>
      <c r="G190" s="96"/>
      <c r="H190" s="76">
        <f>H191</f>
        <v>287</v>
      </c>
      <c r="I190" s="76">
        <f>I191</f>
        <v>0</v>
      </c>
      <c r="J190" s="77">
        <f t="shared" si="20"/>
        <v>287</v>
      </c>
      <c r="K190" s="77">
        <f t="shared" si="21"/>
        <v>0</v>
      </c>
    </row>
    <row r="191" spans="1:11" ht="25.5">
      <c r="A191" s="95" t="s">
        <v>8</v>
      </c>
      <c r="B191" s="154" t="s">
        <v>200</v>
      </c>
      <c r="C191" s="155"/>
      <c r="D191" s="74" t="s">
        <v>108</v>
      </c>
      <c r="E191" s="74" t="s">
        <v>186</v>
      </c>
      <c r="F191" s="75" t="s">
        <v>36</v>
      </c>
      <c r="G191" s="96" t="s">
        <v>9</v>
      </c>
      <c r="H191" s="76">
        <v>287</v>
      </c>
      <c r="I191" s="76">
        <v>0</v>
      </c>
      <c r="J191" s="77">
        <f t="shared" si="20"/>
        <v>287</v>
      </c>
      <c r="K191" s="77">
        <f t="shared" si="21"/>
        <v>0</v>
      </c>
    </row>
    <row r="192" spans="1:11" ht="108" customHeight="1">
      <c r="A192" s="95" t="s">
        <v>201</v>
      </c>
      <c r="B192" s="154" t="s">
        <v>202</v>
      </c>
      <c r="C192" s="155"/>
      <c r="D192" s="74"/>
      <c r="E192" s="74"/>
      <c r="F192" s="75"/>
      <c r="G192" s="96"/>
      <c r="H192" s="76">
        <f aca="true" t="shared" si="29" ref="H192:I196">H193</f>
        <v>24.5</v>
      </c>
      <c r="I192" s="76">
        <f t="shared" si="29"/>
        <v>0</v>
      </c>
      <c r="J192" s="77">
        <f t="shared" si="20"/>
        <v>24.5</v>
      </c>
      <c r="K192" s="77">
        <f t="shared" si="21"/>
        <v>0</v>
      </c>
    </row>
    <row r="193" spans="1:11" ht="12.75">
      <c r="A193" s="95" t="s">
        <v>175</v>
      </c>
      <c r="B193" s="154" t="s">
        <v>202</v>
      </c>
      <c r="C193" s="155"/>
      <c r="D193" s="74" t="s">
        <v>108</v>
      </c>
      <c r="E193" s="74"/>
      <c r="F193" s="75"/>
      <c r="G193" s="96"/>
      <c r="H193" s="76">
        <f t="shared" si="29"/>
        <v>24.5</v>
      </c>
      <c r="I193" s="76">
        <f t="shared" si="29"/>
        <v>0</v>
      </c>
      <c r="J193" s="77">
        <f t="shared" si="20"/>
        <v>24.5</v>
      </c>
      <c r="K193" s="77">
        <f t="shared" si="21"/>
        <v>0</v>
      </c>
    </row>
    <row r="194" spans="1:11" ht="25.5">
      <c r="A194" s="95" t="s">
        <v>185</v>
      </c>
      <c r="B194" s="154" t="s">
        <v>202</v>
      </c>
      <c r="C194" s="155"/>
      <c r="D194" s="74" t="s">
        <v>108</v>
      </c>
      <c r="E194" s="74" t="s">
        <v>186</v>
      </c>
      <c r="F194" s="75"/>
      <c r="G194" s="96"/>
      <c r="H194" s="76">
        <f t="shared" si="29"/>
        <v>24.5</v>
      </c>
      <c r="I194" s="76">
        <f t="shared" si="29"/>
        <v>0</v>
      </c>
      <c r="J194" s="77">
        <f t="shared" si="20"/>
        <v>24.5</v>
      </c>
      <c r="K194" s="77">
        <f t="shared" si="21"/>
        <v>0</v>
      </c>
    </row>
    <row r="195" spans="1:11" ht="25.5">
      <c r="A195" s="95" t="s">
        <v>181</v>
      </c>
      <c r="B195" s="154" t="s">
        <v>202</v>
      </c>
      <c r="C195" s="155"/>
      <c r="D195" s="74" t="s">
        <v>108</v>
      </c>
      <c r="E195" s="74" t="s">
        <v>186</v>
      </c>
      <c r="F195" s="75" t="s">
        <v>182</v>
      </c>
      <c r="G195" s="96"/>
      <c r="H195" s="76">
        <f t="shared" si="29"/>
        <v>24.5</v>
      </c>
      <c r="I195" s="76">
        <f t="shared" si="29"/>
        <v>0</v>
      </c>
      <c r="J195" s="77">
        <f t="shared" si="20"/>
        <v>24.5</v>
      </c>
      <c r="K195" s="77">
        <f t="shared" si="21"/>
        <v>0</v>
      </c>
    </row>
    <row r="196" spans="1:11" ht="25.5">
      <c r="A196" s="95" t="s">
        <v>203</v>
      </c>
      <c r="B196" s="154" t="s">
        <v>202</v>
      </c>
      <c r="C196" s="155"/>
      <c r="D196" s="74" t="s">
        <v>108</v>
      </c>
      <c r="E196" s="74" t="s">
        <v>186</v>
      </c>
      <c r="F196" s="75" t="s">
        <v>204</v>
      </c>
      <c r="G196" s="96"/>
      <c r="H196" s="76">
        <f t="shared" si="29"/>
        <v>24.5</v>
      </c>
      <c r="I196" s="76">
        <f t="shared" si="29"/>
        <v>0</v>
      </c>
      <c r="J196" s="77">
        <f t="shared" si="20"/>
        <v>24.5</v>
      </c>
      <c r="K196" s="77">
        <f t="shared" si="21"/>
        <v>0</v>
      </c>
    </row>
    <row r="197" spans="1:11" ht="25.5">
      <c r="A197" s="95" t="s">
        <v>8</v>
      </c>
      <c r="B197" s="154" t="s">
        <v>202</v>
      </c>
      <c r="C197" s="155"/>
      <c r="D197" s="74" t="s">
        <v>108</v>
      </c>
      <c r="E197" s="74" t="s">
        <v>186</v>
      </c>
      <c r="F197" s="75" t="s">
        <v>204</v>
      </c>
      <c r="G197" s="96" t="s">
        <v>9</v>
      </c>
      <c r="H197" s="76">
        <v>24.5</v>
      </c>
      <c r="I197" s="76">
        <v>0</v>
      </c>
      <c r="J197" s="77">
        <f t="shared" si="20"/>
        <v>24.5</v>
      </c>
      <c r="K197" s="77">
        <f t="shared" si="21"/>
        <v>0</v>
      </c>
    </row>
    <row r="198" spans="1:11" ht="25.5">
      <c r="A198" s="93" t="s">
        <v>358</v>
      </c>
      <c r="B198" s="151" t="s">
        <v>359</v>
      </c>
      <c r="C198" s="152"/>
      <c r="D198" s="68"/>
      <c r="E198" s="68"/>
      <c r="F198" s="69"/>
      <c r="G198" s="94"/>
      <c r="H198" s="70">
        <f aca="true" t="shared" si="30" ref="H198:I200">H199</f>
        <v>132</v>
      </c>
      <c r="I198" s="70">
        <f t="shared" si="30"/>
        <v>119</v>
      </c>
      <c r="J198" s="71">
        <f t="shared" si="20"/>
        <v>13</v>
      </c>
      <c r="K198" s="71">
        <f t="shared" si="21"/>
        <v>90.15151515151516</v>
      </c>
    </row>
    <row r="199" spans="1:11" ht="42" customHeight="1">
      <c r="A199" s="95" t="s">
        <v>360</v>
      </c>
      <c r="B199" s="154" t="s">
        <v>361</v>
      </c>
      <c r="C199" s="155"/>
      <c r="D199" s="74"/>
      <c r="E199" s="74"/>
      <c r="F199" s="75"/>
      <c r="G199" s="96"/>
      <c r="H199" s="76">
        <f t="shared" si="30"/>
        <v>132</v>
      </c>
      <c r="I199" s="76">
        <f t="shared" si="30"/>
        <v>119</v>
      </c>
      <c r="J199" s="77">
        <f t="shared" si="20"/>
        <v>13</v>
      </c>
      <c r="K199" s="77">
        <f t="shared" si="21"/>
        <v>90.15151515151516</v>
      </c>
    </row>
    <row r="200" spans="1:11" ht="12.75">
      <c r="A200" s="95" t="s">
        <v>165</v>
      </c>
      <c r="B200" s="154" t="s">
        <v>361</v>
      </c>
      <c r="C200" s="155"/>
      <c r="D200" s="74" t="s">
        <v>166</v>
      </c>
      <c r="E200" s="74"/>
      <c r="F200" s="75"/>
      <c r="G200" s="96"/>
      <c r="H200" s="76">
        <f t="shared" si="30"/>
        <v>132</v>
      </c>
      <c r="I200" s="76">
        <f t="shared" si="30"/>
        <v>119</v>
      </c>
      <c r="J200" s="77">
        <f t="shared" si="20"/>
        <v>13</v>
      </c>
      <c r="K200" s="77">
        <f t="shared" si="21"/>
        <v>90.15151515151516</v>
      </c>
    </row>
    <row r="201" spans="1:11" ht="12.75">
      <c r="A201" s="95" t="s">
        <v>167</v>
      </c>
      <c r="B201" s="154" t="s">
        <v>361</v>
      </c>
      <c r="C201" s="155"/>
      <c r="D201" s="74" t="s">
        <v>166</v>
      </c>
      <c r="E201" s="74" t="s">
        <v>168</v>
      </c>
      <c r="F201" s="75"/>
      <c r="G201" s="96"/>
      <c r="H201" s="76">
        <f>H202+H205</f>
        <v>132</v>
      </c>
      <c r="I201" s="76">
        <f>I202+I205</f>
        <v>119</v>
      </c>
      <c r="J201" s="77">
        <f t="shared" si="20"/>
        <v>13</v>
      </c>
      <c r="K201" s="77">
        <f t="shared" si="21"/>
        <v>90.15151515151516</v>
      </c>
    </row>
    <row r="202" spans="1:11" ht="38.25">
      <c r="A202" s="95" t="s">
        <v>33</v>
      </c>
      <c r="B202" s="154" t="s">
        <v>361</v>
      </c>
      <c r="C202" s="155"/>
      <c r="D202" s="74" t="s">
        <v>166</v>
      </c>
      <c r="E202" s="74" t="s">
        <v>168</v>
      </c>
      <c r="F202" s="75" t="s">
        <v>34</v>
      </c>
      <c r="G202" s="96"/>
      <c r="H202" s="76">
        <f>H203</f>
        <v>40</v>
      </c>
      <c r="I202" s="76">
        <f>I203</f>
        <v>27</v>
      </c>
      <c r="J202" s="77">
        <f t="shared" si="20"/>
        <v>13</v>
      </c>
      <c r="K202" s="77">
        <f t="shared" si="21"/>
        <v>67.5</v>
      </c>
    </row>
    <row r="203" spans="1:11" ht="38.25">
      <c r="A203" s="95" t="s">
        <v>35</v>
      </c>
      <c r="B203" s="154" t="s">
        <v>361</v>
      </c>
      <c r="C203" s="155"/>
      <c r="D203" s="74" t="s">
        <v>166</v>
      </c>
      <c r="E203" s="74" t="s">
        <v>168</v>
      </c>
      <c r="F203" s="75" t="s">
        <v>36</v>
      </c>
      <c r="G203" s="96"/>
      <c r="H203" s="76">
        <f>H204</f>
        <v>40</v>
      </c>
      <c r="I203" s="76">
        <f>I204</f>
        <v>27</v>
      </c>
      <c r="J203" s="77">
        <f t="shared" si="20"/>
        <v>13</v>
      </c>
      <c r="K203" s="77">
        <f t="shared" si="21"/>
        <v>67.5</v>
      </c>
    </row>
    <row r="204" spans="1:11" ht="25.5">
      <c r="A204" s="95" t="s">
        <v>257</v>
      </c>
      <c r="B204" s="154" t="s">
        <v>361</v>
      </c>
      <c r="C204" s="155"/>
      <c r="D204" s="74" t="s">
        <v>166</v>
      </c>
      <c r="E204" s="74" t="s">
        <v>168</v>
      </c>
      <c r="F204" s="75" t="s">
        <v>36</v>
      </c>
      <c r="G204" s="96" t="s">
        <v>258</v>
      </c>
      <c r="H204" s="76">
        <v>40</v>
      </c>
      <c r="I204" s="76">
        <v>27</v>
      </c>
      <c r="J204" s="77">
        <f t="shared" si="20"/>
        <v>13</v>
      </c>
      <c r="K204" s="77">
        <f t="shared" si="21"/>
        <v>67.5</v>
      </c>
    </row>
    <row r="205" spans="1:11" ht="25.5">
      <c r="A205" s="95" t="s">
        <v>181</v>
      </c>
      <c r="B205" s="154" t="s">
        <v>361</v>
      </c>
      <c r="C205" s="155"/>
      <c r="D205" s="74" t="s">
        <v>166</v>
      </c>
      <c r="E205" s="74" t="s">
        <v>168</v>
      </c>
      <c r="F205" s="75" t="s">
        <v>182</v>
      </c>
      <c r="G205" s="96"/>
      <c r="H205" s="76">
        <f>H206</f>
        <v>92</v>
      </c>
      <c r="I205" s="76">
        <f>I206</f>
        <v>92</v>
      </c>
      <c r="J205" s="77">
        <f t="shared" si="20"/>
        <v>0</v>
      </c>
      <c r="K205" s="77">
        <f t="shared" si="21"/>
        <v>100</v>
      </c>
    </row>
    <row r="206" spans="1:11" ht="12.75">
      <c r="A206" s="95" t="s">
        <v>362</v>
      </c>
      <c r="B206" s="154" t="s">
        <v>361</v>
      </c>
      <c r="C206" s="155"/>
      <c r="D206" s="74" t="s">
        <v>166</v>
      </c>
      <c r="E206" s="74" t="s">
        <v>168</v>
      </c>
      <c r="F206" s="75" t="s">
        <v>363</v>
      </c>
      <c r="G206" s="96"/>
      <c r="H206" s="76">
        <f>H207</f>
        <v>92</v>
      </c>
      <c r="I206" s="76">
        <f>I207</f>
        <v>92</v>
      </c>
      <c r="J206" s="77">
        <f t="shared" si="20"/>
        <v>0</v>
      </c>
      <c r="K206" s="77">
        <f t="shared" si="21"/>
        <v>100</v>
      </c>
    </row>
    <row r="207" spans="1:11" ht="25.5">
      <c r="A207" s="95" t="s">
        <v>257</v>
      </c>
      <c r="B207" s="154" t="s">
        <v>361</v>
      </c>
      <c r="C207" s="155"/>
      <c r="D207" s="74" t="s">
        <v>166</v>
      </c>
      <c r="E207" s="74" t="s">
        <v>168</v>
      </c>
      <c r="F207" s="75" t="s">
        <v>363</v>
      </c>
      <c r="G207" s="96" t="s">
        <v>258</v>
      </c>
      <c r="H207" s="76">
        <v>92</v>
      </c>
      <c r="I207" s="76">
        <v>92</v>
      </c>
      <c r="J207" s="77">
        <f t="shared" si="20"/>
        <v>0</v>
      </c>
      <c r="K207" s="77">
        <f t="shared" si="21"/>
        <v>100</v>
      </c>
    </row>
    <row r="208" spans="1:11" ht="41.25" customHeight="1">
      <c r="A208" s="93" t="s">
        <v>171</v>
      </c>
      <c r="B208" s="151" t="s">
        <v>172</v>
      </c>
      <c r="C208" s="152"/>
      <c r="D208" s="68"/>
      <c r="E208" s="68"/>
      <c r="F208" s="69"/>
      <c r="G208" s="94"/>
      <c r="H208" s="70">
        <f>H209</f>
        <v>195059.4</v>
      </c>
      <c r="I208" s="70">
        <f>I209</f>
        <v>152046.40000000002</v>
      </c>
      <c r="J208" s="71">
        <f aca="true" t="shared" si="31" ref="J208:J271">H208-I208</f>
        <v>43012.99999999997</v>
      </c>
      <c r="K208" s="71">
        <f aca="true" t="shared" si="32" ref="K208:K271">I208/H208*100</f>
        <v>77.94876842643832</v>
      </c>
    </row>
    <row r="209" spans="1:11" ht="12.75">
      <c r="A209" s="95" t="s">
        <v>173</v>
      </c>
      <c r="B209" s="154" t="s">
        <v>174</v>
      </c>
      <c r="C209" s="155"/>
      <c r="D209" s="74"/>
      <c r="E209" s="74"/>
      <c r="F209" s="75"/>
      <c r="G209" s="96"/>
      <c r="H209" s="76">
        <f>H210</f>
        <v>195059.4</v>
      </c>
      <c r="I209" s="76">
        <f>I210</f>
        <v>152046.40000000002</v>
      </c>
      <c r="J209" s="77">
        <f t="shared" si="31"/>
        <v>43012.99999999997</v>
      </c>
      <c r="K209" s="77">
        <f t="shared" si="32"/>
        <v>77.94876842643832</v>
      </c>
    </row>
    <row r="210" spans="1:11" ht="12.75">
      <c r="A210" s="95" t="s">
        <v>165</v>
      </c>
      <c r="B210" s="154" t="s">
        <v>174</v>
      </c>
      <c r="C210" s="155"/>
      <c r="D210" s="74" t="s">
        <v>166</v>
      </c>
      <c r="E210" s="74"/>
      <c r="F210" s="75"/>
      <c r="G210" s="96"/>
      <c r="H210" s="76">
        <f>H211+H215+H219+H223</f>
        <v>195059.4</v>
      </c>
      <c r="I210" s="76">
        <f>I211+I215+I219+I223</f>
        <v>152046.40000000002</v>
      </c>
      <c r="J210" s="77">
        <f t="shared" si="31"/>
        <v>43012.99999999997</v>
      </c>
      <c r="K210" s="77">
        <f t="shared" si="32"/>
        <v>77.94876842643832</v>
      </c>
    </row>
    <row r="211" spans="1:11" ht="12.75">
      <c r="A211" s="95" t="s">
        <v>259</v>
      </c>
      <c r="B211" s="154" t="s">
        <v>174</v>
      </c>
      <c r="C211" s="155"/>
      <c r="D211" s="74" t="s">
        <v>166</v>
      </c>
      <c r="E211" s="74" t="s">
        <v>11</v>
      </c>
      <c r="F211" s="75"/>
      <c r="G211" s="96"/>
      <c r="H211" s="76">
        <v>45084.6</v>
      </c>
      <c r="I211" s="76">
        <f>I212</f>
        <v>37156.5</v>
      </c>
      <c r="J211" s="77">
        <f t="shared" si="31"/>
        <v>7928.0999999999985</v>
      </c>
      <c r="K211" s="77">
        <f t="shared" si="32"/>
        <v>82.41505968778696</v>
      </c>
    </row>
    <row r="212" spans="1:11" ht="38.25">
      <c r="A212" s="95" t="s">
        <v>191</v>
      </c>
      <c r="B212" s="154" t="s">
        <v>174</v>
      </c>
      <c r="C212" s="155"/>
      <c r="D212" s="74" t="s">
        <v>166</v>
      </c>
      <c r="E212" s="74" t="s">
        <v>11</v>
      </c>
      <c r="F212" s="75" t="s">
        <v>192</v>
      </c>
      <c r="G212" s="96"/>
      <c r="H212" s="76">
        <v>45084.6</v>
      </c>
      <c r="I212" s="76">
        <f>I213</f>
        <v>37156.5</v>
      </c>
      <c r="J212" s="77">
        <f t="shared" si="31"/>
        <v>7928.0999999999985</v>
      </c>
      <c r="K212" s="77">
        <f t="shared" si="32"/>
        <v>82.41505968778696</v>
      </c>
    </row>
    <row r="213" spans="1:11" ht="12.75">
      <c r="A213" s="95" t="s">
        <v>264</v>
      </c>
      <c r="B213" s="154" t="s">
        <v>174</v>
      </c>
      <c r="C213" s="155"/>
      <c r="D213" s="74" t="s">
        <v>166</v>
      </c>
      <c r="E213" s="74" t="s">
        <v>11</v>
      </c>
      <c r="F213" s="75" t="s">
        <v>265</v>
      </c>
      <c r="G213" s="96"/>
      <c r="H213" s="76">
        <v>45084.6</v>
      </c>
      <c r="I213" s="76">
        <f>I214</f>
        <v>37156.5</v>
      </c>
      <c r="J213" s="77">
        <f t="shared" si="31"/>
        <v>7928.0999999999985</v>
      </c>
      <c r="K213" s="77">
        <f t="shared" si="32"/>
        <v>82.41505968778696</v>
      </c>
    </row>
    <row r="214" spans="1:11" ht="25.5">
      <c r="A214" s="95" t="s">
        <v>257</v>
      </c>
      <c r="B214" s="154" t="s">
        <v>174</v>
      </c>
      <c r="C214" s="155"/>
      <c r="D214" s="74" t="s">
        <v>166</v>
      </c>
      <c r="E214" s="74" t="s">
        <v>11</v>
      </c>
      <c r="F214" s="75" t="s">
        <v>265</v>
      </c>
      <c r="G214" s="96" t="s">
        <v>258</v>
      </c>
      <c r="H214" s="76">
        <v>45084.6</v>
      </c>
      <c r="I214" s="76">
        <v>37156.5</v>
      </c>
      <c r="J214" s="77">
        <f t="shared" si="31"/>
        <v>7928.0999999999985</v>
      </c>
      <c r="K214" s="77">
        <f t="shared" si="32"/>
        <v>82.41505968778696</v>
      </c>
    </row>
    <row r="215" spans="1:11" ht="12.75">
      <c r="A215" s="95" t="s">
        <v>301</v>
      </c>
      <c r="B215" s="154" t="s">
        <v>174</v>
      </c>
      <c r="C215" s="155"/>
      <c r="D215" s="74" t="s">
        <v>166</v>
      </c>
      <c r="E215" s="74" t="s">
        <v>13</v>
      </c>
      <c r="F215" s="75"/>
      <c r="G215" s="96"/>
      <c r="H215" s="76">
        <f aca="true" t="shared" si="33" ref="H215:I217">H216</f>
        <v>147572.5</v>
      </c>
      <c r="I215" s="76">
        <f t="shared" si="33"/>
        <v>113058.5</v>
      </c>
      <c r="J215" s="77">
        <f t="shared" si="31"/>
        <v>34514</v>
      </c>
      <c r="K215" s="77">
        <f t="shared" si="32"/>
        <v>76.61217367734503</v>
      </c>
    </row>
    <row r="216" spans="1:11" ht="38.25">
      <c r="A216" s="95" t="s">
        <v>191</v>
      </c>
      <c r="B216" s="154" t="s">
        <v>174</v>
      </c>
      <c r="C216" s="155"/>
      <c r="D216" s="74" t="s">
        <v>166</v>
      </c>
      <c r="E216" s="74" t="s">
        <v>13</v>
      </c>
      <c r="F216" s="75" t="s">
        <v>192</v>
      </c>
      <c r="G216" s="96"/>
      <c r="H216" s="76">
        <f t="shared" si="33"/>
        <v>147572.5</v>
      </c>
      <c r="I216" s="76">
        <f t="shared" si="33"/>
        <v>113058.5</v>
      </c>
      <c r="J216" s="77">
        <f t="shared" si="31"/>
        <v>34514</v>
      </c>
      <c r="K216" s="77">
        <f t="shared" si="32"/>
        <v>76.61217367734503</v>
      </c>
    </row>
    <row r="217" spans="1:11" ht="12.75">
      <c r="A217" s="95" t="s">
        <v>264</v>
      </c>
      <c r="B217" s="154" t="s">
        <v>174</v>
      </c>
      <c r="C217" s="155"/>
      <c r="D217" s="74" t="s">
        <v>166</v>
      </c>
      <c r="E217" s="74" t="s">
        <v>13</v>
      </c>
      <c r="F217" s="75" t="s">
        <v>265</v>
      </c>
      <c r="G217" s="96"/>
      <c r="H217" s="76">
        <f t="shared" si="33"/>
        <v>147572.5</v>
      </c>
      <c r="I217" s="76">
        <f t="shared" si="33"/>
        <v>113058.5</v>
      </c>
      <c r="J217" s="77">
        <f t="shared" si="31"/>
        <v>34514</v>
      </c>
      <c r="K217" s="77">
        <f t="shared" si="32"/>
        <v>76.61217367734503</v>
      </c>
    </row>
    <row r="218" spans="1:11" ht="25.5">
      <c r="A218" s="95" t="s">
        <v>257</v>
      </c>
      <c r="B218" s="154" t="s">
        <v>174</v>
      </c>
      <c r="C218" s="155"/>
      <c r="D218" s="74" t="s">
        <v>166</v>
      </c>
      <c r="E218" s="74" t="s">
        <v>13</v>
      </c>
      <c r="F218" s="75" t="s">
        <v>265</v>
      </c>
      <c r="G218" s="96" t="s">
        <v>258</v>
      </c>
      <c r="H218" s="76">
        <v>147572.5</v>
      </c>
      <c r="I218" s="76">
        <v>113058.5</v>
      </c>
      <c r="J218" s="77">
        <f t="shared" si="31"/>
        <v>34514</v>
      </c>
      <c r="K218" s="77">
        <f t="shared" si="32"/>
        <v>76.61217367734503</v>
      </c>
    </row>
    <row r="219" spans="1:11" ht="12.75">
      <c r="A219" s="95" t="s">
        <v>321</v>
      </c>
      <c r="B219" s="154" t="s">
        <v>174</v>
      </c>
      <c r="C219" s="155"/>
      <c r="D219" s="74" t="s">
        <v>166</v>
      </c>
      <c r="E219" s="74" t="s">
        <v>101</v>
      </c>
      <c r="F219" s="75"/>
      <c r="G219" s="96"/>
      <c r="H219" s="76">
        <f aca="true" t="shared" si="34" ref="H219:I221">H220</f>
        <v>823.9</v>
      </c>
      <c r="I219" s="76">
        <f t="shared" si="34"/>
        <v>506.7</v>
      </c>
      <c r="J219" s="77">
        <f t="shared" si="31"/>
        <v>317.2</v>
      </c>
      <c r="K219" s="77">
        <f t="shared" si="32"/>
        <v>61.50018206092972</v>
      </c>
    </row>
    <row r="220" spans="1:11" ht="38.25">
      <c r="A220" s="95" t="s">
        <v>191</v>
      </c>
      <c r="B220" s="154" t="s">
        <v>174</v>
      </c>
      <c r="C220" s="155"/>
      <c r="D220" s="74" t="s">
        <v>166</v>
      </c>
      <c r="E220" s="74" t="s">
        <v>101</v>
      </c>
      <c r="F220" s="75" t="s">
        <v>192</v>
      </c>
      <c r="G220" s="96"/>
      <c r="H220" s="76">
        <f t="shared" si="34"/>
        <v>823.9</v>
      </c>
      <c r="I220" s="76">
        <f t="shared" si="34"/>
        <v>506.7</v>
      </c>
      <c r="J220" s="77">
        <f t="shared" si="31"/>
        <v>317.2</v>
      </c>
      <c r="K220" s="77">
        <f t="shared" si="32"/>
        <v>61.50018206092972</v>
      </c>
    </row>
    <row r="221" spans="1:11" ht="12.75">
      <c r="A221" s="95" t="s">
        <v>264</v>
      </c>
      <c r="B221" s="154" t="s">
        <v>174</v>
      </c>
      <c r="C221" s="155"/>
      <c r="D221" s="74" t="s">
        <v>166</v>
      </c>
      <c r="E221" s="74" t="s">
        <v>101</v>
      </c>
      <c r="F221" s="75" t="s">
        <v>265</v>
      </c>
      <c r="G221" s="96"/>
      <c r="H221" s="76">
        <f t="shared" si="34"/>
        <v>823.9</v>
      </c>
      <c r="I221" s="76">
        <f t="shared" si="34"/>
        <v>506.7</v>
      </c>
      <c r="J221" s="77">
        <f t="shared" si="31"/>
        <v>317.2</v>
      </c>
      <c r="K221" s="77">
        <f t="shared" si="32"/>
        <v>61.50018206092972</v>
      </c>
    </row>
    <row r="222" spans="1:11" ht="25.5">
      <c r="A222" s="95" t="s">
        <v>257</v>
      </c>
      <c r="B222" s="154" t="s">
        <v>174</v>
      </c>
      <c r="C222" s="155"/>
      <c r="D222" s="74" t="s">
        <v>166</v>
      </c>
      <c r="E222" s="74" t="s">
        <v>101</v>
      </c>
      <c r="F222" s="75" t="s">
        <v>265</v>
      </c>
      <c r="G222" s="96" t="s">
        <v>258</v>
      </c>
      <c r="H222" s="76">
        <v>823.9</v>
      </c>
      <c r="I222" s="76">
        <v>506.7</v>
      </c>
      <c r="J222" s="77">
        <f t="shared" si="31"/>
        <v>317.2</v>
      </c>
      <c r="K222" s="77">
        <f t="shared" si="32"/>
        <v>61.50018206092972</v>
      </c>
    </row>
    <row r="223" spans="1:11" ht="12.75">
      <c r="A223" s="95" t="s">
        <v>167</v>
      </c>
      <c r="B223" s="154" t="s">
        <v>174</v>
      </c>
      <c r="C223" s="155"/>
      <c r="D223" s="74" t="s">
        <v>166</v>
      </c>
      <c r="E223" s="74" t="s">
        <v>168</v>
      </c>
      <c r="F223" s="75"/>
      <c r="G223" s="96"/>
      <c r="H223" s="76">
        <f>H224+H227</f>
        <v>1578.4</v>
      </c>
      <c r="I223" s="76">
        <f>I224+I227</f>
        <v>1324.6999999999998</v>
      </c>
      <c r="J223" s="77">
        <f t="shared" si="31"/>
        <v>253.70000000000027</v>
      </c>
      <c r="K223" s="77">
        <f t="shared" si="32"/>
        <v>83.92676127724276</v>
      </c>
    </row>
    <row r="224" spans="1:11" ht="76.5">
      <c r="A224" s="95" t="s">
        <v>20</v>
      </c>
      <c r="B224" s="154" t="s">
        <v>174</v>
      </c>
      <c r="C224" s="155"/>
      <c r="D224" s="74" t="s">
        <v>166</v>
      </c>
      <c r="E224" s="74" t="s">
        <v>168</v>
      </c>
      <c r="F224" s="75" t="s">
        <v>21</v>
      </c>
      <c r="G224" s="96"/>
      <c r="H224" s="76">
        <f>H225</f>
        <v>1434.9</v>
      </c>
      <c r="I224" s="76">
        <f>I225</f>
        <v>1269.6</v>
      </c>
      <c r="J224" s="77">
        <f t="shared" si="31"/>
        <v>165.30000000000018</v>
      </c>
      <c r="K224" s="77">
        <f t="shared" si="32"/>
        <v>88.48003345180848</v>
      </c>
    </row>
    <row r="225" spans="1:11" ht="25.5">
      <c r="A225" s="95" t="s">
        <v>22</v>
      </c>
      <c r="B225" s="154" t="s">
        <v>174</v>
      </c>
      <c r="C225" s="155"/>
      <c r="D225" s="74" t="s">
        <v>166</v>
      </c>
      <c r="E225" s="74" t="s">
        <v>168</v>
      </c>
      <c r="F225" s="75" t="s">
        <v>23</v>
      </c>
      <c r="G225" s="96"/>
      <c r="H225" s="76">
        <f>H226</f>
        <v>1434.9</v>
      </c>
      <c r="I225" s="76">
        <f>I226</f>
        <v>1269.6</v>
      </c>
      <c r="J225" s="77">
        <f t="shared" si="31"/>
        <v>165.30000000000018</v>
      </c>
      <c r="K225" s="77">
        <f t="shared" si="32"/>
        <v>88.48003345180848</v>
      </c>
    </row>
    <row r="226" spans="1:11" ht="25.5">
      <c r="A226" s="95" t="s">
        <v>8</v>
      </c>
      <c r="B226" s="154" t="s">
        <v>174</v>
      </c>
      <c r="C226" s="155"/>
      <c r="D226" s="74" t="s">
        <v>166</v>
      </c>
      <c r="E226" s="74" t="s">
        <v>168</v>
      </c>
      <c r="F226" s="75" t="s">
        <v>23</v>
      </c>
      <c r="G226" s="96" t="s">
        <v>9</v>
      </c>
      <c r="H226" s="76">
        <v>1434.9</v>
      </c>
      <c r="I226" s="76">
        <v>1269.6</v>
      </c>
      <c r="J226" s="77">
        <f t="shared" si="31"/>
        <v>165.30000000000018</v>
      </c>
      <c r="K226" s="77">
        <f t="shared" si="32"/>
        <v>88.48003345180848</v>
      </c>
    </row>
    <row r="227" spans="1:11" ht="38.25">
      <c r="A227" s="95" t="s">
        <v>33</v>
      </c>
      <c r="B227" s="154" t="s">
        <v>174</v>
      </c>
      <c r="C227" s="155"/>
      <c r="D227" s="74" t="s">
        <v>166</v>
      </c>
      <c r="E227" s="74" t="s">
        <v>168</v>
      </c>
      <c r="F227" s="75" t="s">
        <v>34</v>
      </c>
      <c r="G227" s="96"/>
      <c r="H227" s="76">
        <f>H228</f>
        <v>143.5</v>
      </c>
      <c r="I227" s="76">
        <f>I228</f>
        <v>55.1</v>
      </c>
      <c r="J227" s="77">
        <f t="shared" si="31"/>
        <v>88.4</v>
      </c>
      <c r="K227" s="77">
        <f t="shared" si="32"/>
        <v>38.39721254355401</v>
      </c>
    </row>
    <row r="228" spans="1:11" ht="38.25">
      <c r="A228" s="95" t="s">
        <v>35</v>
      </c>
      <c r="B228" s="154" t="s">
        <v>174</v>
      </c>
      <c r="C228" s="155"/>
      <c r="D228" s="74" t="s">
        <v>166</v>
      </c>
      <c r="E228" s="74" t="s">
        <v>168</v>
      </c>
      <c r="F228" s="75" t="s">
        <v>36</v>
      </c>
      <c r="G228" s="96"/>
      <c r="H228" s="76">
        <f>H229</f>
        <v>143.5</v>
      </c>
      <c r="I228" s="76">
        <f>I229</f>
        <v>55.1</v>
      </c>
      <c r="J228" s="77">
        <f t="shared" si="31"/>
        <v>88.4</v>
      </c>
      <c r="K228" s="77">
        <f t="shared" si="32"/>
        <v>38.39721254355401</v>
      </c>
    </row>
    <row r="229" spans="1:11" ht="25.5">
      <c r="A229" s="95" t="s">
        <v>8</v>
      </c>
      <c r="B229" s="154" t="s">
        <v>174</v>
      </c>
      <c r="C229" s="155"/>
      <c r="D229" s="74" t="s">
        <v>166</v>
      </c>
      <c r="E229" s="74" t="s">
        <v>168</v>
      </c>
      <c r="F229" s="75" t="s">
        <v>36</v>
      </c>
      <c r="G229" s="96" t="s">
        <v>9</v>
      </c>
      <c r="H229" s="76">
        <v>143.5</v>
      </c>
      <c r="I229" s="76">
        <v>55.1</v>
      </c>
      <c r="J229" s="77">
        <f t="shared" si="31"/>
        <v>88.4</v>
      </c>
      <c r="K229" s="77">
        <f t="shared" si="32"/>
        <v>38.39721254355401</v>
      </c>
    </row>
    <row r="230" spans="1:11" ht="66" customHeight="1">
      <c r="A230" s="93" t="s">
        <v>306</v>
      </c>
      <c r="B230" s="151" t="s">
        <v>307</v>
      </c>
      <c r="C230" s="152"/>
      <c r="D230" s="68"/>
      <c r="E230" s="68"/>
      <c r="F230" s="69"/>
      <c r="G230" s="94"/>
      <c r="H230" s="70">
        <f aca="true" t="shared" si="35" ref="H230:I235">H231</f>
        <v>1804</v>
      </c>
      <c r="I230" s="70">
        <f t="shared" si="35"/>
        <v>1802.9</v>
      </c>
      <c r="J230" s="71">
        <f t="shared" si="31"/>
        <v>1.099999999999909</v>
      </c>
      <c r="K230" s="71">
        <f t="shared" si="32"/>
        <v>99.9390243902439</v>
      </c>
    </row>
    <row r="231" spans="1:11" ht="42" customHeight="1">
      <c r="A231" s="95" t="s">
        <v>308</v>
      </c>
      <c r="B231" s="154" t="s">
        <v>309</v>
      </c>
      <c r="C231" s="155"/>
      <c r="D231" s="74"/>
      <c r="E231" s="74"/>
      <c r="F231" s="75"/>
      <c r="G231" s="96"/>
      <c r="H231" s="76">
        <f t="shared" si="35"/>
        <v>1804</v>
      </c>
      <c r="I231" s="76">
        <f t="shared" si="35"/>
        <v>1802.9</v>
      </c>
      <c r="J231" s="77">
        <f t="shared" si="31"/>
        <v>1.099999999999909</v>
      </c>
      <c r="K231" s="77">
        <f t="shared" si="32"/>
        <v>99.9390243902439</v>
      </c>
    </row>
    <row r="232" spans="1:11" ht="12.75">
      <c r="A232" s="95" t="s">
        <v>165</v>
      </c>
      <c r="B232" s="154" t="s">
        <v>309</v>
      </c>
      <c r="C232" s="155"/>
      <c r="D232" s="74" t="s">
        <v>166</v>
      </c>
      <c r="E232" s="74"/>
      <c r="F232" s="75"/>
      <c r="G232" s="96"/>
      <c r="H232" s="76">
        <f t="shared" si="35"/>
        <v>1804</v>
      </c>
      <c r="I232" s="76">
        <f t="shared" si="35"/>
        <v>1802.9</v>
      </c>
      <c r="J232" s="77">
        <f t="shared" si="31"/>
        <v>1.099999999999909</v>
      </c>
      <c r="K232" s="77">
        <f t="shared" si="32"/>
        <v>99.9390243902439</v>
      </c>
    </row>
    <row r="233" spans="1:11" ht="12.75">
      <c r="A233" s="95" t="s">
        <v>301</v>
      </c>
      <c r="B233" s="154" t="s">
        <v>309</v>
      </c>
      <c r="C233" s="155"/>
      <c r="D233" s="74" t="s">
        <v>166</v>
      </c>
      <c r="E233" s="74" t="s">
        <v>13</v>
      </c>
      <c r="F233" s="75"/>
      <c r="G233" s="96"/>
      <c r="H233" s="76">
        <f t="shared" si="35"/>
        <v>1804</v>
      </c>
      <c r="I233" s="76">
        <f t="shared" si="35"/>
        <v>1802.9</v>
      </c>
      <c r="J233" s="77">
        <f t="shared" si="31"/>
        <v>1.099999999999909</v>
      </c>
      <c r="K233" s="77">
        <f t="shared" si="32"/>
        <v>99.9390243902439</v>
      </c>
    </row>
    <row r="234" spans="1:11" ht="38.25">
      <c r="A234" s="95" t="s">
        <v>191</v>
      </c>
      <c r="B234" s="154" t="s">
        <v>309</v>
      </c>
      <c r="C234" s="155"/>
      <c r="D234" s="74" t="s">
        <v>166</v>
      </c>
      <c r="E234" s="74" t="s">
        <v>13</v>
      </c>
      <c r="F234" s="75" t="s">
        <v>192</v>
      </c>
      <c r="G234" s="96"/>
      <c r="H234" s="76">
        <f t="shared" si="35"/>
        <v>1804</v>
      </c>
      <c r="I234" s="76">
        <f t="shared" si="35"/>
        <v>1802.9</v>
      </c>
      <c r="J234" s="77">
        <f t="shared" si="31"/>
        <v>1.099999999999909</v>
      </c>
      <c r="K234" s="77">
        <f t="shared" si="32"/>
        <v>99.9390243902439</v>
      </c>
    </row>
    <row r="235" spans="1:11" ht="12.75">
      <c r="A235" s="95" t="s">
        <v>264</v>
      </c>
      <c r="B235" s="154" t="s">
        <v>309</v>
      </c>
      <c r="C235" s="155"/>
      <c r="D235" s="74" t="s">
        <v>166</v>
      </c>
      <c r="E235" s="74" t="s">
        <v>13</v>
      </c>
      <c r="F235" s="75" t="s">
        <v>265</v>
      </c>
      <c r="G235" s="96"/>
      <c r="H235" s="76">
        <f t="shared" si="35"/>
        <v>1804</v>
      </c>
      <c r="I235" s="76">
        <f t="shared" si="35"/>
        <v>1802.9</v>
      </c>
      <c r="J235" s="77">
        <f t="shared" si="31"/>
        <v>1.099999999999909</v>
      </c>
      <c r="K235" s="77">
        <f t="shared" si="32"/>
        <v>99.9390243902439</v>
      </c>
    </row>
    <row r="236" spans="1:11" ht="25.5">
      <c r="A236" s="95" t="s">
        <v>257</v>
      </c>
      <c r="B236" s="154" t="s">
        <v>309</v>
      </c>
      <c r="C236" s="155"/>
      <c r="D236" s="74" t="s">
        <v>166</v>
      </c>
      <c r="E236" s="74" t="s">
        <v>13</v>
      </c>
      <c r="F236" s="75" t="s">
        <v>265</v>
      </c>
      <c r="G236" s="96" t="s">
        <v>258</v>
      </c>
      <c r="H236" s="76">
        <v>1804</v>
      </c>
      <c r="I236" s="76">
        <v>1802.9</v>
      </c>
      <c r="J236" s="77">
        <f t="shared" si="31"/>
        <v>1.099999999999909</v>
      </c>
      <c r="K236" s="77">
        <f t="shared" si="32"/>
        <v>99.9390243902439</v>
      </c>
    </row>
    <row r="237" spans="1:11" ht="51.75" customHeight="1">
      <c r="A237" s="93" t="s">
        <v>68</v>
      </c>
      <c r="B237" s="151" t="s">
        <v>69</v>
      </c>
      <c r="C237" s="152"/>
      <c r="D237" s="68"/>
      <c r="E237" s="68"/>
      <c r="F237" s="69"/>
      <c r="G237" s="94"/>
      <c r="H237" s="70">
        <f aca="true" t="shared" si="36" ref="H237:I243">H238</f>
        <v>49</v>
      </c>
      <c r="I237" s="70">
        <f t="shared" si="36"/>
        <v>0</v>
      </c>
      <c r="J237" s="71">
        <f t="shared" si="31"/>
        <v>49</v>
      </c>
      <c r="K237" s="71">
        <f t="shared" si="32"/>
        <v>0</v>
      </c>
    </row>
    <row r="238" spans="1:11" ht="66" customHeight="1">
      <c r="A238" s="93" t="s">
        <v>70</v>
      </c>
      <c r="B238" s="151" t="s">
        <v>71</v>
      </c>
      <c r="C238" s="152"/>
      <c r="D238" s="68"/>
      <c r="E238" s="68"/>
      <c r="F238" s="69"/>
      <c r="G238" s="94"/>
      <c r="H238" s="70">
        <f t="shared" si="36"/>
        <v>49</v>
      </c>
      <c r="I238" s="70">
        <f t="shared" si="36"/>
        <v>0</v>
      </c>
      <c r="J238" s="71">
        <f t="shared" si="31"/>
        <v>49</v>
      </c>
      <c r="K238" s="71">
        <f t="shared" si="32"/>
        <v>0</v>
      </c>
    </row>
    <row r="239" spans="1:11" ht="25.5">
      <c r="A239" s="95" t="s">
        <v>72</v>
      </c>
      <c r="B239" s="154" t="s">
        <v>73</v>
      </c>
      <c r="C239" s="155"/>
      <c r="D239" s="74"/>
      <c r="E239" s="74"/>
      <c r="F239" s="75"/>
      <c r="G239" s="96"/>
      <c r="H239" s="76">
        <f t="shared" si="36"/>
        <v>49</v>
      </c>
      <c r="I239" s="76">
        <f t="shared" si="36"/>
        <v>0</v>
      </c>
      <c r="J239" s="77">
        <f t="shared" si="31"/>
        <v>49</v>
      </c>
      <c r="K239" s="77">
        <f t="shared" si="32"/>
        <v>0</v>
      </c>
    </row>
    <row r="240" spans="1:11" ht="12.75">
      <c r="A240" s="95" t="s">
        <v>10</v>
      </c>
      <c r="B240" s="154" t="s">
        <v>73</v>
      </c>
      <c r="C240" s="155"/>
      <c r="D240" s="74" t="s">
        <v>11</v>
      </c>
      <c r="E240" s="74"/>
      <c r="F240" s="75"/>
      <c r="G240" s="96"/>
      <c r="H240" s="76">
        <f t="shared" si="36"/>
        <v>49</v>
      </c>
      <c r="I240" s="76">
        <f t="shared" si="36"/>
        <v>0</v>
      </c>
      <c r="J240" s="77">
        <f t="shared" si="31"/>
        <v>49</v>
      </c>
      <c r="K240" s="77">
        <f t="shared" si="32"/>
        <v>0</v>
      </c>
    </row>
    <row r="241" spans="1:11" ht="12.75">
      <c r="A241" s="95" t="s">
        <v>54</v>
      </c>
      <c r="B241" s="154" t="s">
        <v>73</v>
      </c>
      <c r="C241" s="155"/>
      <c r="D241" s="74" t="s">
        <v>11</v>
      </c>
      <c r="E241" s="74" t="s">
        <v>55</v>
      </c>
      <c r="F241" s="75"/>
      <c r="G241" s="96"/>
      <c r="H241" s="76">
        <f t="shared" si="36"/>
        <v>49</v>
      </c>
      <c r="I241" s="76">
        <f t="shared" si="36"/>
        <v>0</v>
      </c>
      <c r="J241" s="77">
        <f t="shared" si="31"/>
        <v>49</v>
      </c>
      <c r="K241" s="77">
        <f t="shared" si="32"/>
        <v>0</v>
      </c>
    </row>
    <row r="242" spans="1:11" ht="38.25">
      <c r="A242" s="95" t="s">
        <v>33</v>
      </c>
      <c r="B242" s="154" t="s">
        <v>73</v>
      </c>
      <c r="C242" s="155"/>
      <c r="D242" s="74" t="s">
        <v>11</v>
      </c>
      <c r="E242" s="74" t="s">
        <v>55</v>
      </c>
      <c r="F242" s="75" t="s">
        <v>34</v>
      </c>
      <c r="G242" s="96"/>
      <c r="H242" s="76">
        <f t="shared" si="36"/>
        <v>49</v>
      </c>
      <c r="I242" s="76">
        <f t="shared" si="36"/>
        <v>0</v>
      </c>
      <c r="J242" s="77">
        <f t="shared" si="31"/>
        <v>49</v>
      </c>
      <c r="K242" s="77">
        <f t="shared" si="32"/>
        <v>0</v>
      </c>
    </row>
    <row r="243" spans="1:11" ht="38.25">
      <c r="A243" s="95" t="s">
        <v>35</v>
      </c>
      <c r="B243" s="154" t="s">
        <v>73</v>
      </c>
      <c r="C243" s="155"/>
      <c r="D243" s="74" t="s">
        <v>11</v>
      </c>
      <c r="E243" s="74" t="s">
        <v>55</v>
      </c>
      <c r="F243" s="75" t="s">
        <v>36</v>
      </c>
      <c r="G243" s="96"/>
      <c r="H243" s="76">
        <f t="shared" si="36"/>
        <v>49</v>
      </c>
      <c r="I243" s="76">
        <f t="shared" si="36"/>
        <v>0</v>
      </c>
      <c r="J243" s="77">
        <f t="shared" si="31"/>
        <v>49</v>
      </c>
      <c r="K243" s="77">
        <f t="shared" si="32"/>
        <v>0</v>
      </c>
    </row>
    <row r="244" spans="1:11" ht="25.5">
      <c r="A244" s="95" t="s">
        <v>8</v>
      </c>
      <c r="B244" s="154" t="s">
        <v>73</v>
      </c>
      <c r="C244" s="155"/>
      <c r="D244" s="74" t="s">
        <v>11</v>
      </c>
      <c r="E244" s="74" t="s">
        <v>55</v>
      </c>
      <c r="F244" s="75" t="s">
        <v>36</v>
      </c>
      <c r="G244" s="96" t="s">
        <v>9</v>
      </c>
      <c r="H244" s="76">
        <v>49</v>
      </c>
      <c r="I244" s="76">
        <v>0</v>
      </c>
      <c r="J244" s="77">
        <f t="shared" si="31"/>
        <v>49</v>
      </c>
      <c r="K244" s="77">
        <f t="shared" si="32"/>
        <v>0</v>
      </c>
    </row>
    <row r="245" spans="1:11" ht="51" customHeight="1">
      <c r="A245" s="93" t="s">
        <v>478</v>
      </c>
      <c r="B245" s="151" t="s">
        <v>479</v>
      </c>
      <c r="C245" s="152"/>
      <c r="D245" s="68"/>
      <c r="E245" s="68"/>
      <c r="F245" s="69"/>
      <c r="G245" s="94"/>
      <c r="H245" s="70">
        <f aca="true" t="shared" si="37" ref="H245:I251">H246</f>
        <v>4757.6</v>
      </c>
      <c r="I245" s="70">
        <f t="shared" si="37"/>
        <v>375</v>
      </c>
      <c r="J245" s="71">
        <f t="shared" si="31"/>
        <v>4382.6</v>
      </c>
      <c r="K245" s="71">
        <f t="shared" si="32"/>
        <v>7.882125441399024</v>
      </c>
    </row>
    <row r="246" spans="1:11" ht="38.25">
      <c r="A246" s="93" t="s">
        <v>480</v>
      </c>
      <c r="B246" s="151" t="s">
        <v>481</v>
      </c>
      <c r="C246" s="152"/>
      <c r="D246" s="68"/>
      <c r="E246" s="68"/>
      <c r="F246" s="69"/>
      <c r="G246" s="94"/>
      <c r="H246" s="70">
        <f t="shared" si="37"/>
        <v>4757.6</v>
      </c>
      <c r="I246" s="70">
        <f t="shared" si="37"/>
        <v>375</v>
      </c>
      <c r="J246" s="71">
        <f t="shared" si="31"/>
        <v>4382.6</v>
      </c>
      <c r="K246" s="71">
        <f t="shared" si="32"/>
        <v>7.882125441399024</v>
      </c>
    </row>
    <row r="247" spans="1:11" ht="38.25">
      <c r="A247" s="95" t="s">
        <v>482</v>
      </c>
      <c r="B247" s="154" t="s">
        <v>483</v>
      </c>
      <c r="C247" s="155"/>
      <c r="D247" s="74"/>
      <c r="E247" s="74"/>
      <c r="F247" s="75"/>
      <c r="G247" s="96"/>
      <c r="H247" s="76">
        <f t="shared" si="37"/>
        <v>4757.6</v>
      </c>
      <c r="I247" s="76">
        <f t="shared" si="37"/>
        <v>375</v>
      </c>
      <c r="J247" s="77">
        <f t="shared" si="31"/>
        <v>4382.6</v>
      </c>
      <c r="K247" s="77">
        <f t="shared" si="32"/>
        <v>7.882125441399024</v>
      </c>
    </row>
    <row r="248" spans="1:11" ht="12.75">
      <c r="A248" s="95" t="s">
        <v>126</v>
      </c>
      <c r="B248" s="154" t="s">
        <v>483</v>
      </c>
      <c r="C248" s="155"/>
      <c r="D248" s="74" t="s">
        <v>25</v>
      </c>
      <c r="E248" s="74"/>
      <c r="F248" s="75"/>
      <c r="G248" s="96"/>
      <c r="H248" s="76">
        <f t="shared" si="37"/>
        <v>4757.6</v>
      </c>
      <c r="I248" s="76">
        <f t="shared" si="37"/>
        <v>375</v>
      </c>
      <c r="J248" s="77">
        <f t="shared" si="31"/>
        <v>4382.6</v>
      </c>
      <c r="K248" s="77">
        <f t="shared" si="32"/>
        <v>7.882125441399024</v>
      </c>
    </row>
    <row r="249" spans="1:11" ht="12.75">
      <c r="A249" s="95" t="s">
        <v>471</v>
      </c>
      <c r="B249" s="154" t="s">
        <v>483</v>
      </c>
      <c r="C249" s="155"/>
      <c r="D249" s="74" t="s">
        <v>25</v>
      </c>
      <c r="E249" s="74" t="s">
        <v>168</v>
      </c>
      <c r="F249" s="75"/>
      <c r="G249" s="96"/>
      <c r="H249" s="76">
        <f t="shared" si="37"/>
        <v>4757.6</v>
      </c>
      <c r="I249" s="76">
        <f t="shared" si="37"/>
        <v>375</v>
      </c>
      <c r="J249" s="77">
        <f t="shared" si="31"/>
        <v>4382.6</v>
      </c>
      <c r="K249" s="77">
        <f t="shared" si="32"/>
        <v>7.882125441399024</v>
      </c>
    </row>
    <row r="250" spans="1:11" ht="38.25">
      <c r="A250" s="95" t="s">
        <v>33</v>
      </c>
      <c r="B250" s="154" t="s">
        <v>483</v>
      </c>
      <c r="C250" s="155"/>
      <c r="D250" s="74" t="s">
        <v>25</v>
      </c>
      <c r="E250" s="74" t="s">
        <v>168</v>
      </c>
      <c r="F250" s="75" t="s">
        <v>34</v>
      </c>
      <c r="G250" s="96"/>
      <c r="H250" s="76">
        <f t="shared" si="37"/>
        <v>4757.6</v>
      </c>
      <c r="I250" s="76">
        <f t="shared" si="37"/>
        <v>375</v>
      </c>
      <c r="J250" s="77">
        <f t="shared" si="31"/>
        <v>4382.6</v>
      </c>
      <c r="K250" s="77">
        <f t="shared" si="32"/>
        <v>7.882125441399024</v>
      </c>
    </row>
    <row r="251" spans="1:11" ht="38.25">
      <c r="A251" s="95" t="s">
        <v>35</v>
      </c>
      <c r="B251" s="154" t="s">
        <v>483</v>
      </c>
      <c r="C251" s="155"/>
      <c r="D251" s="74" t="s">
        <v>25</v>
      </c>
      <c r="E251" s="74" t="s">
        <v>168</v>
      </c>
      <c r="F251" s="75" t="s">
        <v>36</v>
      </c>
      <c r="G251" s="96"/>
      <c r="H251" s="76">
        <f t="shared" si="37"/>
        <v>4757.6</v>
      </c>
      <c r="I251" s="76">
        <f t="shared" si="37"/>
        <v>375</v>
      </c>
      <c r="J251" s="77">
        <f t="shared" si="31"/>
        <v>4382.6</v>
      </c>
      <c r="K251" s="77">
        <f t="shared" si="32"/>
        <v>7.882125441399024</v>
      </c>
    </row>
    <row r="252" spans="1:11" ht="38.25">
      <c r="A252" s="95" t="s">
        <v>458</v>
      </c>
      <c r="B252" s="154" t="s">
        <v>483</v>
      </c>
      <c r="C252" s="155"/>
      <c r="D252" s="74" t="s">
        <v>25</v>
      </c>
      <c r="E252" s="74" t="s">
        <v>168</v>
      </c>
      <c r="F252" s="75" t="s">
        <v>36</v>
      </c>
      <c r="G252" s="96" t="s">
        <v>459</v>
      </c>
      <c r="H252" s="76">
        <v>4757.6</v>
      </c>
      <c r="I252" s="76">
        <v>375</v>
      </c>
      <c r="J252" s="77">
        <f t="shared" si="31"/>
        <v>4382.6</v>
      </c>
      <c r="K252" s="77">
        <f t="shared" si="32"/>
        <v>7.882125441399024</v>
      </c>
    </row>
    <row r="253" spans="1:11" ht="38.25">
      <c r="A253" s="93" t="s">
        <v>524</v>
      </c>
      <c r="B253" s="151" t="s">
        <v>525</v>
      </c>
      <c r="C253" s="152"/>
      <c r="D253" s="68"/>
      <c r="E253" s="68"/>
      <c r="F253" s="69"/>
      <c r="G253" s="94"/>
      <c r="H253" s="70">
        <f>H254+H261</f>
        <v>7640</v>
      </c>
      <c r="I253" s="70">
        <f>I254+I261</f>
        <v>162.5</v>
      </c>
      <c r="J253" s="77">
        <f t="shared" si="31"/>
        <v>7477.5</v>
      </c>
      <c r="K253" s="77">
        <f t="shared" si="32"/>
        <v>2.1269633507853403</v>
      </c>
    </row>
    <row r="254" spans="1:11" ht="25.5">
      <c r="A254" s="93" t="s">
        <v>474</v>
      </c>
      <c r="B254" s="151" t="s">
        <v>526</v>
      </c>
      <c r="C254" s="152"/>
      <c r="D254" s="68"/>
      <c r="E254" s="68"/>
      <c r="F254" s="69"/>
      <c r="G254" s="94"/>
      <c r="H254" s="70">
        <f aca="true" t="shared" si="38" ref="H254:I259">H255</f>
        <v>581</v>
      </c>
      <c r="I254" s="70">
        <f t="shared" si="38"/>
        <v>162.5</v>
      </c>
      <c r="J254" s="77">
        <f t="shared" si="31"/>
        <v>418.5</v>
      </c>
      <c r="K254" s="77">
        <f t="shared" si="32"/>
        <v>27.969018932874356</v>
      </c>
    </row>
    <row r="255" spans="1:11" ht="27" customHeight="1">
      <c r="A255" s="95" t="s">
        <v>527</v>
      </c>
      <c r="B255" s="154" t="s">
        <v>528</v>
      </c>
      <c r="C255" s="155"/>
      <c r="D255" s="74"/>
      <c r="E255" s="74"/>
      <c r="F255" s="75"/>
      <c r="G255" s="96"/>
      <c r="H255" s="76">
        <f t="shared" si="38"/>
        <v>581</v>
      </c>
      <c r="I255" s="76">
        <f t="shared" si="38"/>
        <v>162.5</v>
      </c>
      <c r="J255" s="77">
        <f t="shared" si="31"/>
        <v>418.5</v>
      </c>
      <c r="K255" s="77">
        <f t="shared" si="32"/>
        <v>27.969018932874356</v>
      </c>
    </row>
    <row r="256" spans="1:11" ht="25.5">
      <c r="A256" s="95" t="s">
        <v>153</v>
      </c>
      <c r="B256" s="154" t="s">
        <v>528</v>
      </c>
      <c r="C256" s="155"/>
      <c r="D256" s="74" t="s">
        <v>154</v>
      </c>
      <c r="E256" s="74"/>
      <c r="F256" s="75"/>
      <c r="G256" s="96"/>
      <c r="H256" s="76">
        <f t="shared" si="38"/>
        <v>581</v>
      </c>
      <c r="I256" s="76">
        <f t="shared" si="38"/>
        <v>162.5</v>
      </c>
      <c r="J256" s="77">
        <f t="shared" si="31"/>
        <v>418.5</v>
      </c>
      <c r="K256" s="77">
        <f t="shared" si="32"/>
        <v>27.969018932874356</v>
      </c>
    </row>
    <row r="257" spans="1:11" ht="12.75">
      <c r="A257" s="95" t="s">
        <v>523</v>
      </c>
      <c r="B257" s="154" t="s">
        <v>528</v>
      </c>
      <c r="C257" s="155"/>
      <c r="D257" s="74" t="s">
        <v>154</v>
      </c>
      <c r="E257" s="74" t="s">
        <v>101</v>
      </c>
      <c r="F257" s="75"/>
      <c r="G257" s="96"/>
      <c r="H257" s="76">
        <f t="shared" si="38"/>
        <v>581</v>
      </c>
      <c r="I257" s="76">
        <f t="shared" si="38"/>
        <v>162.5</v>
      </c>
      <c r="J257" s="77">
        <f t="shared" si="31"/>
        <v>418.5</v>
      </c>
      <c r="K257" s="77">
        <f t="shared" si="32"/>
        <v>27.969018932874356</v>
      </c>
    </row>
    <row r="258" spans="1:11" ht="38.25">
      <c r="A258" s="95" t="s">
        <v>33</v>
      </c>
      <c r="B258" s="154" t="s">
        <v>528</v>
      </c>
      <c r="C258" s="155"/>
      <c r="D258" s="74" t="s">
        <v>154</v>
      </c>
      <c r="E258" s="74" t="s">
        <v>101</v>
      </c>
      <c r="F258" s="75" t="s">
        <v>34</v>
      </c>
      <c r="G258" s="96"/>
      <c r="H258" s="76">
        <f t="shared" si="38"/>
        <v>581</v>
      </c>
      <c r="I258" s="76">
        <f t="shared" si="38"/>
        <v>162.5</v>
      </c>
      <c r="J258" s="77">
        <f t="shared" si="31"/>
        <v>418.5</v>
      </c>
      <c r="K258" s="77">
        <f t="shared" si="32"/>
        <v>27.969018932874356</v>
      </c>
    </row>
    <row r="259" spans="1:11" ht="38.25">
      <c r="A259" s="95" t="s">
        <v>35</v>
      </c>
      <c r="B259" s="154" t="s">
        <v>528</v>
      </c>
      <c r="C259" s="155"/>
      <c r="D259" s="74" t="s">
        <v>154</v>
      </c>
      <c r="E259" s="74" t="s">
        <v>101</v>
      </c>
      <c r="F259" s="75" t="s">
        <v>36</v>
      </c>
      <c r="G259" s="96"/>
      <c r="H259" s="76">
        <f t="shared" si="38"/>
        <v>581</v>
      </c>
      <c r="I259" s="76">
        <f t="shared" si="38"/>
        <v>162.5</v>
      </c>
      <c r="J259" s="77">
        <f t="shared" si="31"/>
        <v>418.5</v>
      </c>
      <c r="K259" s="77">
        <f t="shared" si="32"/>
        <v>27.969018932874356</v>
      </c>
    </row>
    <row r="260" spans="1:11" ht="38.25">
      <c r="A260" s="95" t="s">
        <v>458</v>
      </c>
      <c r="B260" s="154" t="s">
        <v>528</v>
      </c>
      <c r="C260" s="155"/>
      <c r="D260" s="74" t="s">
        <v>154</v>
      </c>
      <c r="E260" s="74" t="s">
        <v>101</v>
      </c>
      <c r="F260" s="75" t="s">
        <v>36</v>
      </c>
      <c r="G260" s="96" t="s">
        <v>459</v>
      </c>
      <c r="H260" s="76">
        <v>581</v>
      </c>
      <c r="I260" s="76">
        <v>162.5</v>
      </c>
      <c r="J260" s="77">
        <f t="shared" si="31"/>
        <v>418.5</v>
      </c>
      <c r="K260" s="77">
        <f t="shared" si="32"/>
        <v>27.969018932874356</v>
      </c>
    </row>
    <row r="261" spans="1:11" ht="25.5">
      <c r="A261" s="93" t="s">
        <v>529</v>
      </c>
      <c r="B261" s="151" t="s">
        <v>530</v>
      </c>
      <c r="C261" s="152"/>
      <c r="D261" s="68"/>
      <c r="E261" s="68"/>
      <c r="F261" s="69"/>
      <c r="G261" s="94"/>
      <c r="H261" s="70">
        <f aca="true" t="shared" si="39" ref="H261:I266">H262</f>
        <v>7059</v>
      </c>
      <c r="I261" s="70">
        <f t="shared" si="39"/>
        <v>0</v>
      </c>
      <c r="J261" s="71">
        <f t="shared" si="31"/>
        <v>7059</v>
      </c>
      <c r="K261" s="71">
        <f t="shared" si="32"/>
        <v>0</v>
      </c>
    </row>
    <row r="262" spans="1:11" ht="25.5">
      <c r="A262" s="95" t="s">
        <v>531</v>
      </c>
      <c r="B262" s="154" t="s">
        <v>532</v>
      </c>
      <c r="C262" s="155"/>
      <c r="D262" s="74"/>
      <c r="E262" s="74"/>
      <c r="F262" s="75"/>
      <c r="G262" s="96"/>
      <c r="H262" s="76">
        <f t="shared" si="39"/>
        <v>7059</v>
      </c>
      <c r="I262" s="76">
        <f t="shared" si="39"/>
        <v>0</v>
      </c>
      <c r="J262" s="77">
        <f t="shared" si="31"/>
        <v>7059</v>
      </c>
      <c r="K262" s="77">
        <f t="shared" si="32"/>
        <v>0</v>
      </c>
    </row>
    <row r="263" spans="1:11" ht="25.5">
      <c r="A263" s="95" t="s">
        <v>153</v>
      </c>
      <c r="B263" s="154" t="s">
        <v>532</v>
      </c>
      <c r="C263" s="155"/>
      <c r="D263" s="74" t="s">
        <v>154</v>
      </c>
      <c r="E263" s="74"/>
      <c r="F263" s="75"/>
      <c r="G263" s="96"/>
      <c r="H263" s="76">
        <f t="shared" si="39"/>
        <v>7059</v>
      </c>
      <c r="I263" s="76">
        <f t="shared" si="39"/>
        <v>0</v>
      </c>
      <c r="J263" s="77">
        <f t="shared" si="31"/>
        <v>7059</v>
      </c>
      <c r="K263" s="77">
        <f t="shared" si="32"/>
        <v>0</v>
      </c>
    </row>
    <row r="264" spans="1:11" ht="12.75">
      <c r="A264" s="95" t="s">
        <v>523</v>
      </c>
      <c r="B264" s="154" t="s">
        <v>532</v>
      </c>
      <c r="C264" s="155"/>
      <c r="D264" s="74" t="s">
        <v>154</v>
      </c>
      <c r="E264" s="74" t="s">
        <v>101</v>
      </c>
      <c r="F264" s="75"/>
      <c r="G264" s="96"/>
      <c r="H264" s="76">
        <f t="shared" si="39"/>
        <v>7059</v>
      </c>
      <c r="I264" s="76">
        <f t="shared" si="39"/>
        <v>0</v>
      </c>
      <c r="J264" s="77">
        <f t="shared" si="31"/>
        <v>7059</v>
      </c>
      <c r="K264" s="77">
        <f t="shared" si="32"/>
        <v>0</v>
      </c>
    </row>
    <row r="265" spans="1:11" ht="38.25">
      <c r="A265" s="95" t="s">
        <v>33</v>
      </c>
      <c r="B265" s="154" t="s">
        <v>532</v>
      </c>
      <c r="C265" s="155"/>
      <c r="D265" s="74" t="s">
        <v>154</v>
      </c>
      <c r="E265" s="74" t="s">
        <v>101</v>
      </c>
      <c r="F265" s="75" t="s">
        <v>34</v>
      </c>
      <c r="G265" s="96"/>
      <c r="H265" s="76">
        <f t="shared" si="39"/>
        <v>7059</v>
      </c>
      <c r="I265" s="76">
        <f t="shared" si="39"/>
        <v>0</v>
      </c>
      <c r="J265" s="77">
        <f t="shared" si="31"/>
        <v>7059</v>
      </c>
      <c r="K265" s="77">
        <f t="shared" si="32"/>
        <v>0</v>
      </c>
    </row>
    <row r="266" spans="1:11" ht="38.25">
      <c r="A266" s="95" t="s">
        <v>35</v>
      </c>
      <c r="B266" s="154" t="s">
        <v>532</v>
      </c>
      <c r="C266" s="155"/>
      <c r="D266" s="74" t="s">
        <v>154</v>
      </c>
      <c r="E266" s="74" t="s">
        <v>101</v>
      </c>
      <c r="F266" s="75" t="s">
        <v>36</v>
      </c>
      <c r="G266" s="96"/>
      <c r="H266" s="76">
        <f t="shared" si="39"/>
        <v>7059</v>
      </c>
      <c r="I266" s="76">
        <f t="shared" si="39"/>
        <v>0</v>
      </c>
      <c r="J266" s="77">
        <f t="shared" si="31"/>
        <v>7059</v>
      </c>
      <c r="K266" s="77">
        <f t="shared" si="32"/>
        <v>0</v>
      </c>
    </row>
    <row r="267" spans="1:11" ht="38.25">
      <c r="A267" s="95" t="s">
        <v>458</v>
      </c>
      <c r="B267" s="154" t="s">
        <v>532</v>
      </c>
      <c r="C267" s="155"/>
      <c r="D267" s="74" t="s">
        <v>154</v>
      </c>
      <c r="E267" s="74" t="s">
        <v>101</v>
      </c>
      <c r="F267" s="75" t="s">
        <v>36</v>
      </c>
      <c r="G267" s="96" t="s">
        <v>459</v>
      </c>
      <c r="H267" s="76">
        <v>7059</v>
      </c>
      <c r="I267" s="76">
        <v>0</v>
      </c>
      <c r="J267" s="77">
        <f t="shared" si="31"/>
        <v>7059</v>
      </c>
      <c r="K267" s="77">
        <f t="shared" si="32"/>
        <v>0</v>
      </c>
    </row>
    <row r="268" spans="1:11" ht="63.75">
      <c r="A268" s="93" t="s">
        <v>266</v>
      </c>
      <c r="B268" s="151" t="s">
        <v>267</v>
      </c>
      <c r="C268" s="152"/>
      <c r="D268" s="68"/>
      <c r="E268" s="68"/>
      <c r="F268" s="69"/>
      <c r="G268" s="94"/>
      <c r="H268" s="70">
        <f>H269</f>
        <v>4901.1</v>
      </c>
      <c r="I268" s="70">
        <f>I269</f>
        <v>3158.5</v>
      </c>
      <c r="J268" s="71">
        <f t="shared" si="31"/>
        <v>1742.6000000000004</v>
      </c>
      <c r="K268" s="71">
        <f t="shared" si="32"/>
        <v>64.44471649221603</v>
      </c>
    </row>
    <row r="269" spans="1:11" ht="51">
      <c r="A269" s="93" t="s">
        <v>268</v>
      </c>
      <c r="B269" s="151" t="s">
        <v>269</v>
      </c>
      <c r="C269" s="152"/>
      <c r="D269" s="68"/>
      <c r="E269" s="68"/>
      <c r="F269" s="69"/>
      <c r="G269" s="94"/>
      <c r="H269" s="70">
        <f>H270+H284+H294</f>
        <v>4901.1</v>
      </c>
      <c r="I269" s="70">
        <f>I270+I284+I294</f>
        <v>3158.5</v>
      </c>
      <c r="J269" s="71">
        <f t="shared" si="31"/>
        <v>1742.6000000000004</v>
      </c>
      <c r="K269" s="71">
        <f t="shared" si="32"/>
        <v>64.44471649221603</v>
      </c>
    </row>
    <row r="270" spans="1:11" ht="25.5">
      <c r="A270" s="95" t="s">
        <v>270</v>
      </c>
      <c r="B270" s="154" t="s">
        <v>271</v>
      </c>
      <c r="C270" s="155"/>
      <c r="D270" s="74"/>
      <c r="E270" s="74"/>
      <c r="F270" s="75"/>
      <c r="G270" s="96"/>
      <c r="H270" s="76">
        <f>H271</f>
        <v>752.4000000000001</v>
      </c>
      <c r="I270" s="76">
        <f>I271</f>
        <v>448.8</v>
      </c>
      <c r="J270" s="77">
        <f t="shared" si="31"/>
        <v>303.6000000000001</v>
      </c>
      <c r="K270" s="77">
        <f t="shared" si="32"/>
        <v>59.64912280701754</v>
      </c>
    </row>
    <row r="271" spans="1:11" ht="12.75">
      <c r="A271" s="95" t="s">
        <v>165</v>
      </c>
      <c r="B271" s="154" t="s">
        <v>271</v>
      </c>
      <c r="C271" s="155"/>
      <c r="D271" s="74" t="s">
        <v>166</v>
      </c>
      <c r="E271" s="74"/>
      <c r="F271" s="75"/>
      <c r="G271" s="96"/>
      <c r="H271" s="76">
        <f>H272+H276+H280</f>
        <v>752.4000000000001</v>
      </c>
      <c r="I271" s="76">
        <f>I272+I276+I280</f>
        <v>448.8</v>
      </c>
      <c r="J271" s="77">
        <f t="shared" si="31"/>
        <v>303.6000000000001</v>
      </c>
      <c r="K271" s="77">
        <f t="shared" si="32"/>
        <v>59.64912280701754</v>
      </c>
    </row>
    <row r="272" spans="1:11" ht="12.75">
      <c r="A272" s="95" t="s">
        <v>259</v>
      </c>
      <c r="B272" s="154" t="s">
        <v>271</v>
      </c>
      <c r="C272" s="155"/>
      <c r="D272" s="74" t="s">
        <v>166</v>
      </c>
      <c r="E272" s="74" t="s">
        <v>11</v>
      </c>
      <c r="F272" s="75"/>
      <c r="G272" s="96"/>
      <c r="H272" s="76">
        <f aca="true" t="shared" si="40" ref="H272:I274">H273</f>
        <v>166.4</v>
      </c>
      <c r="I272" s="76">
        <f t="shared" si="40"/>
        <v>105.6</v>
      </c>
      <c r="J272" s="77">
        <f aca="true" t="shared" si="41" ref="J272:J335">H272-I272</f>
        <v>60.80000000000001</v>
      </c>
      <c r="K272" s="77">
        <f aca="true" t="shared" si="42" ref="K272:K335">I272/H272*100</f>
        <v>63.46153846153846</v>
      </c>
    </row>
    <row r="273" spans="1:11" ht="38.25">
      <c r="A273" s="95" t="s">
        <v>191</v>
      </c>
      <c r="B273" s="154" t="s">
        <v>271</v>
      </c>
      <c r="C273" s="155"/>
      <c r="D273" s="74" t="s">
        <v>166</v>
      </c>
      <c r="E273" s="74" t="s">
        <v>11</v>
      </c>
      <c r="F273" s="75" t="s">
        <v>192</v>
      </c>
      <c r="G273" s="96"/>
      <c r="H273" s="76">
        <f t="shared" si="40"/>
        <v>166.4</v>
      </c>
      <c r="I273" s="76">
        <f t="shared" si="40"/>
        <v>105.6</v>
      </c>
      <c r="J273" s="77">
        <f t="shared" si="41"/>
        <v>60.80000000000001</v>
      </c>
      <c r="K273" s="77">
        <f t="shared" si="42"/>
        <v>63.46153846153846</v>
      </c>
    </row>
    <row r="274" spans="1:11" ht="12.75">
      <c r="A274" s="95" t="s">
        <v>264</v>
      </c>
      <c r="B274" s="154" t="s">
        <v>271</v>
      </c>
      <c r="C274" s="155"/>
      <c r="D274" s="74" t="s">
        <v>166</v>
      </c>
      <c r="E274" s="74" t="s">
        <v>11</v>
      </c>
      <c r="F274" s="75" t="s">
        <v>265</v>
      </c>
      <c r="G274" s="96"/>
      <c r="H274" s="76">
        <f t="shared" si="40"/>
        <v>166.4</v>
      </c>
      <c r="I274" s="76">
        <f t="shared" si="40"/>
        <v>105.6</v>
      </c>
      <c r="J274" s="77">
        <f t="shared" si="41"/>
        <v>60.80000000000001</v>
      </c>
      <c r="K274" s="77">
        <f t="shared" si="42"/>
        <v>63.46153846153846</v>
      </c>
    </row>
    <row r="275" spans="1:11" ht="25.5">
      <c r="A275" s="95" t="s">
        <v>257</v>
      </c>
      <c r="B275" s="154" t="s">
        <v>271</v>
      </c>
      <c r="C275" s="155"/>
      <c r="D275" s="74" t="s">
        <v>166</v>
      </c>
      <c r="E275" s="74" t="s">
        <v>11</v>
      </c>
      <c r="F275" s="75" t="s">
        <v>265</v>
      </c>
      <c r="G275" s="96" t="s">
        <v>258</v>
      </c>
      <c r="H275" s="76">
        <v>166.4</v>
      </c>
      <c r="I275" s="76">
        <f>16+89.6</f>
        <v>105.6</v>
      </c>
      <c r="J275" s="77">
        <f t="shared" si="41"/>
        <v>60.80000000000001</v>
      </c>
      <c r="K275" s="77">
        <f t="shared" si="42"/>
        <v>63.46153846153846</v>
      </c>
    </row>
    <row r="276" spans="1:11" ht="12.75">
      <c r="A276" s="95" t="s">
        <v>301</v>
      </c>
      <c r="B276" s="154" t="s">
        <v>271</v>
      </c>
      <c r="C276" s="155"/>
      <c r="D276" s="74" t="s">
        <v>166</v>
      </c>
      <c r="E276" s="74" t="s">
        <v>13</v>
      </c>
      <c r="F276" s="75"/>
      <c r="G276" s="96"/>
      <c r="H276" s="76">
        <f aca="true" t="shared" si="43" ref="H276:I278">H277</f>
        <v>381.2</v>
      </c>
      <c r="I276" s="76">
        <f t="shared" si="43"/>
        <v>218.4</v>
      </c>
      <c r="J276" s="77">
        <f t="shared" si="41"/>
        <v>162.79999999999998</v>
      </c>
      <c r="K276" s="77">
        <f t="shared" si="42"/>
        <v>57.29275970619098</v>
      </c>
    </row>
    <row r="277" spans="1:11" ht="38.25">
      <c r="A277" s="95" t="s">
        <v>191</v>
      </c>
      <c r="B277" s="154" t="s">
        <v>271</v>
      </c>
      <c r="C277" s="155"/>
      <c r="D277" s="74" t="s">
        <v>166</v>
      </c>
      <c r="E277" s="74" t="s">
        <v>13</v>
      </c>
      <c r="F277" s="75" t="s">
        <v>192</v>
      </c>
      <c r="G277" s="96"/>
      <c r="H277" s="76">
        <f t="shared" si="43"/>
        <v>381.2</v>
      </c>
      <c r="I277" s="76">
        <f t="shared" si="43"/>
        <v>218.4</v>
      </c>
      <c r="J277" s="77">
        <f t="shared" si="41"/>
        <v>162.79999999999998</v>
      </c>
      <c r="K277" s="77">
        <f t="shared" si="42"/>
        <v>57.29275970619098</v>
      </c>
    </row>
    <row r="278" spans="1:11" ht="12.75">
      <c r="A278" s="95" t="s">
        <v>264</v>
      </c>
      <c r="B278" s="154" t="s">
        <v>271</v>
      </c>
      <c r="C278" s="155"/>
      <c r="D278" s="74" t="s">
        <v>166</v>
      </c>
      <c r="E278" s="74" t="s">
        <v>13</v>
      </c>
      <c r="F278" s="75" t="s">
        <v>265</v>
      </c>
      <c r="G278" s="96"/>
      <c r="H278" s="76">
        <f t="shared" si="43"/>
        <v>381.2</v>
      </c>
      <c r="I278" s="76">
        <f t="shared" si="43"/>
        <v>218.4</v>
      </c>
      <c r="J278" s="77">
        <f t="shared" si="41"/>
        <v>162.79999999999998</v>
      </c>
      <c r="K278" s="77">
        <f t="shared" si="42"/>
        <v>57.29275970619098</v>
      </c>
    </row>
    <row r="279" spans="1:11" ht="25.5">
      <c r="A279" s="95" t="s">
        <v>257</v>
      </c>
      <c r="B279" s="154" t="s">
        <v>271</v>
      </c>
      <c r="C279" s="155"/>
      <c r="D279" s="74" t="s">
        <v>166</v>
      </c>
      <c r="E279" s="74" t="s">
        <v>13</v>
      </c>
      <c r="F279" s="75" t="s">
        <v>265</v>
      </c>
      <c r="G279" s="96" t="s">
        <v>258</v>
      </c>
      <c r="H279" s="76">
        <v>381.2</v>
      </c>
      <c r="I279" s="76">
        <v>218.4</v>
      </c>
      <c r="J279" s="77">
        <f t="shared" si="41"/>
        <v>162.79999999999998</v>
      </c>
      <c r="K279" s="77">
        <f t="shared" si="42"/>
        <v>57.29275970619098</v>
      </c>
    </row>
    <row r="280" spans="1:11" ht="12.75">
      <c r="A280" s="95" t="s">
        <v>321</v>
      </c>
      <c r="B280" s="154" t="s">
        <v>271</v>
      </c>
      <c r="C280" s="155"/>
      <c r="D280" s="74" t="s">
        <v>166</v>
      </c>
      <c r="E280" s="74" t="s">
        <v>101</v>
      </c>
      <c r="F280" s="75"/>
      <c r="G280" s="96"/>
      <c r="H280" s="76">
        <f aca="true" t="shared" si="44" ref="H280:I282">H281</f>
        <v>204.8</v>
      </c>
      <c r="I280" s="76">
        <f t="shared" si="44"/>
        <v>124.8</v>
      </c>
      <c r="J280" s="77">
        <f t="shared" si="41"/>
        <v>80.00000000000001</v>
      </c>
      <c r="K280" s="77">
        <f t="shared" si="42"/>
        <v>60.9375</v>
      </c>
    </row>
    <row r="281" spans="1:11" ht="38.25">
      <c r="A281" s="95" t="s">
        <v>191</v>
      </c>
      <c r="B281" s="154" t="s">
        <v>271</v>
      </c>
      <c r="C281" s="155"/>
      <c r="D281" s="74" t="s">
        <v>166</v>
      </c>
      <c r="E281" s="74" t="s">
        <v>101</v>
      </c>
      <c r="F281" s="75" t="s">
        <v>192</v>
      </c>
      <c r="G281" s="96"/>
      <c r="H281" s="76">
        <f t="shared" si="44"/>
        <v>204.8</v>
      </c>
      <c r="I281" s="76">
        <f t="shared" si="44"/>
        <v>124.8</v>
      </c>
      <c r="J281" s="77">
        <f t="shared" si="41"/>
        <v>80.00000000000001</v>
      </c>
      <c r="K281" s="77">
        <f t="shared" si="42"/>
        <v>60.9375</v>
      </c>
    </row>
    <row r="282" spans="1:11" ht="12.75">
      <c r="A282" s="95" t="s">
        <v>264</v>
      </c>
      <c r="B282" s="154" t="s">
        <v>271</v>
      </c>
      <c r="C282" s="155"/>
      <c r="D282" s="74" t="s">
        <v>166</v>
      </c>
      <c r="E282" s="74" t="s">
        <v>101</v>
      </c>
      <c r="F282" s="75" t="s">
        <v>265</v>
      </c>
      <c r="G282" s="96"/>
      <c r="H282" s="76">
        <f t="shared" si="44"/>
        <v>204.8</v>
      </c>
      <c r="I282" s="76">
        <f t="shared" si="44"/>
        <v>124.8</v>
      </c>
      <c r="J282" s="77">
        <f t="shared" si="41"/>
        <v>80.00000000000001</v>
      </c>
      <c r="K282" s="77">
        <f t="shared" si="42"/>
        <v>60.9375</v>
      </c>
    </row>
    <row r="283" spans="1:11" ht="25.5">
      <c r="A283" s="95" t="s">
        <v>257</v>
      </c>
      <c r="B283" s="154" t="s">
        <v>271</v>
      </c>
      <c r="C283" s="155"/>
      <c r="D283" s="74" t="s">
        <v>166</v>
      </c>
      <c r="E283" s="74" t="s">
        <v>101</v>
      </c>
      <c r="F283" s="75" t="s">
        <v>265</v>
      </c>
      <c r="G283" s="96" t="s">
        <v>258</v>
      </c>
      <c r="H283" s="76">
        <v>204.8</v>
      </c>
      <c r="I283" s="76">
        <v>124.8</v>
      </c>
      <c r="J283" s="77">
        <f t="shared" si="41"/>
        <v>80.00000000000001</v>
      </c>
      <c r="K283" s="77">
        <f t="shared" si="42"/>
        <v>60.9375</v>
      </c>
    </row>
    <row r="284" spans="1:11" ht="12.75">
      <c r="A284" s="95" t="s">
        <v>272</v>
      </c>
      <c r="B284" s="154" t="s">
        <v>273</v>
      </c>
      <c r="C284" s="155"/>
      <c r="D284" s="74"/>
      <c r="E284" s="74"/>
      <c r="F284" s="75"/>
      <c r="G284" s="96"/>
      <c r="H284" s="76">
        <f>H285</f>
        <v>3948.7</v>
      </c>
      <c r="I284" s="76">
        <f>I285</f>
        <v>2709.7</v>
      </c>
      <c r="J284" s="77">
        <f t="shared" si="41"/>
        <v>1239</v>
      </c>
      <c r="K284" s="77">
        <f t="shared" si="42"/>
        <v>68.62258464811204</v>
      </c>
    </row>
    <row r="285" spans="1:11" ht="12.75">
      <c r="A285" s="95" t="s">
        <v>165</v>
      </c>
      <c r="B285" s="154" t="s">
        <v>273</v>
      </c>
      <c r="C285" s="155"/>
      <c r="D285" s="74" t="s">
        <v>166</v>
      </c>
      <c r="E285" s="74"/>
      <c r="F285" s="75"/>
      <c r="G285" s="96"/>
      <c r="H285" s="76">
        <f>H286+H290</f>
        <v>3948.7</v>
      </c>
      <c r="I285" s="76">
        <f>I286+I290</f>
        <v>2709.7</v>
      </c>
      <c r="J285" s="77">
        <f t="shared" si="41"/>
        <v>1239</v>
      </c>
      <c r="K285" s="77">
        <f t="shared" si="42"/>
        <v>68.62258464811204</v>
      </c>
    </row>
    <row r="286" spans="1:11" ht="12.75">
      <c r="A286" s="95" t="s">
        <v>259</v>
      </c>
      <c r="B286" s="154" t="s">
        <v>273</v>
      </c>
      <c r="C286" s="155"/>
      <c r="D286" s="74" t="s">
        <v>166</v>
      </c>
      <c r="E286" s="74" t="s">
        <v>11</v>
      </c>
      <c r="F286" s="75"/>
      <c r="G286" s="96"/>
      <c r="H286" s="76">
        <f aca="true" t="shared" si="45" ref="H286:I288">H287</f>
        <v>1632</v>
      </c>
      <c r="I286" s="76">
        <f t="shared" si="45"/>
        <v>1036.7</v>
      </c>
      <c r="J286" s="77">
        <f t="shared" si="41"/>
        <v>595.3</v>
      </c>
      <c r="K286" s="77">
        <f t="shared" si="42"/>
        <v>63.52328431372549</v>
      </c>
    </row>
    <row r="287" spans="1:11" ht="38.25">
      <c r="A287" s="95" t="s">
        <v>191</v>
      </c>
      <c r="B287" s="154" t="s">
        <v>273</v>
      </c>
      <c r="C287" s="155"/>
      <c r="D287" s="74" t="s">
        <v>166</v>
      </c>
      <c r="E287" s="74" t="s">
        <v>11</v>
      </c>
      <c r="F287" s="75" t="s">
        <v>192</v>
      </c>
      <c r="G287" s="96"/>
      <c r="H287" s="76">
        <f t="shared" si="45"/>
        <v>1632</v>
      </c>
      <c r="I287" s="76">
        <f t="shared" si="45"/>
        <v>1036.7</v>
      </c>
      <c r="J287" s="77">
        <f t="shared" si="41"/>
        <v>595.3</v>
      </c>
      <c r="K287" s="77">
        <f t="shared" si="42"/>
        <v>63.52328431372549</v>
      </c>
    </row>
    <row r="288" spans="1:11" ht="12.75">
      <c r="A288" s="95" t="s">
        <v>264</v>
      </c>
      <c r="B288" s="154" t="s">
        <v>273</v>
      </c>
      <c r="C288" s="155"/>
      <c r="D288" s="74" t="s">
        <v>166</v>
      </c>
      <c r="E288" s="74" t="s">
        <v>11</v>
      </c>
      <c r="F288" s="75" t="s">
        <v>265</v>
      </c>
      <c r="G288" s="96"/>
      <c r="H288" s="76">
        <f t="shared" si="45"/>
        <v>1632</v>
      </c>
      <c r="I288" s="76">
        <f t="shared" si="45"/>
        <v>1036.7</v>
      </c>
      <c r="J288" s="77">
        <f t="shared" si="41"/>
        <v>595.3</v>
      </c>
      <c r="K288" s="77">
        <f t="shared" si="42"/>
        <v>63.52328431372549</v>
      </c>
    </row>
    <row r="289" spans="1:11" ht="25.5">
      <c r="A289" s="95" t="s">
        <v>257</v>
      </c>
      <c r="B289" s="154" t="s">
        <v>273</v>
      </c>
      <c r="C289" s="155"/>
      <c r="D289" s="74" t="s">
        <v>166</v>
      </c>
      <c r="E289" s="74" t="s">
        <v>11</v>
      </c>
      <c r="F289" s="75" t="s">
        <v>265</v>
      </c>
      <c r="G289" s="96" t="s">
        <v>258</v>
      </c>
      <c r="H289" s="76">
        <v>1632</v>
      </c>
      <c r="I289" s="76">
        <v>1036.7</v>
      </c>
      <c r="J289" s="77">
        <f t="shared" si="41"/>
        <v>595.3</v>
      </c>
      <c r="K289" s="77">
        <f t="shared" si="42"/>
        <v>63.52328431372549</v>
      </c>
    </row>
    <row r="290" spans="1:11" ht="12.75">
      <c r="A290" s="95" t="s">
        <v>301</v>
      </c>
      <c r="B290" s="154" t="s">
        <v>273</v>
      </c>
      <c r="C290" s="155"/>
      <c r="D290" s="74" t="s">
        <v>166</v>
      </c>
      <c r="E290" s="74" t="s">
        <v>13</v>
      </c>
      <c r="F290" s="75"/>
      <c r="G290" s="96"/>
      <c r="H290" s="76">
        <f aca="true" t="shared" si="46" ref="H290:I292">H291</f>
        <v>2316.7</v>
      </c>
      <c r="I290" s="76">
        <f t="shared" si="46"/>
        <v>1673</v>
      </c>
      <c r="J290" s="77">
        <f t="shared" si="41"/>
        <v>643.6999999999998</v>
      </c>
      <c r="K290" s="77">
        <f t="shared" si="42"/>
        <v>72.21478827642768</v>
      </c>
    </row>
    <row r="291" spans="1:11" ht="38.25">
      <c r="A291" s="95" t="s">
        <v>191</v>
      </c>
      <c r="B291" s="154" t="s">
        <v>273</v>
      </c>
      <c r="C291" s="155"/>
      <c r="D291" s="74" t="s">
        <v>166</v>
      </c>
      <c r="E291" s="74" t="s">
        <v>13</v>
      </c>
      <c r="F291" s="75" t="s">
        <v>192</v>
      </c>
      <c r="G291" s="96"/>
      <c r="H291" s="76">
        <f t="shared" si="46"/>
        <v>2316.7</v>
      </c>
      <c r="I291" s="76">
        <f t="shared" si="46"/>
        <v>1673</v>
      </c>
      <c r="J291" s="77">
        <f t="shared" si="41"/>
        <v>643.6999999999998</v>
      </c>
      <c r="K291" s="77">
        <f t="shared" si="42"/>
        <v>72.21478827642768</v>
      </c>
    </row>
    <row r="292" spans="1:11" ht="12.75">
      <c r="A292" s="95" t="s">
        <v>264</v>
      </c>
      <c r="B292" s="154" t="s">
        <v>273</v>
      </c>
      <c r="C292" s="155"/>
      <c r="D292" s="74" t="s">
        <v>166</v>
      </c>
      <c r="E292" s="74" t="s">
        <v>13</v>
      </c>
      <c r="F292" s="75" t="s">
        <v>265</v>
      </c>
      <c r="G292" s="96"/>
      <c r="H292" s="76">
        <f t="shared" si="46"/>
        <v>2316.7</v>
      </c>
      <c r="I292" s="76">
        <f t="shared" si="46"/>
        <v>1673</v>
      </c>
      <c r="J292" s="77">
        <f t="shared" si="41"/>
        <v>643.6999999999998</v>
      </c>
      <c r="K292" s="77">
        <f t="shared" si="42"/>
        <v>72.21478827642768</v>
      </c>
    </row>
    <row r="293" spans="1:11" ht="25.5">
      <c r="A293" s="95" t="s">
        <v>257</v>
      </c>
      <c r="B293" s="154" t="s">
        <v>273</v>
      </c>
      <c r="C293" s="155"/>
      <c r="D293" s="74" t="s">
        <v>166</v>
      </c>
      <c r="E293" s="74" t="s">
        <v>13</v>
      </c>
      <c r="F293" s="75" t="s">
        <v>265</v>
      </c>
      <c r="G293" s="96" t="s">
        <v>258</v>
      </c>
      <c r="H293" s="76">
        <v>2316.7</v>
      </c>
      <c r="I293" s="76">
        <v>1673</v>
      </c>
      <c r="J293" s="77">
        <f t="shared" si="41"/>
        <v>643.6999999999998</v>
      </c>
      <c r="K293" s="77">
        <f t="shared" si="42"/>
        <v>72.21478827642768</v>
      </c>
    </row>
    <row r="294" spans="1:11" ht="12.75">
      <c r="A294" s="95" t="s">
        <v>274</v>
      </c>
      <c r="B294" s="154" t="s">
        <v>275</v>
      </c>
      <c r="C294" s="155"/>
      <c r="D294" s="74"/>
      <c r="E294" s="74"/>
      <c r="F294" s="75"/>
      <c r="G294" s="96"/>
      <c r="H294" s="76">
        <f aca="true" t="shared" si="47" ref="H294:I298">H295</f>
        <v>200</v>
      </c>
      <c r="I294" s="76">
        <f t="shared" si="47"/>
        <v>0</v>
      </c>
      <c r="J294" s="77">
        <f t="shared" si="41"/>
        <v>200</v>
      </c>
      <c r="K294" s="77">
        <f t="shared" si="42"/>
        <v>0</v>
      </c>
    </row>
    <row r="295" spans="1:11" ht="12.75">
      <c r="A295" s="95" t="s">
        <v>165</v>
      </c>
      <c r="B295" s="154" t="s">
        <v>275</v>
      </c>
      <c r="C295" s="155"/>
      <c r="D295" s="74" t="s">
        <v>166</v>
      </c>
      <c r="E295" s="74"/>
      <c r="F295" s="75"/>
      <c r="G295" s="96"/>
      <c r="H295" s="76">
        <f t="shared" si="47"/>
        <v>200</v>
      </c>
      <c r="I295" s="76">
        <f t="shared" si="47"/>
        <v>0</v>
      </c>
      <c r="J295" s="77">
        <f t="shared" si="41"/>
        <v>200</v>
      </c>
      <c r="K295" s="77">
        <f t="shared" si="42"/>
        <v>0</v>
      </c>
    </row>
    <row r="296" spans="1:11" ht="12.75">
      <c r="A296" s="95" t="s">
        <v>259</v>
      </c>
      <c r="B296" s="154" t="s">
        <v>275</v>
      </c>
      <c r="C296" s="155"/>
      <c r="D296" s="74" t="s">
        <v>166</v>
      </c>
      <c r="E296" s="74" t="s">
        <v>11</v>
      </c>
      <c r="F296" s="75"/>
      <c r="G296" s="96"/>
      <c r="H296" s="76">
        <f t="shared" si="47"/>
        <v>200</v>
      </c>
      <c r="I296" s="76">
        <f t="shared" si="47"/>
        <v>0</v>
      </c>
      <c r="J296" s="77">
        <f t="shared" si="41"/>
        <v>200</v>
      </c>
      <c r="K296" s="77">
        <f t="shared" si="42"/>
        <v>0</v>
      </c>
    </row>
    <row r="297" spans="1:11" ht="38.25">
      <c r="A297" s="95" t="s">
        <v>191</v>
      </c>
      <c r="B297" s="154" t="s">
        <v>275</v>
      </c>
      <c r="C297" s="155"/>
      <c r="D297" s="74" t="s">
        <v>166</v>
      </c>
      <c r="E297" s="74" t="s">
        <v>11</v>
      </c>
      <c r="F297" s="75" t="s">
        <v>192</v>
      </c>
      <c r="G297" s="96"/>
      <c r="H297" s="76">
        <f t="shared" si="47"/>
        <v>200</v>
      </c>
      <c r="I297" s="76">
        <f t="shared" si="47"/>
        <v>0</v>
      </c>
      <c r="J297" s="77">
        <f t="shared" si="41"/>
        <v>200</v>
      </c>
      <c r="K297" s="77">
        <f t="shared" si="42"/>
        <v>0</v>
      </c>
    </row>
    <row r="298" spans="1:11" ht="12.75">
      <c r="A298" s="95" t="s">
        <v>264</v>
      </c>
      <c r="B298" s="154" t="s">
        <v>275</v>
      </c>
      <c r="C298" s="155"/>
      <c r="D298" s="74" t="s">
        <v>166</v>
      </c>
      <c r="E298" s="74" t="s">
        <v>11</v>
      </c>
      <c r="F298" s="75" t="s">
        <v>265</v>
      </c>
      <c r="G298" s="96"/>
      <c r="H298" s="76">
        <f t="shared" si="47"/>
        <v>200</v>
      </c>
      <c r="I298" s="76">
        <f t="shared" si="47"/>
        <v>0</v>
      </c>
      <c r="J298" s="77">
        <f t="shared" si="41"/>
        <v>200</v>
      </c>
      <c r="K298" s="77">
        <f t="shared" si="42"/>
        <v>0</v>
      </c>
    </row>
    <row r="299" spans="1:11" ht="25.5">
      <c r="A299" s="95" t="s">
        <v>257</v>
      </c>
      <c r="B299" s="154" t="s">
        <v>275</v>
      </c>
      <c r="C299" s="155"/>
      <c r="D299" s="74" t="s">
        <v>166</v>
      </c>
      <c r="E299" s="74" t="s">
        <v>11</v>
      </c>
      <c r="F299" s="75" t="s">
        <v>265</v>
      </c>
      <c r="G299" s="96" t="s">
        <v>258</v>
      </c>
      <c r="H299" s="76">
        <v>200</v>
      </c>
      <c r="I299" s="76">
        <v>0</v>
      </c>
      <c r="J299" s="77">
        <f t="shared" si="41"/>
        <v>200</v>
      </c>
      <c r="K299" s="77">
        <f t="shared" si="42"/>
        <v>0</v>
      </c>
    </row>
    <row r="300" spans="1:11" ht="51">
      <c r="A300" s="93" t="s">
        <v>328</v>
      </c>
      <c r="B300" s="151" t="s">
        <v>329</v>
      </c>
      <c r="C300" s="152"/>
      <c r="D300" s="68"/>
      <c r="E300" s="68"/>
      <c r="F300" s="69"/>
      <c r="G300" s="94"/>
      <c r="H300" s="70">
        <f>H301</f>
        <v>508.3</v>
      </c>
      <c r="I300" s="70">
        <f>I301</f>
        <v>376.7</v>
      </c>
      <c r="J300" s="71">
        <f t="shared" si="41"/>
        <v>131.60000000000002</v>
      </c>
      <c r="K300" s="71">
        <f t="shared" si="42"/>
        <v>74.10977769034035</v>
      </c>
    </row>
    <row r="301" spans="1:11" ht="42" customHeight="1">
      <c r="A301" s="93" t="s">
        <v>330</v>
      </c>
      <c r="B301" s="151" t="s">
        <v>331</v>
      </c>
      <c r="C301" s="152"/>
      <c r="D301" s="68"/>
      <c r="E301" s="68"/>
      <c r="F301" s="69"/>
      <c r="G301" s="94"/>
      <c r="H301" s="70">
        <f>H302+H311</f>
        <v>508.3</v>
      </c>
      <c r="I301" s="70">
        <f>I302+I311</f>
        <v>376.7</v>
      </c>
      <c r="J301" s="71">
        <f t="shared" si="41"/>
        <v>131.60000000000002</v>
      </c>
      <c r="K301" s="71">
        <f t="shared" si="42"/>
        <v>74.10977769034035</v>
      </c>
    </row>
    <row r="302" spans="1:11" ht="18" customHeight="1">
      <c r="A302" s="95" t="s">
        <v>332</v>
      </c>
      <c r="B302" s="154" t="s">
        <v>333</v>
      </c>
      <c r="C302" s="155"/>
      <c r="D302" s="74"/>
      <c r="E302" s="74"/>
      <c r="F302" s="75"/>
      <c r="G302" s="96"/>
      <c r="H302" s="76">
        <f>H303</f>
        <v>493.3</v>
      </c>
      <c r="I302" s="76">
        <f>I303</f>
        <v>361.7</v>
      </c>
      <c r="J302" s="77">
        <f t="shared" si="41"/>
        <v>131.60000000000002</v>
      </c>
      <c r="K302" s="77">
        <f t="shared" si="42"/>
        <v>73.32252179201298</v>
      </c>
    </row>
    <row r="303" spans="1:11" ht="12.75">
      <c r="A303" s="95" t="s">
        <v>165</v>
      </c>
      <c r="B303" s="154" t="s">
        <v>333</v>
      </c>
      <c r="C303" s="155"/>
      <c r="D303" s="74" t="s">
        <v>166</v>
      </c>
      <c r="E303" s="74"/>
      <c r="F303" s="75"/>
      <c r="G303" s="96"/>
      <c r="H303" s="76">
        <f>H304</f>
        <v>493.3</v>
      </c>
      <c r="I303" s="76">
        <f>I304</f>
        <v>361.7</v>
      </c>
      <c r="J303" s="77">
        <f t="shared" si="41"/>
        <v>131.60000000000002</v>
      </c>
      <c r="K303" s="77">
        <f t="shared" si="42"/>
        <v>73.32252179201298</v>
      </c>
    </row>
    <row r="304" spans="1:11" ht="12.75">
      <c r="A304" s="95" t="s">
        <v>327</v>
      </c>
      <c r="B304" s="154" t="s">
        <v>333</v>
      </c>
      <c r="C304" s="155"/>
      <c r="D304" s="74" t="s">
        <v>166</v>
      </c>
      <c r="E304" s="74" t="s">
        <v>166</v>
      </c>
      <c r="F304" s="75"/>
      <c r="G304" s="96"/>
      <c r="H304" s="76">
        <f>H305+H308</f>
        <v>493.3</v>
      </c>
      <c r="I304" s="76">
        <f>I305+I308</f>
        <v>361.7</v>
      </c>
      <c r="J304" s="77">
        <f t="shared" si="41"/>
        <v>131.60000000000002</v>
      </c>
      <c r="K304" s="77">
        <f t="shared" si="42"/>
        <v>73.32252179201298</v>
      </c>
    </row>
    <row r="305" spans="1:11" ht="38.25">
      <c r="A305" s="95" t="s">
        <v>33</v>
      </c>
      <c r="B305" s="154" t="s">
        <v>333</v>
      </c>
      <c r="C305" s="155"/>
      <c r="D305" s="74" t="s">
        <v>166</v>
      </c>
      <c r="E305" s="74" t="s">
        <v>166</v>
      </c>
      <c r="F305" s="75" t="s">
        <v>34</v>
      </c>
      <c r="G305" s="96"/>
      <c r="H305" s="76">
        <f>H306</f>
        <v>384.8</v>
      </c>
      <c r="I305" s="76">
        <f>I306</f>
        <v>261.5</v>
      </c>
      <c r="J305" s="77">
        <f t="shared" si="41"/>
        <v>123.30000000000001</v>
      </c>
      <c r="K305" s="77">
        <f t="shared" si="42"/>
        <v>67.95738045738045</v>
      </c>
    </row>
    <row r="306" spans="1:11" ht="38.25">
      <c r="A306" s="95" t="s">
        <v>35</v>
      </c>
      <c r="B306" s="154" t="s">
        <v>333</v>
      </c>
      <c r="C306" s="155"/>
      <c r="D306" s="74" t="s">
        <v>166</v>
      </c>
      <c r="E306" s="74" t="s">
        <v>166</v>
      </c>
      <c r="F306" s="75" t="s">
        <v>36</v>
      </c>
      <c r="G306" s="96"/>
      <c r="H306" s="76">
        <f>H307</f>
        <v>384.8</v>
      </c>
      <c r="I306" s="76">
        <f>I307</f>
        <v>261.5</v>
      </c>
      <c r="J306" s="77">
        <f t="shared" si="41"/>
        <v>123.30000000000001</v>
      </c>
      <c r="K306" s="77">
        <f t="shared" si="42"/>
        <v>67.95738045738045</v>
      </c>
    </row>
    <row r="307" spans="1:11" ht="38.25">
      <c r="A307" s="95" t="s">
        <v>364</v>
      </c>
      <c r="B307" s="154" t="s">
        <v>333</v>
      </c>
      <c r="C307" s="155"/>
      <c r="D307" s="74" t="s">
        <v>166</v>
      </c>
      <c r="E307" s="74" t="s">
        <v>166</v>
      </c>
      <c r="F307" s="75" t="s">
        <v>36</v>
      </c>
      <c r="G307" s="96" t="s">
        <v>365</v>
      </c>
      <c r="H307" s="76">
        <v>384.8</v>
      </c>
      <c r="I307" s="76">
        <v>261.5</v>
      </c>
      <c r="J307" s="77">
        <f t="shared" si="41"/>
        <v>123.30000000000001</v>
      </c>
      <c r="K307" s="77">
        <f t="shared" si="42"/>
        <v>67.95738045738045</v>
      </c>
    </row>
    <row r="308" spans="1:11" ht="38.25">
      <c r="A308" s="95" t="s">
        <v>191</v>
      </c>
      <c r="B308" s="154" t="s">
        <v>333</v>
      </c>
      <c r="C308" s="155"/>
      <c r="D308" s="74" t="s">
        <v>166</v>
      </c>
      <c r="E308" s="74" t="s">
        <v>166</v>
      </c>
      <c r="F308" s="75" t="s">
        <v>192</v>
      </c>
      <c r="G308" s="96"/>
      <c r="H308" s="76">
        <f>H309</f>
        <v>108.5</v>
      </c>
      <c r="I308" s="76">
        <f>I309</f>
        <v>100.2</v>
      </c>
      <c r="J308" s="77">
        <f t="shared" si="41"/>
        <v>8.299999999999997</v>
      </c>
      <c r="K308" s="77">
        <f t="shared" si="42"/>
        <v>92.35023041474655</v>
      </c>
    </row>
    <row r="309" spans="1:11" ht="12.75">
      <c r="A309" s="95" t="s">
        <v>264</v>
      </c>
      <c r="B309" s="154" t="s">
        <v>333</v>
      </c>
      <c r="C309" s="155"/>
      <c r="D309" s="74" t="s">
        <v>166</v>
      </c>
      <c r="E309" s="74" t="s">
        <v>166</v>
      </c>
      <c r="F309" s="75" t="s">
        <v>265</v>
      </c>
      <c r="G309" s="96"/>
      <c r="H309" s="76">
        <f>H310</f>
        <v>108.5</v>
      </c>
      <c r="I309" s="76">
        <f>I310</f>
        <v>100.2</v>
      </c>
      <c r="J309" s="77">
        <f t="shared" si="41"/>
        <v>8.299999999999997</v>
      </c>
      <c r="K309" s="77">
        <f t="shared" si="42"/>
        <v>92.35023041474655</v>
      </c>
    </row>
    <row r="310" spans="1:11" ht="25.5">
      <c r="A310" s="95" t="s">
        <v>257</v>
      </c>
      <c r="B310" s="154" t="s">
        <v>333</v>
      </c>
      <c r="C310" s="155"/>
      <c r="D310" s="74" t="s">
        <v>166</v>
      </c>
      <c r="E310" s="74" t="s">
        <v>166</v>
      </c>
      <c r="F310" s="75" t="s">
        <v>265</v>
      </c>
      <c r="G310" s="96" t="s">
        <v>258</v>
      </c>
      <c r="H310" s="76">
        <v>108.5</v>
      </c>
      <c r="I310" s="76">
        <v>100.2</v>
      </c>
      <c r="J310" s="77">
        <f t="shared" si="41"/>
        <v>8.299999999999997</v>
      </c>
      <c r="K310" s="77">
        <f t="shared" si="42"/>
        <v>92.35023041474655</v>
      </c>
    </row>
    <row r="311" spans="1:11" ht="42" customHeight="1">
      <c r="A311" s="95" t="s">
        <v>366</v>
      </c>
      <c r="B311" s="154" t="s">
        <v>367</v>
      </c>
      <c r="C311" s="155"/>
      <c r="D311" s="74"/>
      <c r="E311" s="74"/>
      <c r="F311" s="75"/>
      <c r="G311" s="96"/>
      <c r="H311" s="76">
        <f aca="true" t="shared" si="48" ref="H311:I315">H312</f>
        <v>15</v>
      </c>
      <c r="I311" s="76">
        <f t="shared" si="48"/>
        <v>15</v>
      </c>
      <c r="J311" s="77">
        <f t="shared" si="41"/>
        <v>0</v>
      </c>
      <c r="K311" s="77">
        <f t="shared" si="42"/>
        <v>100</v>
      </c>
    </row>
    <row r="312" spans="1:11" ht="12.75">
      <c r="A312" s="95" t="s">
        <v>165</v>
      </c>
      <c r="B312" s="154" t="s">
        <v>367</v>
      </c>
      <c r="C312" s="155"/>
      <c r="D312" s="74" t="s">
        <v>166</v>
      </c>
      <c r="E312" s="74"/>
      <c r="F312" s="75"/>
      <c r="G312" s="96"/>
      <c r="H312" s="76">
        <f t="shared" si="48"/>
        <v>15</v>
      </c>
      <c r="I312" s="76">
        <f t="shared" si="48"/>
        <v>15</v>
      </c>
      <c r="J312" s="77">
        <f t="shared" si="41"/>
        <v>0</v>
      </c>
      <c r="K312" s="77">
        <f t="shared" si="42"/>
        <v>100</v>
      </c>
    </row>
    <row r="313" spans="1:11" ht="12.75">
      <c r="A313" s="95" t="s">
        <v>327</v>
      </c>
      <c r="B313" s="154" t="s">
        <v>367</v>
      </c>
      <c r="C313" s="155"/>
      <c r="D313" s="74" t="s">
        <v>166</v>
      </c>
      <c r="E313" s="74" t="s">
        <v>166</v>
      </c>
      <c r="F313" s="75"/>
      <c r="G313" s="96"/>
      <c r="H313" s="76">
        <f t="shared" si="48"/>
        <v>15</v>
      </c>
      <c r="I313" s="76">
        <f t="shared" si="48"/>
        <v>15</v>
      </c>
      <c r="J313" s="77">
        <f t="shared" si="41"/>
        <v>0</v>
      </c>
      <c r="K313" s="77">
        <f t="shared" si="42"/>
        <v>100</v>
      </c>
    </row>
    <row r="314" spans="1:11" ht="38.25">
      <c r="A314" s="95" t="s">
        <v>33</v>
      </c>
      <c r="B314" s="154" t="s">
        <v>367</v>
      </c>
      <c r="C314" s="155"/>
      <c r="D314" s="74" t="s">
        <v>166</v>
      </c>
      <c r="E314" s="74" t="s">
        <v>166</v>
      </c>
      <c r="F314" s="75" t="s">
        <v>34</v>
      </c>
      <c r="G314" s="96"/>
      <c r="H314" s="76">
        <f t="shared" si="48"/>
        <v>15</v>
      </c>
      <c r="I314" s="76">
        <f t="shared" si="48"/>
        <v>15</v>
      </c>
      <c r="J314" s="77">
        <f t="shared" si="41"/>
        <v>0</v>
      </c>
      <c r="K314" s="77">
        <f t="shared" si="42"/>
        <v>100</v>
      </c>
    </row>
    <row r="315" spans="1:11" ht="38.25">
      <c r="A315" s="95" t="s">
        <v>35</v>
      </c>
      <c r="B315" s="154" t="s">
        <v>367</v>
      </c>
      <c r="C315" s="155"/>
      <c r="D315" s="74" t="s">
        <v>166</v>
      </c>
      <c r="E315" s="74" t="s">
        <v>166</v>
      </c>
      <c r="F315" s="75" t="s">
        <v>36</v>
      </c>
      <c r="G315" s="96"/>
      <c r="H315" s="76">
        <f t="shared" si="48"/>
        <v>15</v>
      </c>
      <c r="I315" s="76">
        <f t="shared" si="48"/>
        <v>15</v>
      </c>
      <c r="J315" s="77">
        <f t="shared" si="41"/>
        <v>0</v>
      </c>
      <c r="K315" s="77">
        <f t="shared" si="42"/>
        <v>100</v>
      </c>
    </row>
    <row r="316" spans="1:11" ht="38.25">
      <c r="A316" s="95" t="s">
        <v>364</v>
      </c>
      <c r="B316" s="154" t="s">
        <v>367</v>
      </c>
      <c r="C316" s="155"/>
      <c r="D316" s="74" t="s">
        <v>166</v>
      </c>
      <c r="E316" s="74" t="s">
        <v>166</v>
      </c>
      <c r="F316" s="75" t="s">
        <v>36</v>
      </c>
      <c r="G316" s="96" t="s">
        <v>365</v>
      </c>
      <c r="H316" s="76">
        <v>15</v>
      </c>
      <c r="I316" s="76">
        <v>15</v>
      </c>
      <c r="J316" s="77">
        <f t="shared" si="41"/>
        <v>0</v>
      </c>
      <c r="K316" s="77">
        <f t="shared" si="42"/>
        <v>100</v>
      </c>
    </row>
    <row r="317" spans="1:11" ht="69.75" customHeight="1">
      <c r="A317" s="93" t="s">
        <v>498</v>
      </c>
      <c r="B317" s="151" t="s">
        <v>499</v>
      </c>
      <c r="C317" s="152"/>
      <c r="D317" s="68"/>
      <c r="E317" s="68"/>
      <c r="F317" s="69"/>
      <c r="G317" s="94"/>
      <c r="H317" s="70">
        <f aca="true" t="shared" si="49" ref="H317:I323">H318</f>
        <v>10</v>
      </c>
      <c r="I317" s="70">
        <f t="shared" si="49"/>
        <v>0</v>
      </c>
      <c r="J317" s="71">
        <f t="shared" si="41"/>
        <v>10</v>
      </c>
      <c r="K317" s="71">
        <f t="shared" si="42"/>
        <v>0</v>
      </c>
    </row>
    <row r="318" spans="1:11" ht="38.25">
      <c r="A318" s="93" t="s">
        <v>500</v>
      </c>
      <c r="B318" s="151" t="s">
        <v>501</v>
      </c>
      <c r="C318" s="152"/>
      <c r="D318" s="68"/>
      <c r="E318" s="68"/>
      <c r="F318" s="69"/>
      <c r="G318" s="94"/>
      <c r="H318" s="70">
        <f t="shared" si="49"/>
        <v>10</v>
      </c>
      <c r="I318" s="70">
        <f t="shared" si="49"/>
        <v>0</v>
      </c>
      <c r="J318" s="71">
        <f t="shared" si="41"/>
        <v>10</v>
      </c>
      <c r="K318" s="71">
        <f t="shared" si="42"/>
        <v>0</v>
      </c>
    </row>
    <row r="319" spans="1:11" ht="25.5">
      <c r="A319" s="95" t="s">
        <v>502</v>
      </c>
      <c r="B319" s="154" t="s">
        <v>503</v>
      </c>
      <c r="C319" s="155"/>
      <c r="D319" s="74"/>
      <c r="E319" s="74"/>
      <c r="F319" s="75"/>
      <c r="G319" s="96"/>
      <c r="H319" s="76">
        <f t="shared" si="49"/>
        <v>10</v>
      </c>
      <c r="I319" s="76">
        <f t="shared" si="49"/>
        <v>0</v>
      </c>
      <c r="J319" s="77">
        <f t="shared" si="41"/>
        <v>10</v>
      </c>
      <c r="K319" s="77">
        <f t="shared" si="42"/>
        <v>0</v>
      </c>
    </row>
    <row r="320" spans="1:11" ht="25.5">
      <c r="A320" s="95" t="s">
        <v>153</v>
      </c>
      <c r="B320" s="154" t="s">
        <v>503</v>
      </c>
      <c r="C320" s="155"/>
      <c r="D320" s="74" t="s">
        <v>154</v>
      </c>
      <c r="E320" s="74"/>
      <c r="F320" s="75"/>
      <c r="G320" s="96"/>
      <c r="H320" s="76">
        <f t="shared" si="49"/>
        <v>10</v>
      </c>
      <c r="I320" s="76">
        <f t="shared" si="49"/>
        <v>0</v>
      </c>
      <c r="J320" s="77">
        <f t="shared" si="41"/>
        <v>10</v>
      </c>
      <c r="K320" s="77">
        <f t="shared" si="42"/>
        <v>0</v>
      </c>
    </row>
    <row r="321" spans="1:11" ht="12.75">
      <c r="A321" s="95" t="s">
        <v>155</v>
      </c>
      <c r="B321" s="154" t="s">
        <v>503</v>
      </c>
      <c r="C321" s="155"/>
      <c r="D321" s="74" t="s">
        <v>154</v>
      </c>
      <c r="E321" s="74" t="s">
        <v>11</v>
      </c>
      <c r="F321" s="75"/>
      <c r="G321" s="96"/>
      <c r="H321" s="76">
        <f t="shared" si="49"/>
        <v>10</v>
      </c>
      <c r="I321" s="76">
        <f t="shared" si="49"/>
        <v>0</v>
      </c>
      <c r="J321" s="77">
        <f t="shared" si="41"/>
        <v>10</v>
      </c>
      <c r="K321" s="77">
        <f t="shared" si="42"/>
        <v>0</v>
      </c>
    </row>
    <row r="322" spans="1:11" ht="38.25">
      <c r="A322" s="95" t="s">
        <v>33</v>
      </c>
      <c r="B322" s="154" t="s">
        <v>503</v>
      </c>
      <c r="C322" s="155"/>
      <c r="D322" s="74" t="s">
        <v>154</v>
      </c>
      <c r="E322" s="74" t="s">
        <v>11</v>
      </c>
      <c r="F322" s="75" t="s">
        <v>34</v>
      </c>
      <c r="G322" s="96"/>
      <c r="H322" s="76">
        <f t="shared" si="49"/>
        <v>10</v>
      </c>
      <c r="I322" s="76">
        <f t="shared" si="49"/>
        <v>0</v>
      </c>
      <c r="J322" s="77">
        <f t="shared" si="41"/>
        <v>10</v>
      </c>
      <c r="K322" s="77">
        <f t="shared" si="42"/>
        <v>0</v>
      </c>
    </row>
    <row r="323" spans="1:11" ht="38.25">
      <c r="A323" s="95" t="s">
        <v>35</v>
      </c>
      <c r="B323" s="154" t="s">
        <v>503</v>
      </c>
      <c r="C323" s="155"/>
      <c r="D323" s="74" t="s">
        <v>154</v>
      </c>
      <c r="E323" s="74" t="s">
        <v>11</v>
      </c>
      <c r="F323" s="75" t="s">
        <v>36</v>
      </c>
      <c r="G323" s="96"/>
      <c r="H323" s="76">
        <f t="shared" si="49"/>
        <v>10</v>
      </c>
      <c r="I323" s="76">
        <f t="shared" si="49"/>
        <v>0</v>
      </c>
      <c r="J323" s="77">
        <f t="shared" si="41"/>
        <v>10</v>
      </c>
      <c r="K323" s="77">
        <f t="shared" si="42"/>
        <v>0</v>
      </c>
    </row>
    <row r="324" spans="1:11" ht="38.25">
      <c r="A324" s="95" t="s">
        <v>458</v>
      </c>
      <c r="B324" s="154" t="s">
        <v>503</v>
      </c>
      <c r="C324" s="155"/>
      <c r="D324" s="74" t="s">
        <v>154</v>
      </c>
      <c r="E324" s="74" t="s">
        <v>11</v>
      </c>
      <c r="F324" s="75" t="s">
        <v>36</v>
      </c>
      <c r="G324" s="96" t="s">
        <v>459</v>
      </c>
      <c r="H324" s="76">
        <v>10</v>
      </c>
      <c r="I324" s="76">
        <v>0</v>
      </c>
      <c r="J324" s="77">
        <f t="shared" si="41"/>
        <v>10</v>
      </c>
      <c r="K324" s="77">
        <f t="shared" si="42"/>
        <v>0</v>
      </c>
    </row>
    <row r="325" spans="1:11" ht="25.5">
      <c r="A325" s="93" t="s">
        <v>334</v>
      </c>
      <c r="B325" s="151" t="s">
        <v>335</v>
      </c>
      <c r="C325" s="152"/>
      <c r="D325" s="68"/>
      <c r="E325" s="68"/>
      <c r="F325" s="69"/>
      <c r="G325" s="94"/>
      <c r="H325" s="70">
        <f>H326</f>
        <v>423.8</v>
      </c>
      <c r="I325" s="70">
        <f>I326</f>
        <v>195</v>
      </c>
      <c r="J325" s="71">
        <f t="shared" si="41"/>
        <v>228.8</v>
      </c>
      <c r="K325" s="71">
        <f t="shared" si="42"/>
        <v>46.012269938650306</v>
      </c>
    </row>
    <row r="326" spans="1:11" ht="38.25">
      <c r="A326" s="93" t="s">
        <v>336</v>
      </c>
      <c r="B326" s="151" t="s">
        <v>337</v>
      </c>
      <c r="C326" s="152"/>
      <c r="D326" s="68"/>
      <c r="E326" s="68"/>
      <c r="F326" s="69"/>
      <c r="G326" s="94"/>
      <c r="H326" s="70">
        <f>H327+H336</f>
        <v>423.8</v>
      </c>
      <c r="I326" s="70">
        <f>I327+I336</f>
        <v>195</v>
      </c>
      <c r="J326" s="71">
        <f t="shared" si="41"/>
        <v>228.8</v>
      </c>
      <c r="K326" s="71">
        <f t="shared" si="42"/>
        <v>46.012269938650306</v>
      </c>
    </row>
    <row r="327" spans="1:11" ht="15.75" customHeight="1">
      <c r="A327" s="95" t="s">
        <v>338</v>
      </c>
      <c r="B327" s="154" t="s">
        <v>339</v>
      </c>
      <c r="C327" s="155"/>
      <c r="D327" s="74"/>
      <c r="E327" s="74"/>
      <c r="F327" s="75"/>
      <c r="G327" s="96"/>
      <c r="H327" s="76">
        <f>H328</f>
        <v>341.8</v>
      </c>
      <c r="I327" s="76">
        <f>I328</f>
        <v>145</v>
      </c>
      <c r="J327" s="77">
        <f t="shared" si="41"/>
        <v>196.8</v>
      </c>
      <c r="K327" s="77">
        <f t="shared" si="42"/>
        <v>42.422469280280865</v>
      </c>
    </row>
    <row r="328" spans="1:11" ht="12.75">
      <c r="A328" s="95" t="s">
        <v>165</v>
      </c>
      <c r="B328" s="154" t="s">
        <v>339</v>
      </c>
      <c r="C328" s="155"/>
      <c r="D328" s="74" t="s">
        <v>166</v>
      </c>
      <c r="E328" s="74"/>
      <c r="F328" s="75"/>
      <c r="G328" s="96"/>
      <c r="H328" s="76">
        <f>H329</f>
        <v>341.8</v>
      </c>
      <c r="I328" s="76">
        <f>I329</f>
        <v>145</v>
      </c>
      <c r="J328" s="77">
        <f t="shared" si="41"/>
        <v>196.8</v>
      </c>
      <c r="K328" s="77">
        <f t="shared" si="42"/>
        <v>42.422469280280865</v>
      </c>
    </row>
    <row r="329" spans="1:11" ht="12.75">
      <c r="A329" s="95" t="s">
        <v>327</v>
      </c>
      <c r="B329" s="154" t="s">
        <v>339</v>
      </c>
      <c r="C329" s="155"/>
      <c r="D329" s="74" t="s">
        <v>166</v>
      </c>
      <c r="E329" s="74" t="s">
        <v>166</v>
      </c>
      <c r="F329" s="75"/>
      <c r="G329" s="96"/>
      <c r="H329" s="76">
        <f>H330+H333</f>
        <v>341.8</v>
      </c>
      <c r="I329" s="76">
        <f>I330+I333</f>
        <v>145</v>
      </c>
      <c r="J329" s="77">
        <f t="shared" si="41"/>
        <v>196.8</v>
      </c>
      <c r="K329" s="77">
        <f t="shared" si="42"/>
        <v>42.422469280280865</v>
      </c>
    </row>
    <row r="330" spans="1:11" ht="38.25">
      <c r="A330" s="95" t="s">
        <v>33</v>
      </c>
      <c r="B330" s="154" t="s">
        <v>339</v>
      </c>
      <c r="C330" s="155"/>
      <c r="D330" s="74" t="s">
        <v>166</v>
      </c>
      <c r="E330" s="74" t="s">
        <v>166</v>
      </c>
      <c r="F330" s="75" t="s">
        <v>34</v>
      </c>
      <c r="G330" s="96"/>
      <c r="H330" s="76">
        <f>H331</f>
        <v>29.3</v>
      </c>
      <c r="I330" s="76">
        <f>I331</f>
        <v>0</v>
      </c>
      <c r="J330" s="77">
        <f t="shared" si="41"/>
        <v>29.3</v>
      </c>
      <c r="K330" s="77">
        <f t="shared" si="42"/>
        <v>0</v>
      </c>
    </row>
    <row r="331" spans="1:11" ht="38.25">
      <c r="A331" s="95" t="s">
        <v>35</v>
      </c>
      <c r="B331" s="154" t="s">
        <v>339</v>
      </c>
      <c r="C331" s="155"/>
      <c r="D331" s="74" t="s">
        <v>166</v>
      </c>
      <c r="E331" s="74" t="s">
        <v>166</v>
      </c>
      <c r="F331" s="75" t="s">
        <v>36</v>
      </c>
      <c r="G331" s="96"/>
      <c r="H331" s="76">
        <f>H332</f>
        <v>29.3</v>
      </c>
      <c r="I331" s="76">
        <f>I332</f>
        <v>0</v>
      </c>
      <c r="J331" s="77">
        <f t="shared" si="41"/>
        <v>29.3</v>
      </c>
      <c r="K331" s="77">
        <f t="shared" si="42"/>
        <v>0</v>
      </c>
    </row>
    <row r="332" spans="1:11" ht="25.5">
      <c r="A332" s="95" t="s">
        <v>257</v>
      </c>
      <c r="B332" s="154" t="s">
        <v>339</v>
      </c>
      <c r="C332" s="155"/>
      <c r="D332" s="74" t="s">
        <v>166</v>
      </c>
      <c r="E332" s="74" t="s">
        <v>166</v>
      </c>
      <c r="F332" s="75" t="s">
        <v>36</v>
      </c>
      <c r="G332" s="96" t="s">
        <v>258</v>
      </c>
      <c r="H332" s="76">
        <v>29.3</v>
      </c>
      <c r="I332" s="76">
        <v>0</v>
      </c>
      <c r="J332" s="77">
        <f t="shared" si="41"/>
        <v>29.3</v>
      </c>
      <c r="K332" s="77">
        <f t="shared" si="42"/>
        <v>0</v>
      </c>
    </row>
    <row r="333" spans="1:11" ht="25.5">
      <c r="A333" s="95" t="s">
        <v>181</v>
      </c>
      <c r="B333" s="154" t="s">
        <v>339</v>
      </c>
      <c r="C333" s="155"/>
      <c r="D333" s="74" t="s">
        <v>166</v>
      </c>
      <c r="E333" s="74" t="s">
        <v>166</v>
      </c>
      <c r="F333" s="75" t="s">
        <v>182</v>
      </c>
      <c r="G333" s="96"/>
      <c r="H333" s="76">
        <f>H334</f>
        <v>312.5</v>
      </c>
      <c r="I333" s="76">
        <f>I334</f>
        <v>145</v>
      </c>
      <c r="J333" s="77">
        <f t="shared" si="41"/>
        <v>167.5</v>
      </c>
      <c r="K333" s="77">
        <f t="shared" si="42"/>
        <v>46.400000000000006</v>
      </c>
    </row>
    <row r="334" spans="1:11" ht="12.75">
      <c r="A334" s="95" t="s">
        <v>340</v>
      </c>
      <c r="B334" s="154" t="s">
        <v>339</v>
      </c>
      <c r="C334" s="155"/>
      <c r="D334" s="74" t="s">
        <v>166</v>
      </c>
      <c r="E334" s="74" t="s">
        <v>166</v>
      </c>
      <c r="F334" s="75" t="s">
        <v>341</v>
      </c>
      <c r="G334" s="96"/>
      <c r="H334" s="76">
        <f>H335</f>
        <v>312.5</v>
      </c>
      <c r="I334" s="76">
        <f>I335</f>
        <v>145</v>
      </c>
      <c r="J334" s="77">
        <f t="shared" si="41"/>
        <v>167.5</v>
      </c>
      <c r="K334" s="77">
        <f t="shared" si="42"/>
        <v>46.400000000000006</v>
      </c>
    </row>
    <row r="335" spans="1:11" ht="25.5">
      <c r="A335" s="95" t="s">
        <v>257</v>
      </c>
      <c r="B335" s="154" t="s">
        <v>339</v>
      </c>
      <c r="C335" s="155"/>
      <c r="D335" s="74" t="s">
        <v>166</v>
      </c>
      <c r="E335" s="74" t="s">
        <v>166</v>
      </c>
      <c r="F335" s="75" t="s">
        <v>341</v>
      </c>
      <c r="G335" s="96" t="s">
        <v>258</v>
      </c>
      <c r="H335" s="76">
        <v>312.5</v>
      </c>
      <c r="I335" s="76">
        <v>145</v>
      </c>
      <c r="J335" s="77">
        <f t="shared" si="41"/>
        <v>167.5</v>
      </c>
      <c r="K335" s="77">
        <f t="shared" si="42"/>
        <v>46.400000000000006</v>
      </c>
    </row>
    <row r="336" spans="1:11" ht="25.5">
      <c r="A336" s="95" t="s">
        <v>342</v>
      </c>
      <c r="B336" s="154" t="s">
        <v>343</v>
      </c>
      <c r="C336" s="155"/>
      <c r="D336" s="74"/>
      <c r="E336" s="74"/>
      <c r="F336" s="75"/>
      <c r="G336" s="96"/>
      <c r="H336" s="76">
        <f aca="true" t="shared" si="50" ref="H336:I340">H337</f>
        <v>82</v>
      </c>
      <c r="I336" s="76">
        <f t="shared" si="50"/>
        <v>50</v>
      </c>
      <c r="J336" s="77">
        <f aca="true" t="shared" si="51" ref="J336:J399">H336-I336</f>
        <v>32</v>
      </c>
      <c r="K336" s="77">
        <f aca="true" t="shared" si="52" ref="K336:K399">I336/H336*100</f>
        <v>60.97560975609756</v>
      </c>
    </row>
    <row r="337" spans="1:11" ht="12.75">
      <c r="A337" s="95" t="s">
        <v>165</v>
      </c>
      <c r="B337" s="154" t="s">
        <v>343</v>
      </c>
      <c r="C337" s="155"/>
      <c r="D337" s="74" t="s">
        <v>166</v>
      </c>
      <c r="E337" s="74"/>
      <c r="F337" s="75"/>
      <c r="G337" s="96"/>
      <c r="H337" s="76">
        <f t="shared" si="50"/>
        <v>82</v>
      </c>
      <c r="I337" s="76">
        <f t="shared" si="50"/>
        <v>50</v>
      </c>
      <c r="J337" s="77">
        <f t="shared" si="51"/>
        <v>32</v>
      </c>
      <c r="K337" s="77">
        <f t="shared" si="52"/>
        <v>60.97560975609756</v>
      </c>
    </row>
    <row r="338" spans="1:11" ht="12.75">
      <c r="A338" s="95" t="s">
        <v>327</v>
      </c>
      <c r="B338" s="154" t="s">
        <v>343</v>
      </c>
      <c r="C338" s="155"/>
      <c r="D338" s="74" t="s">
        <v>166</v>
      </c>
      <c r="E338" s="74" t="s">
        <v>166</v>
      </c>
      <c r="F338" s="75"/>
      <c r="G338" s="96"/>
      <c r="H338" s="76">
        <f t="shared" si="50"/>
        <v>82</v>
      </c>
      <c r="I338" s="76">
        <f t="shared" si="50"/>
        <v>50</v>
      </c>
      <c r="J338" s="77">
        <f t="shared" si="51"/>
        <v>32</v>
      </c>
      <c r="K338" s="77">
        <f t="shared" si="52"/>
        <v>60.97560975609756</v>
      </c>
    </row>
    <row r="339" spans="1:11" ht="38.25">
      <c r="A339" s="95" t="s">
        <v>33</v>
      </c>
      <c r="B339" s="154" t="s">
        <v>343</v>
      </c>
      <c r="C339" s="155"/>
      <c r="D339" s="74" t="s">
        <v>166</v>
      </c>
      <c r="E339" s="74" t="s">
        <v>166</v>
      </c>
      <c r="F339" s="75" t="s">
        <v>34</v>
      </c>
      <c r="G339" s="96"/>
      <c r="H339" s="76">
        <f t="shared" si="50"/>
        <v>82</v>
      </c>
      <c r="I339" s="76">
        <f t="shared" si="50"/>
        <v>50</v>
      </c>
      <c r="J339" s="77">
        <f t="shared" si="51"/>
        <v>32</v>
      </c>
      <c r="K339" s="77">
        <f t="shared" si="52"/>
        <v>60.97560975609756</v>
      </c>
    </row>
    <row r="340" spans="1:11" ht="38.25">
      <c r="A340" s="95" t="s">
        <v>35</v>
      </c>
      <c r="B340" s="154" t="s">
        <v>343</v>
      </c>
      <c r="C340" s="155"/>
      <c r="D340" s="74" t="s">
        <v>166</v>
      </c>
      <c r="E340" s="74" t="s">
        <v>166</v>
      </c>
      <c r="F340" s="75" t="s">
        <v>36</v>
      </c>
      <c r="G340" s="96"/>
      <c r="H340" s="76">
        <f t="shared" si="50"/>
        <v>82</v>
      </c>
      <c r="I340" s="76">
        <f t="shared" si="50"/>
        <v>50</v>
      </c>
      <c r="J340" s="77">
        <f t="shared" si="51"/>
        <v>32</v>
      </c>
      <c r="K340" s="77">
        <f t="shared" si="52"/>
        <v>60.97560975609756</v>
      </c>
    </row>
    <row r="341" spans="1:11" ht="25.5">
      <c r="A341" s="95" t="s">
        <v>257</v>
      </c>
      <c r="B341" s="154" t="s">
        <v>343</v>
      </c>
      <c r="C341" s="155"/>
      <c r="D341" s="74" t="s">
        <v>166</v>
      </c>
      <c r="E341" s="74" t="s">
        <v>166</v>
      </c>
      <c r="F341" s="75" t="s">
        <v>36</v>
      </c>
      <c r="G341" s="96" t="s">
        <v>258</v>
      </c>
      <c r="H341" s="76">
        <v>82</v>
      </c>
      <c r="I341" s="76">
        <v>50</v>
      </c>
      <c r="J341" s="77">
        <f t="shared" si="51"/>
        <v>32</v>
      </c>
      <c r="K341" s="77">
        <f t="shared" si="52"/>
        <v>60.97560975609756</v>
      </c>
    </row>
    <row r="342" spans="1:11" ht="51">
      <c r="A342" s="93" t="s">
        <v>135</v>
      </c>
      <c r="B342" s="151" t="s">
        <v>136</v>
      </c>
      <c r="C342" s="152"/>
      <c r="D342" s="68"/>
      <c r="E342" s="68"/>
      <c r="F342" s="69"/>
      <c r="G342" s="94"/>
      <c r="H342" s="70">
        <f>H343</f>
        <v>800</v>
      </c>
      <c r="I342" s="70">
        <f>I343</f>
        <v>0</v>
      </c>
      <c r="J342" s="71">
        <f t="shared" si="51"/>
        <v>800</v>
      </c>
      <c r="K342" s="71">
        <f t="shared" si="52"/>
        <v>0</v>
      </c>
    </row>
    <row r="343" spans="1:11" ht="51">
      <c r="A343" s="93" t="s">
        <v>137</v>
      </c>
      <c r="B343" s="151" t="s">
        <v>138</v>
      </c>
      <c r="C343" s="152"/>
      <c r="D343" s="68"/>
      <c r="E343" s="68"/>
      <c r="F343" s="69"/>
      <c r="G343" s="94"/>
      <c r="H343" s="70">
        <f>H344+H356+H350</f>
        <v>800</v>
      </c>
      <c r="I343" s="70">
        <f>I344+I356+I350</f>
        <v>0</v>
      </c>
      <c r="J343" s="71">
        <f t="shared" si="51"/>
        <v>800</v>
      </c>
      <c r="K343" s="71">
        <f t="shared" si="52"/>
        <v>0</v>
      </c>
    </row>
    <row r="344" spans="1:11" ht="51">
      <c r="A344" s="95" t="s">
        <v>139</v>
      </c>
      <c r="B344" s="154" t="s">
        <v>140</v>
      </c>
      <c r="C344" s="155"/>
      <c r="D344" s="74"/>
      <c r="E344" s="74"/>
      <c r="F344" s="75"/>
      <c r="G344" s="96"/>
      <c r="H344" s="76">
        <f aca="true" t="shared" si="53" ref="H344:I348">H345</f>
        <v>651</v>
      </c>
      <c r="I344" s="76">
        <f t="shared" si="53"/>
        <v>0</v>
      </c>
      <c r="J344" s="77">
        <f t="shared" si="51"/>
        <v>651</v>
      </c>
      <c r="K344" s="77">
        <f t="shared" si="52"/>
        <v>0</v>
      </c>
    </row>
    <row r="345" spans="1:11" ht="12.75">
      <c r="A345" s="95" t="s">
        <v>126</v>
      </c>
      <c r="B345" s="154" t="s">
        <v>140</v>
      </c>
      <c r="C345" s="155"/>
      <c r="D345" s="74" t="s">
        <v>25</v>
      </c>
      <c r="E345" s="74"/>
      <c r="F345" s="75"/>
      <c r="G345" s="96"/>
      <c r="H345" s="76">
        <f t="shared" si="53"/>
        <v>651</v>
      </c>
      <c r="I345" s="76">
        <f t="shared" si="53"/>
        <v>0</v>
      </c>
      <c r="J345" s="77">
        <f t="shared" si="51"/>
        <v>651</v>
      </c>
      <c r="K345" s="77">
        <f t="shared" si="52"/>
        <v>0</v>
      </c>
    </row>
    <row r="346" spans="1:11" ht="25.5">
      <c r="A346" s="95" t="s">
        <v>133</v>
      </c>
      <c r="B346" s="154" t="s">
        <v>140</v>
      </c>
      <c r="C346" s="155"/>
      <c r="D346" s="74" t="s">
        <v>25</v>
      </c>
      <c r="E346" s="74" t="s">
        <v>134</v>
      </c>
      <c r="F346" s="75"/>
      <c r="G346" s="96"/>
      <c r="H346" s="76">
        <f t="shared" si="53"/>
        <v>651</v>
      </c>
      <c r="I346" s="76">
        <f t="shared" si="53"/>
        <v>0</v>
      </c>
      <c r="J346" s="77">
        <f t="shared" si="51"/>
        <v>651</v>
      </c>
      <c r="K346" s="77">
        <f t="shared" si="52"/>
        <v>0</v>
      </c>
    </row>
    <row r="347" spans="1:11" ht="12.75">
      <c r="A347" s="95" t="s">
        <v>45</v>
      </c>
      <c r="B347" s="154" t="s">
        <v>140</v>
      </c>
      <c r="C347" s="155"/>
      <c r="D347" s="74" t="s">
        <v>25</v>
      </c>
      <c r="E347" s="74" t="s">
        <v>134</v>
      </c>
      <c r="F347" s="75" t="s">
        <v>46</v>
      </c>
      <c r="G347" s="96"/>
      <c r="H347" s="76">
        <f t="shared" si="53"/>
        <v>651</v>
      </c>
      <c r="I347" s="76">
        <f t="shared" si="53"/>
        <v>0</v>
      </c>
      <c r="J347" s="77">
        <f t="shared" si="51"/>
        <v>651</v>
      </c>
      <c r="K347" s="77">
        <f t="shared" si="52"/>
        <v>0</v>
      </c>
    </row>
    <row r="348" spans="1:11" ht="63.75">
      <c r="A348" s="95" t="s">
        <v>141</v>
      </c>
      <c r="B348" s="154" t="s">
        <v>140</v>
      </c>
      <c r="C348" s="155"/>
      <c r="D348" s="74" t="s">
        <v>25</v>
      </c>
      <c r="E348" s="74" t="s">
        <v>134</v>
      </c>
      <c r="F348" s="75" t="s">
        <v>142</v>
      </c>
      <c r="G348" s="96"/>
      <c r="H348" s="76">
        <f t="shared" si="53"/>
        <v>651</v>
      </c>
      <c r="I348" s="76">
        <f t="shared" si="53"/>
        <v>0</v>
      </c>
      <c r="J348" s="77">
        <f t="shared" si="51"/>
        <v>651</v>
      </c>
      <c r="K348" s="77">
        <f t="shared" si="52"/>
        <v>0</v>
      </c>
    </row>
    <row r="349" spans="1:11" ht="25.5">
      <c r="A349" s="95" t="s">
        <v>8</v>
      </c>
      <c r="B349" s="154" t="s">
        <v>140</v>
      </c>
      <c r="C349" s="155"/>
      <c r="D349" s="74" t="s">
        <v>25</v>
      </c>
      <c r="E349" s="74" t="s">
        <v>134</v>
      </c>
      <c r="F349" s="75" t="s">
        <v>142</v>
      </c>
      <c r="G349" s="96" t="s">
        <v>9</v>
      </c>
      <c r="H349" s="76">
        <v>651</v>
      </c>
      <c r="I349" s="76">
        <v>0</v>
      </c>
      <c r="J349" s="77">
        <f t="shared" si="51"/>
        <v>651</v>
      </c>
      <c r="K349" s="77">
        <f t="shared" si="52"/>
        <v>0</v>
      </c>
    </row>
    <row r="350" spans="1:11" ht="25.5">
      <c r="A350" s="95" t="s">
        <v>143</v>
      </c>
      <c r="B350" s="154" t="s">
        <v>144</v>
      </c>
      <c r="C350" s="155"/>
      <c r="D350" s="74"/>
      <c r="E350" s="74"/>
      <c r="F350" s="75"/>
      <c r="G350" s="96"/>
      <c r="H350" s="76">
        <f aca="true" t="shared" si="54" ref="H350:I354">H351</f>
        <v>100</v>
      </c>
      <c r="I350" s="76">
        <f t="shared" si="54"/>
        <v>0</v>
      </c>
      <c r="J350" s="77">
        <f t="shared" si="51"/>
        <v>100</v>
      </c>
      <c r="K350" s="77">
        <f t="shared" si="52"/>
        <v>0</v>
      </c>
    </row>
    <row r="351" spans="1:11" ht="12.75">
      <c r="A351" s="95" t="s">
        <v>126</v>
      </c>
      <c r="B351" s="154" t="s">
        <v>144</v>
      </c>
      <c r="C351" s="155"/>
      <c r="D351" s="74" t="s">
        <v>25</v>
      </c>
      <c r="E351" s="74"/>
      <c r="F351" s="75"/>
      <c r="G351" s="96"/>
      <c r="H351" s="76">
        <f t="shared" si="54"/>
        <v>100</v>
      </c>
      <c r="I351" s="76">
        <f t="shared" si="54"/>
        <v>0</v>
      </c>
      <c r="J351" s="77">
        <f t="shared" si="51"/>
        <v>100</v>
      </c>
      <c r="K351" s="77">
        <f t="shared" si="52"/>
        <v>0</v>
      </c>
    </row>
    <row r="352" spans="1:11" ht="25.5">
      <c r="A352" s="95" t="s">
        <v>133</v>
      </c>
      <c r="B352" s="154" t="s">
        <v>144</v>
      </c>
      <c r="C352" s="155"/>
      <c r="D352" s="74" t="s">
        <v>25</v>
      </c>
      <c r="E352" s="74" t="s">
        <v>134</v>
      </c>
      <c r="F352" s="75"/>
      <c r="G352" s="96"/>
      <c r="H352" s="76">
        <f t="shared" si="54"/>
        <v>100</v>
      </c>
      <c r="I352" s="76">
        <f t="shared" si="54"/>
        <v>0</v>
      </c>
      <c r="J352" s="77">
        <f t="shared" si="51"/>
        <v>100</v>
      </c>
      <c r="K352" s="77">
        <f t="shared" si="52"/>
        <v>0</v>
      </c>
    </row>
    <row r="353" spans="1:11" ht="12.75">
      <c r="A353" s="95" t="s">
        <v>45</v>
      </c>
      <c r="B353" s="154" t="s">
        <v>144</v>
      </c>
      <c r="C353" s="155"/>
      <c r="D353" s="74" t="s">
        <v>25</v>
      </c>
      <c r="E353" s="74" t="s">
        <v>134</v>
      </c>
      <c r="F353" s="75" t="s">
        <v>46</v>
      </c>
      <c r="G353" s="96"/>
      <c r="H353" s="76">
        <f t="shared" si="54"/>
        <v>100</v>
      </c>
      <c r="I353" s="76">
        <f t="shared" si="54"/>
        <v>0</v>
      </c>
      <c r="J353" s="77">
        <f t="shared" si="51"/>
        <v>100</v>
      </c>
      <c r="K353" s="77">
        <f t="shared" si="52"/>
        <v>0</v>
      </c>
    </row>
    <row r="354" spans="1:11" ht="63.75">
      <c r="A354" s="95" t="s">
        <v>141</v>
      </c>
      <c r="B354" s="154" t="s">
        <v>144</v>
      </c>
      <c r="C354" s="155"/>
      <c r="D354" s="74" t="s">
        <v>25</v>
      </c>
      <c r="E354" s="74" t="s">
        <v>134</v>
      </c>
      <c r="F354" s="75" t="s">
        <v>142</v>
      </c>
      <c r="G354" s="96"/>
      <c r="H354" s="76">
        <f t="shared" si="54"/>
        <v>100</v>
      </c>
      <c r="I354" s="76">
        <f t="shared" si="54"/>
        <v>0</v>
      </c>
      <c r="J354" s="77">
        <f t="shared" si="51"/>
        <v>100</v>
      </c>
      <c r="K354" s="77">
        <f t="shared" si="52"/>
        <v>0</v>
      </c>
    </row>
    <row r="355" spans="1:11" ht="25.5">
      <c r="A355" s="95" t="s">
        <v>8</v>
      </c>
      <c r="B355" s="154" t="s">
        <v>144</v>
      </c>
      <c r="C355" s="155"/>
      <c r="D355" s="74" t="s">
        <v>25</v>
      </c>
      <c r="E355" s="74" t="s">
        <v>134</v>
      </c>
      <c r="F355" s="75" t="s">
        <v>142</v>
      </c>
      <c r="G355" s="96" t="s">
        <v>9</v>
      </c>
      <c r="H355" s="76">
        <v>100</v>
      </c>
      <c r="I355" s="76">
        <v>0</v>
      </c>
      <c r="J355" s="77">
        <f t="shared" si="51"/>
        <v>100</v>
      </c>
      <c r="K355" s="77">
        <f t="shared" si="52"/>
        <v>0</v>
      </c>
    </row>
    <row r="356" spans="1:11" ht="63.75">
      <c r="A356" s="95" t="s">
        <v>145</v>
      </c>
      <c r="B356" s="154" t="s">
        <v>146</v>
      </c>
      <c r="C356" s="155"/>
      <c r="D356" s="74"/>
      <c r="E356" s="74"/>
      <c r="F356" s="75"/>
      <c r="G356" s="96"/>
      <c r="H356" s="76">
        <f aca="true" t="shared" si="55" ref="H356:I360">H357</f>
        <v>49</v>
      </c>
      <c r="I356" s="76">
        <f t="shared" si="55"/>
        <v>0</v>
      </c>
      <c r="J356" s="77">
        <f t="shared" si="51"/>
        <v>49</v>
      </c>
      <c r="K356" s="77">
        <f t="shared" si="52"/>
        <v>0</v>
      </c>
    </row>
    <row r="357" spans="1:11" ht="12.75">
      <c r="A357" s="95" t="s">
        <v>126</v>
      </c>
      <c r="B357" s="154" t="s">
        <v>146</v>
      </c>
      <c r="C357" s="155"/>
      <c r="D357" s="74" t="s">
        <v>25</v>
      </c>
      <c r="E357" s="74"/>
      <c r="F357" s="75"/>
      <c r="G357" s="96"/>
      <c r="H357" s="76">
        <f t="shared" si="55"/>
        <v>49</v>
      </c>
      <c r="I357" s="76">
        <f t="shared" si="55"/>
        <v>0</v>
      </c>
      <c r="J357" s="77">
        <f t="shared" si="51"/>
        <v>49</v>
      </c>
      <c r="K357" s="77">
        <f t="shared" si="52"/>
        <v>0</v>
      </c>
    </row>
    <row r="358" spans="1:11" ht="25.5">
      <c r="A358" s="95" t="s">
        <v>133</v>
      </c>
      <c r="B358" s="154" t="s">
        <v>146</v>
      </c>
      <c r="C358" s="155"/>
      <c r="D358" s="74" t="s">
        <v>25</v>
      </c>
      <c r="E358" s="74" t="s">
        <v>134</v>
      </c>
      <c r="F358" s="75"/>
      <c r="G358" s="96"/>
      <c r="H358" s="76">
        <f t="shared" si="55"/>
        <v>49</v>
      </c>
      <c r="I358" s="76">
        <f t="shared" si="55"/>
        <v>0</v>
      </c>
      <c r="J358" s="77">
        <f t="shared" si="51"/>
        <v>49</v>
      </c>
      <c r="K358" s="77">
        <f t="shared" si="52"/>
        <v>0</v>
      </c>
    </row>
    <row r="359" spans="1:11" ht="12.75">
      <c r="A359" s="95" t="s">
        <v>45</v>
      </c>
      <c r="B359" s="154" t="s">
        <v>146</v>
      </c>
      <c r="C359" s="155"/>
      <c r="D359" s="74" t="s">
        <v>25</v>
      </c>
      <c r="E359" s="74" t="s">
        <v>134</v>
      </c>
      <c r="F359" s="75" t="s">
        <v>46</v>
      </c>
      <c r="G359" s="96"/>
      <c r="H359" s="76">
        <f t="shared" si="55"/>
        <v>49</v>
      </c>
      <c r="I359" s="76">
        <f t="shared" si="55"/>
        <v>0</v>
      </c>
      <c r="J359" s="77">
        <f t="shared" si="51"/>
        <v>49</v>
      </c>
      <c r="K359" s="77">
        <f t="shared" si="52"/>
        <v>0</v>
      </c>
    </row>
    <row r="360" spans="1:11" ht="63.75">
      <c r="A360" s="95" t="s">
        <v>141</v>
      </c>
      <c r="B360" s="154" t="s">
        <v>146</v>
      </c>
      <c r="C360" s="155"/>
      <c r="D360" s="74" t="s">
        <v>25</v>
      </c>
      <c r="E360" s="74" t="s">
        <v>134</v>
      </c>
      <c r="F360" s="75" t="s">
        <v>142</v>
      </c>
      <c r="G360" s="96"/>
      <c r="H360" s="76">
        <f t="shared" si="55"/>
        <v>49</v>
      </c>
      <c r="I360" s="76">
        <f t="shared" si="55"/>
        <v>0</v>
      </c>
      <c r="J360" s="77">
        <f t="shared" si="51"/>
        <v>49</v>
      </c>
      <c r="K360" s="77">
        <f t="shared" si="52"/>
        <v>0</v>
      </c>
    </row>
    <row r="361" spans="1:11" ht="25.5">
      <c r="A361" s="95" t="s">
        <v>8</v>
      </c>
      <c r="B361" s="154" t="s">
        <v>146</v>
      </c>
      <c r="C361" s="155"/>
      <c r="D361" s="74" t="s">
        <v>25</v>
      </c>
      <c r="E361" s="74" t="s">
        <v>134</v>
      </c>
      <c r="F361" s="75" t="s">
        <v>142</v>
      </c>
      <c r="G361" s="96" t="s">
        <v>9</v>
      </c>
      <c r="H361" s="76">
        <v>49</v>
      </c>
      <c r="I361" s="76">
        <v>0</v>
      </c>
      <c r="J361" s="77">
        <f t="shared" si="51"/>
        <v>49</v>
      </c>
      <c r="K361" s="77">
        <f t="shared" si="52"/>
        <v>0</v>
      </c>
    </row>
    <row r="362" spans="1:11" ht="51">
      <c r="A362" s="93" t="s">
        <v>533</v>
      </c>
      <c r="B362" s="151" t="s">
        <v>534</v>
      </c>
      <c r="C362" s="152"/>
      <c r="D362" s="68"/>
      <c r="E362" s="68"/>
      <c r="F362" s="69"/>
      <c r="G362" s="94"/>
      <c r="H362" s="70">
        <f>H363</f>
        <v>101694.9</v>
      </c>
      <c r="I362" s="70">
        <f>I363</f>
        <v>75168</v>
      </c>
      <c r="J362" s="71">
        <f t="shared" si="51"/>
        <v>26526.899999999994</v>
      </c>
      <c r="K362" s="71">
        <f t="shared" si="52"/>
        <v>73.91521108728166</v>
      </c>
    </row>
    <row r="363" spans="1:11" ht="51">
      <c r="A363" s="93" t="s">
        <v>535</v>
      </c>
      <c r="B363" s="151" t="s">
        <v>536</v>
      </c>
      <c r="C363" s="152"/>
      <c r="D363" s="68"/>
      <c r="E363" s="68"/>
      <c r="F363" s="69"/>
      <c r="G363" s="94"/>
      <c r="H363" s="70">
        <f>H364+H370+H376+H382</f>
        <v>101694.9</v>
      </c>
      <c r="I363" s="70">
        <f>I364+I370+I376+I382</f>
        <v>75168</v>
      </c>
      <c r="J363" s="71">
        <f t="shared" si="51"/>
        <v>26526.899999999994</v>
      </c>
      <c r="K363" s="71">
        <f t="shared" si="52"/>
        <v>73.91521108728166</v>
      </c>
    </row>
    <row r="364" spans="1:11" ht="76.5">
      <c r="A364" s="95" t="s">
        <v>537</v>
      </c>
      <c r="B364" s="154" t="s">
        <v>538</v>
      </c>
      <c r="C364" s="155"/>
      <c r="D364" s="74"/>
      <c r="E364" s="74"/>
      <c r="F364" s="75"/>
      <c r="G364" s="96"/>
      <c r="H364" s="76">
        <f aca="true" t="shared" si="56" ref="H364:I368">H365</f>
        <v>50000</v>
      </c>
      <c r="I364" s="76">
        <f t="shared" si="56"/>
        <v>45529.8</v>
      </c>
      <c r="J364" s="77">
        <f t="shared" si="51"/>
        <v>4470.199999999997</v>
      </c>
      <c r="K364" s="77">
        <f t="shared" si="52"/>
        <v>91.0596</v>
      </c>
    </row>
    <row r="365" spans="1:11" ht="25.5">
      <c r="A365" s="95" t="s">
        <v>153</v>
      </c>
      <c r="B365" s="154" t="s">
        <v>538</v>
      </c>
      <c r="C365" s="155"/>
      <c r="D365" s="74" t="s">
        <v>154</v>
      </c>
      <c r="E365" s="74"/>
      <c r="F365" s="75"/>
      <c r="G365" s="96"/>
      <c r="H365" s="76">
        <f t="shared" si="56"/>
        <v>50000</v>
      </c>
      <c r="I365" s="76">
        <f t="shared" si="56"/>
        <v>45529.8</v>
      </c>
      <c r="J365" s="77">
        <f t="shared" si="51"/>
        <v>4470.199999999997</v>
      </c>
      <c r="K365" s="77">
        <f t="shared" si="52"/>
        <v>91.0596</v>
      </c>
    </row>
    <row r="366" spans="1:11" ht="12.75">
      <c r="A366" s="95" t="s">
        <v>523</v>
      </c>
      <c r="B366" s="154" t="s">
        <v>538</v>
      </c>
      <c r="C366" s="155"/>
      <c r="D366" s="74" t="s">
        <v>154</v>
      </c>
      <c r="E366" s="74" t="s">
        <v>101</v>
      </c>
      <c r="F366" s="75"/>
      <c r="G366" s="96"/>
      <c r="H366" s="76">
        <f t="shared" si="56"/>
        <v>50000</v>
      </c>
      <c r="I366" s="76">
        <f t="shared" si="56"/>
        <v>45529.8</v>
      </c>
      <c r="J366" s="77">
        <f t="shared" si="51"/>
        <v>4470.199999999997</v>
      </c>
      <c r="K366" s="77">
        <f t="shared" si="52"/>
        <v>91.0596</v>
      </c>
    </row>
    <row r="367" spans="1:11" ht="38.25">
      <c r="A367" s="95" t="s">
        <v>33</v>
      </c>
      <c r="B367" s="154" t="s">
        <v>538</v>
      </c>
      <c r="C367" s="155"/>
      <c r="D367" s="74" t="s">
        <v>154</v>
      </c>
      <c r="E367" s="74" t="s">
        <v>101</v>
      </c>
      <c r="F367" s="75" t="s">
        <v>34</v>
      </c>
      <c r="G367" s="96"/>
      <c r="H367" s="76">
        <f t="shared" si="56"/>
        <v>50000</v>
      </c>
      <c r="I367" s="76">
        <f t="shared" si="56"/>
        <v>45529.8</v>
      </c>
      <c r="J367" s="77">
        <f t="shared" si="51"/>
        <v>4470.199999999997</v>
      </c>
      <c r="K367" s="77">
        <f t="shared" si="52"/>
        <v>91.0596</v>
      </c>
    </row>
    <row r="368" spans="1:11" ht="38.25">
      <c r="A368" s="95" t="s">
        <v>35</v>
      </c>
      <c r="B368" s="154" t="s">
        <v>538</v>
      </c>
      <c r="C368" s="155"/>
      <c r="D368" s="74" t="s">
        <v>154</v>
      </c>
      <c r="E368" s="74" t="s">
        <v>101</v>
      </c>
      <c r="F368" s="75" t="s">
        <v>36</v>
      </c>
      <c r="G368" s="96"/>
      <c r="H368" s="76">
        <f t="shared" si="56"/>
        <v>50000</v>
      </c>
      <c r="I368" s="76">
        <f t="shared" si="56"/>
        <v>45529.8</v>
      </c>
      <c r="J368" s="77">
        <f t="shared" si="51"/>
        <v>4470.199999999997</v>
      </c>
      <c r="K368" s="77">
        <f t="shared" si="52"/>
        <v>91.0596</v>
      </c>
    </row>
    <row r="369" spans="1:11" ht="38.25">
      <c r="A369" s="95" t="s">
        <v>458</v>
      </c>
      <c r="B369" s="154" t="s">
        <v>538</v>
      </c>
      <c r="C369" s="155"/>
      <c r="D369" s="74" t="s">
        <v>154</v>
      </c>
      <c r="E369" s="74" t="s">
        <v>101</v>
      </c>
      <c r="F369" s="75" t="s">
        <v>36</v>
      </c>
      <c r="G369" s="96" t="s">
        <v>459</v>
      </c>
      <c r="H369" s="76">
        <v>50000</v>
      </c>
      <c r="I369" s="76">
        <v>45529.8</v>
      </c>
      <c r="J369" s="77">
        <f t="shared" si="51"/>
        <v>4470.199999999997</v>
      </c>
      <c r="K369" s="77">
        <f t="shared" si="52"/>
        <v>91.0596</v>
      </c>
    </row>
    <row r="370" spans="1:11" ht="38.25">
      <c r="A370" s="95" t="s">
        <v>539</v>
      </c>
      <c r="B370" s="154" t="s">
        <v>540</v>
      </c>
      <c r="C370" s="155"/>
      <c r="D370" s="74"/>
      <c r="E370" s="74"/>
      <c r="F370" s="75"/>
      <c r="G370" s="96"/>
      <c r="H370" s="76">
        <f aca="true" t="shared" si="57" ref="H370:I374">H371</f>
        <v>10000</v>
      </c>
      <c r="I370" s="76">
        <f t="shared" si="57"/>
        <v>0</v>
      </c>
      <c r="J370" s="77">
        <f t="shared" si="51"/>
        <v>10000</v>
      </c>
      <c r="K370" s="77">
        <f t="shared" si="52"/>
        <v>0</v>
      </c>
    </row>
    <row r="371" spans="1:11" ht="25.5">
      <c r="A371" s="95" t="s">
        <v>153</v>
      </c>
      <c r="B371" s="154" t="s">
        <v>540</v>
      </c>
      <c r="C371" s="155"/>
      <c r="D371" s="74" t="s">
        <v>154</v>
      </c>
      <c r="E371" s="74"/>
      <c r="F371" s="75"/>
      <c r="G371" s="96"/>
      <c r="H371" s="76">
        <f t="shared" si="57"/>
        <v>10000</v>
      </c>
      <c r="I371" s="76">
        <f t="shared" si="57"/>
        <v>0</v>
      </c>
      <c r="J371" s="77">
        <f t="shared" si="51"/>
        <v>10000</v>
      </c>
      <c r="K371" s="77">
        <f t="shared" si="52"/>
        <v>0</v>
      </c>
    </row>
    <row r="372" spans="1:11" ht="12.75">
      <c r="A372" s="95" t="s">
        <v>523</v>
      </c>
      <c r="B372" s="154" t="s">
        <v>540</v>
      </c>
      <c r="C372" s="155"/>
      <c r="D372" s="74" t="s">
        <v>154</v>
      </c>
      <c r="E372" s="74" t="s">
        <v>101</v>
      </c>
      <c r="F372" s="75"/>
      <c r="G372" s="96"/>
      <c r="H372" s="76">
        <f t="shared" si="57"/>
        <v>10000</v>
      </c>
      <c r="I372" s="76">
        <f t="shared" si="57"/>
        <v>0</v>
      </c>
      <c r="J372" s="77">
        <f t="shared" si="51"/>
        <v>10000</v>
      </c>
      <c r="K372" s="77">
        <f t="shared" si="52"/>
        <v>0</v>
      </c>
    </row>
    <row r="373" spans="1:11" ht="38.25">
      <c r="A373" s="95" t="s">
        <v>33</v>
      </c>
      <c r="B373" s="154" t="s">
        <v>540</v>
      </c>
      <c r="C373" s="155"/>
      <c r="D373" s="74" t="s">
        <v>154</v>
      </c>
      <c r="E373" s="74" t="s">
        <v>101</v>
      </c>
      <c r="F373" s="75" t="s">
        <v>34</v>
      </c>
      <c r="G373" s="96"/>
      <c r="H373" s="76">
        <f t="shared" si="57"/>
        <v>10000</v>
      </c>
      <c r="I373" s="76">
        <f t="shared" si="57"/>
        <v>0</v>
      </c>
      <c r="J373" s="77">
        <f t="shared" si="51"/>
        <v>10000</v>
      </c>
      <c r="K373" s="77">
        <f t="shared" si="52"/>
        <v>0</v>
      </c>
    </row>
    <row r="374" spans="1:11" ht="38.25">
      <c r="A374" s="95" t="s">
        <v>35</v>
      </c>
      <c r="B374" s="154" t="s">
        <v>540</v>
      </c>
      <c r="C374" s="155"/>
      <c r="D374" s="74" t="s">
        <v>154</v>
      </c>
      <c r="E374" s="74" t="s">
        <v>101</v>
      </c>
      <c r="F374" s="75" t="s">
        <v>36</v>
      </c>
      <c r="G374" s="96"/>
      <c r="H374" s="76">
        <f t="shared" si="57"/>
        <v>10000</v>
      </c>
      <c r="I374" s="76">
        <f t="shared" si="57"/>
        <v>0</v>
      </c>
      <c r="J374" s="77">
        <f t="shared" si="51"/>
        <v>10000</v>
      </c>
      <c r="K374" s="77">
        <f t="shared" si="52"/>
        <v>0</v>
      </c>
    </row>
    <row r="375" spans="1:11" ht="38.25">
      <c r="A375" s="95" t="s">
        <v>458</v>
      </c>
      <c r="B375" s="154" t="s">
        <v>540</v>
      </c>
      <c r="C375" s="155"/>
      <c r="D375" s="74" t="s">
        <v>154</v>
      </c>
      <c r="E375" s="74" t="s">
        <v>101</v>
      </c>
      <c r="F375" s="75" t="s">
        <v>36</v>
      </c>
      <c r="G375" s="96" t="s">
        <v>459</v>
      </c>
      <c r="H375" s="76">
        <v>10000</v>
      </c>
      <c r="I375" s="76">
        <v>0</v>
      </c>
      <c r="J375" s="77">
        <f t="shared" si="51"/>
        <v>10000</v>
      </c>
      <c r="K375" s="77">
        <f t="shared" si="52"/>
        <v>0</v>
      </c>
    </row>
    <row r="376" spans="1:11" ht="38.25">
      <c r="A376" s="95" t="s">
        <v>541</v>
      </c>
      <c r="B376" s="154" t="s">
        <v>542</v>
      </c>
      <c r="C376" s="155"/>
      <c r="D376" s="74"/>
      <c r="E376" s="74"/>
      <c r="F376" s="75"/>
      <c r="G376" s="96"/>
      <c r="H376" s="76">
        <f aca="true" t="shared" si="58" ref="H376:I380">H377</f>
        <v>40942.2</v>
      </c>
      <c r="I376" s="76">
        <f t="shared" si="58"/>
        <v>29638.2</v>
      </c>
      <c r="J376" s="77">
        <f t="shared" si="51"/>
        <v>11303.999999999996</v>
      </c>
      <c r="K376" s="77">
        <f t="shared" si="52"/>
        <v>72.39034541377846</v>
      </c>
    </row>
    <row r="377" spans="1:11" ht="25.5">
      <c r="A377" s="95" t="s">
        <v>153</v>
      </c>
      <c r="B377" s="154" t="s">
        <v>542</v>
      </c>
      <c r="C377" s="155"/>
      <c r="D377" s="74" t="s">
        <v>154</v>
      </c>
      <c r="E377" s="74"/>
      <c r="F377" s="75"/>
      <c r="G377" s="96"/>
      <c r="H377" s="76">
        <f t="shared" si="58"/>
        <v>40942.2</v>
      </c>
      <c r="I377" s="76">
        <f t="shared" si="58"/>
        <v>29638.2</v>
      </c>
      <c r="J377" s="77">
        <f t="shared" si="51"/>
        <v>11303.999999999996</v>
      </c>
      <c r="K377" s="77">
        <f t="shared" si="52"/>
        <v>72.39034541377846</v>
      </c>
    </row>
    <row r="378" spans="1:11" ht="12.75">
      <c r="A378" s="95" t="s">
        <v>523</v>
      </c>
      <c r="B378" s="154" t="s">
        <v>542</v>
      </c>
      <c r="C378" s="155"/>
      <c r="D378" s="74" t="s">
        <v>154</v>
      </c>
      <c r="E378" s="74" t="s">
        <v>101</v>
      </c>
      <c r="F378" s="75"/>
      <c r="G378" s="96"/>
      <c r="H378" s="76">
        <f t="shared" si="58"/>
        <v>40942.2</v>
      </c>
      <c r="I378" s="76">
        <f t="shared" si="58"/>
        <v>29638.2</v>
      </c>
      <c r="J378" s="77">
        <f t="shared" si="51"/>
        <v>11303.999999999996</v>
      </c>
      <c r="K378" s="77">
        <f t="shared" si="52"/>
        <v>72.39034541377846</v>
      </c>
    </row>
    <row r="379" spans="1:11" ht="38.25">
      <c r="A379" s="95" t="s">
        <v>33</v>
      </c>
      <c r="B379" s="154" t="s">
        <v>542</v>
      </c>
      <c r="C379" s="155"/>
      <c r="D379" s="74" t="s">
        <v>154</v>
      </c>
      <c r="E379" s="74" t="s">
        <v>101</v>
      </c>
      <c r="F379" s="75" t="s">
        <v>34</v>
      </c>
      <c r="G379" s="96"/>
      <c r="H379" s="76">
        <f t="shared" si="58"/>
        <v>40942.2</v>
      </c>
      <c r="I379" s="76">
        <f t="shared" si="58"/>
        <v>29638.2</v>
      </c>
      <c r="J379" s="77">
        <f t="shared" si="51"/>
        <v>11303.999999999996</v>
      </c>
      <c r="K379" s="77">
        <f t="shared" si="52"/>
        <v>72.39034541377846</v>
      </c>
    </row>
    <row r="380" spans="1:11" ht="38.25">
      <c r="A380" s="95" t="s">
        <v>35</v>
      </c>
      <c r="B380" s="154" t="s">
        <v>542</v>
      </c>
      <c r="C380" s="155"/>
      <c r="D380" s="74" t="s">
        <v>154</v>
      </c>
      <c r="E380" s="74" t="s">
        <v>101</v>
      </c>
      <c r="F380" s="75" t="s">
        <v>36</v>
      </c>
      <c r="G380" s="96"/>
      <c r="H380" s="76">
        <f t="shared" si="58"/>
        <v>40942.2</v>
      </c>
      <c r="I380" s="76">
        <f t="shared" si="58"/>
        <v>29638.2</v>
      </c>
      <c r="J380" s="77">
        <f t="shared" si="51"/>
        <v>11303.999999999996</v>
      </c>
      <c r="K380" s="77">
        <f t="shared" si="52"/>
        <v>72.39034541377846</v>
      </c>
    </row>
    <row r="381" spans="1:11" ht="38.25">
      <c r="A381" s="95" t="s">
        <v>458</v>
      </c>
      <c r="B381" s="154" t="s">
        <v>542</v>
      </c>
      <c r="C381" s="155"/>
      <c r="D381" s="74" t="s">
        <v>154</v>
      </c>
      <c r="E381" s="74" t="s">
        <v>101</v>
      </c>
      <c r="F381" s="75" t="s">
        <v>36</v>
      </c>
      <c r="G381" s="96" t="s">
        <v>459</v>
      </c>
      <c r="H381" s="76">
        <v>40942.2</v>
      </c>
      <c r="I381" s="76">
        <v>29638.2</v>
      </c>
      <c r="J381" s="77">
        <f t="shared" si="51"/>
        <v>11303.999999999996</v>
      </c>
      <c r="K381" s="77">
        <f t="shared" si="52"/>
        <v>72.39034541377846</v>
      </c>
    </row>
    <row r="382" spans="1:11" ht="38.25">
      <c r="A382" s="95" t="s">
        <v>543</v>
      </c>
      <c r="B382" s="154" t="s">
        <v>544</v>
      </c>
      <c r="C382" s="155"/>
      <c r="D382" s="74"/>
      <c r="E382" s="74"/>
      <c r="F382" s="75"/>
      <c r="G382" s="96"/>
      <c r="H382" s="76">
        <f aca="true" t="shared" si="59" ref="H382:I386">H383</f>
        <v>752.7</v>
      </c>
      <c r="I382" s="76">
        <f t="shared" si="59"/>
        <v>0</v>
      </c>
      <c r="J382" s="77">
        <f t="shared" si="51"/>
        <v>752.7</v>
      </c>
      <c r="K382" s="77">
        <f t="shared" si="52"/>
        <v>0</v>
      </c>
    </row>
    <row r="383" spans="1:11" ht="25.5">
      <c r="A383" s="95" t="s">
        <v>153</v>
      </c>
      <c r="B383" s="154" t="s">
        <v>544</v>
      </c>
      <c r="C383" s="155"/>
      <c r="D383" s="74" t="s">
        <v>154</v>
      </c>
      <c r="E383" s="74"/>
      <c r="F383" s="75"/>
      <c r="G383" s="96"/>
      <c r="H383" s="76">
        <f t="shared" si="59"/>
        <v>752.7</v>
      </c>
      <c r="I383" s="76">
        <f t="shared" si="59"/>
        <v>0</v>
      </c>
      <c r="J383" s="77">
        <f t="shared" si="51"/>
        <v>752.7</v>
      </c>
      <c r="K383" s="77">
        <f t="shared" si="52"/>
        <v>0</v>
      </c>
    </row>
    <row r="384" spans="1:11" ht="12.75">
      <c r="A384" s="95" t="s">
        <v>523</v>
      </c>
      <c r="B384" s="154" t="s">
        <v>544</v>
      </c>
      <c r="C384" s="155"/>
      <c r="D384" s="74" t="s">
        <v>154</v>
      </c>
      <c r="E384" s="74" t="s">
        <v>101</v>
      </c>
      <c r="F384" s="75"/>
      <c r="G384" s="96"/>
      <c r="H384" s="76">
        <f t="shared" si="59"/>
        <v>752.7</v>
      </c>
      <c r="I384" s="76">
        <f t="shared" si="59"/>
        <v>0</v>
      </c>
      <c r="J384" s="77">
        <f t="shared" si="51"/>
        <v>752.7</v>
      </c>
      <c r="K384" s="77">
        <f t="shared" si="52"/>
        <v>0</v>
      </c>
    </row>
    <row r="385" spans="1:11" ht="38.25">
      <c r="A385" s="95" t="s">
        <v>33</v>
      </c>
      <c r="B385" s="154" t="s">
        <v>544</v>
      </c>
      <c r="C385" s="155"/>
      <c r="D385" s="74" t="s">
        <v>154</v>
      </c>
      <c r="E385" s="74" t="s">
        <v>101</v>
      </c>
      <c r="F385" s="75" t="s">
        <v>34</v>
      </c>
      <c r="G385" s="96"/>
      <c r="H385" s="76">
        <f t="shared" si="59"/>
        <v>752.7</v>
      </c>
      <c r="I385" s="76">
        <f t="shared" si="59"/>
        <v>0</v>
      </c>
      <c r="J385" s="77">
        <f t="shared" si="51"/>
        <v>752.7</v>
      </c>
      <c r="K385" s="77">
        <f t="shared" si="52"/>
        <v>0</v>
      </c>
    </row>
    <row r="386" spans="1:11" ht="38.25">
      <c r="A386" s="95" t="s">
        <v>35</v>
      </c>
      <c r="B386" s="154" t="s">
        <v>544</v>
      </c>
      <c r="C386" s="155"/>
      <c r="D386" s="74" t="s">
        <v>154</v>
      </c>
      <c r="E386" s="74" t="s">
        <v>101</v>
      </c>
      <c r="F386" s="75" t="s">
        <v>36</v>
      </c>
      <c r="G386" s="96"/>
      <c r="H386" s="76">
        <f t="shared" si="59"/>
        <v>752.7</v>
      </c>
      <c r="I386" s="76">
        <f t="shared" si="59"/>
        <v>0</v>
      </c>
      <c r="J386" s="77">
        <f t="shared" si="51"/>
        <v>752.7</v>
      </c>
      <c r="K386" s="77">
        <f t="shared" si="52"/>
        <v>0</v>
      </c>
    </row>
    <row r="387" spans="1:11" ht="38.25">
      <c r="A387" s="95" t="s">
        <v>458</v>
      </c>
      <c r="B387" s="154" t="s">
        <v>544</v>
      </c>
      <c r="C387" s="155"/>
      <c r="D387" s="74" t="s">
        <v>154</v>
      </c>
      <c r="E387" s="74" t="s">
        <v>101</v>
      </c>
      <c r="F387" s="75" t="s">
        <v>36</v>
      </c>
      <c r="G387" s="96" t="s">
        <v>459</v>
      </c>
      <c r="H387" s="76">
        <v>752.7</v>
      </c>
      <c r="I387" s="76">
        <v>0</v>
      </c>
      <c r="J387" s="77">
        <f t="shared" si="51"/>
        <v>752.7</v>
      </c>
      <c r="K387" s="77">
        <f t="shared" si="52"/>
        <v>0</v>
      </c>
    </row>
    <row r="388" spans="1:11" ht="25.5">
      <c r="A388" s="93" t="s">
        <v>344</v>
      </c>
      <c r="B388" s="151" t="s">
        <v>345</v>
      </c>
      <c r="C388" s="152"/>
      <c r="D388" s="68"/>
      <c r="E388" s="68"/>
      <c r="F388" s="69"/>
      <c r="G388" s="94"/>
      <c r="H388" s="70">
        <f>H389+H396</f>
        <v>11293.6</v>
      </c>
      <c r="I388" s="70">
        <f>I389+I396</f>
        <v>7478.700000000001</v>
      </c>
      <c r="J388" s="71">
        <f t="shared" si="51"/>
        <v>3814.8999999999996</v>
      </c>
      <c r="K388" s="71">
        <f t="shared" si="52"/>
        <v>66.2206913650209</v>
      </c>
    </row>
    <row r="389" spans="1:11" ht="38.25">
      <c r="A389" s="93" t="s">
        <v>346</v>
      </c>
      <c r="B389" s="151" t="s">
        <v>347</v>
      </c>
      <c r="C389" s="152"/>
      <c r="D389" s="68"/>
      <c r="E389" s="68"/>
      <c r="F389" s="69"/>
      <c r="G389" s="94"/>
      <c r="H389" s="70">
        <f aca="true" t="shared" si="60" ref="H389:I394">H390</f>
        <v>10270</v>
      </c>
      <c r="I389" s="70">
        <f t="shared" si="60"/>
        <v>6630.6</v>
      </c>
      <c r="J389" s="71">
        <f t="shared" si="51"/>
        <v>3639.3999999999996</v>
      </c>
      <c r="K389" s="71">
        <f t="shared" si="52"/>
        <v>64.56280428432328</v>
      </c>
    </row>
    <row r="390" spans="1:11" ht="25.5">
      <c r="A390" s="95" t="s">
        <v>348</v>
      </c>
      <c r="B390" s="154" t="s">
        <v>349</v>
      </c>
      <c r="C390" s="155"/>
      <c r="D390" s="74"/>
      <c r="E390" s="74"/>
      <c r="F390" s="75"/>
      <c r="G390" s="96"/>
      <c r="H390" s="76">
        <f t="shared" si="60"/>
        <v>10270</v>
      </c>
      <c r="I390" s="76">
        <f t="shared" si="60"/>
        <v>6630.6</v>
      </c>
      <c r="J390" s="77">
        <f t="shared" si="51"/>
        <v>3639.3999999999996</v>
      </c>
      <c r="K390" s="77">
        <f t="shared" si="52"/>
        <v>64.56280428432328</v>
      </c>
    </row>
    <row r="391" spans="1:11" ht="12.75">
      <c r="A391" s="95" t="s">
        <v>165</v>
      </c>
      <c r="B391" s="154" t="s">
        <v>349</v>
      </c>
      <c r="C391" s="155"/>
      <c r="D391" s="74" t="s">
        <v>166</v>
      </c>
      <c r="E391" s="74"/>
      <c r="F391" s="75"/>
      <c r="G391" s="96"/>
      <c r="H391" s="76">
        <f t="shared" si="60"/>
        <v>10270</v>
      </c>
      <c r="I391" s="76">
        <f t="shared" si="60"/>
        <v>6630.6</v>
      </c>
      <c r="J391" s="77">
        <f t="shared" si="51"/>
        <v>3639.3999999999996</v>
      </c>
      <c r="K391" s="77">
        <f t="shared" si="52"/>
        <v>64.56280428432328</v>
      </c>
    </row>
    <row r="392" spans="1:11" ht="12.75">
      <c r="A392" s="95" t="s">
        <v>327</v>
      </c>
      <c r="B392" s="154" t="s">
        <v>349</v>
      </c>
      <c r="C392" s="155"/>
      <c r="D392" s="74" t="s">
        <v>166</v>
      </c>
      <c r="E392" s="74" t="s">
        <v>166</v>
      </c>
      <c r="F392" s="75"/>
      <c r="G392" s="96"/>
      <c r="H392" s="76">
        <f t="shared" si="60"/>
        <v>10270</v>
      </c>
      <c r="I392" s="76">
        <f t="shared" si="60"/>
        <v>6630.6</v>
      </c>
      <c r="J392" s="77">
        <f t="shared" si="51"/>
        <v>3639.3999999999996</v>
      </c>
      <c r="K392" s="77">
        <f t="shared" si="52"/>
        <v>64.56280428432328</v>
      </c>
    </row>
    <row r="393" spans="1:11" ht="38.25">
      <c r="A393" s="95" t="s">
        <v>191</v>
      </c>
      <c r="B393" s="154" t="s">
        <v>349</v>
      </c>
      <c r="C393" s="155"/>
      <c r="D393" s="74" t="s">
        <v>166</v>
      </c>
      <c r="E393" s="74" t="s">
        <v>166</v>
      </c>
      <c r="F393" s="75" t="s">
        <v>192</v>
      </c>
      <c r="G393" s="96"/>
      <c r="H393" s="76">
        <f t="shared" si="60"/>
        <v>10270</v>
      </c>
      <c r="I393" s="76">
        <f t="shared" si="60"/>
        <v>6630.6</v>
      </c>
      <c r="J393" s="77">
        <f t="shared" si="51"/>
        <v>3639.3999999999996</v>
      </c>
      <c r="K393" s="77">
        <f t="shared" si="52"/>
        <v>64.56280428432328</v>
      </c>
    </row>
    <row r="394" spans="1:11" ht="12.75">
      <c r="A394" s="95" t="s">
        <v>264</v>
      </c>
      <c r="B394" s="154" t="s">
        <v>349</v>
      </c>
      <c r="C394" s="155"/>
      <c r="D394" s="74" t="s">
        <v>166</v>
      </c>
      <c r="E394" s="74" t="s">
        <v>166</v>
      </c>
      <c r="F394" s="75" t="s">
        <v>265</v>
      </c>
      <c r="G394" s="96"/>
      <c r="H394" s="76">
        <f t="shared" si="60"/>
        <v>10270</v>
      </c>
      <c r="I394" s="76">
        <f t="shared" si="60"/>
        <v>6630.6</v>
      </c>
      <c r="J394" s="77">
        <f t="shared" si="51"/>
        <v>3639.3999999999996</v>
      </c>
      <c r="K394" s="77">
        <f t="shared" si="52"/>
        <v>64.56280428432328</v>
      </c>
    </row>
    <row r="395" spans="1:11" ht="25.5">
      <c r="A395" s="95" t="s">
        <v>257</v>
      </c>
      <c r="B395" s="154" t="s">
        <v>349</v>
      </c>
      <c r="C395" s="155"/>
      <c r="D395" s="74" t="s">
        <v>166</v>
      </c>
      <c r="E395" s="74" t="s">
        <v>166</v>
      </c>
      <c r="F395" s="75" t="s">
        <v>265</v>
      </c>
      <c r="G395" s="96" t="s">
        <v>258</v>
      </c>
      <c r="H395" s="76">
        <v>10270</v>
      </c>
      <c r="I395" s="76">
        <v>6630.6</v>
      </c>
      <c r="J395" s="77">
        <f t="shared" si="51"/>
        <v>3639.3999999999996</v>
      </c>
      <c r="K395" s="77">
        <f t="shared" si="52"/>
        <v>64.56280428432328</v>
      </c>
    </row>
    <row r="396" spans="1:11" ht="38.25">
      <c r="A396" s="93" t="s">
        <v>350</v>
      </c>
      <c r="B396" s="151" t="s">
        <v>351</v>
      </c>
      <c r="C396" s="152"/>
      <c r="D396" s="68"/>
      <c r="E396" s="68"/>
      <c r="F396" s="69"/>
      <c r="G396" s="94"/>
      <c r="H396" s="70">
        <f aca="true" t="shared" si="61" ref="H396:I401">H397</f>
        <v>1023.6</v>
      </c>
      <c r="I396" s="70">
        <f t="shared" si="61"/>
        <v>848.1</v>
      </c>
      <c r="J396" s="77">
        <f t="shared" si="51"/>
        <v>175.5</v>
      </c>
      <c r="K396" s="77">
        <f t="shared" si="52"/>
        <v>82.8546307151231</v>
      </c>
    </row>
    <row r="397" spans="1:11" ht="25.5">
      <c r="A397" s="95" t="s">
        <v>352</v>
      </c>
      <c r="B397" s="154" t="s">
        <v>353</v>
      </c>
      <c r="C397" s="155"/>
      <c r="D397" s="74"/>
      <c r="E397" s="74"/>
      <c r="F397" s="75"/>
      <c r="G397" s="96"/>
      <c r="H397" s="76">
        <f t="shared" si="61"/>
        <v>1023.6</v>
      </c>
      <c r="I397" s="76">
        <f t="shared" si="61"/>
        <v>848.1</v>
      </c>
      <c r="J397" s="77">
        <f t="shared" si="51"/>
        <v>175.5</v>
      </c>
      <c r="K397" s="77">
        <f t="shared" si="52"/>
        <v>82.8546307151231</v>
      </c>
    </row>
    <row r="398" spans="1:11" ht="12.75">
      <c r="A398" s="95" t="s">
        <v>165</v>
      </c>
      <c r="B398" s="154" t="s">
        <v>353</v>
      </c>
      <c r="C398" s="155"/>
      <c r="D398" s="74" t="s">
        <v>166</v>
      </c>
      <c r="E398" s="74"/>
      <c r="F398" s="75"/>
      <c r="G398" s="96"/>
      <c r="H398" s="76">
        <f t="shared" si="61"/>
        <v>1023.6</v>
      </c>
      <c r="I398" s="76">
        <f t="shared" si="61"/>
        <v>848.1</v>
      </c>
      <c r="J398" s="77">
        <f t="shared" si="51"/>
        <v>175.5</v>
      </c>
      <c r="K398" s="77">
        <f t="shared" si="52"/>
        <v>82.8546307151231</v>
      </c>
    </row>
    <row r="399" spans="1:11" ht="12.75">
      <c r="A399" s="95" t="s">
        <v>327</v>
      </c>
      <c r="B399" s="154" t="s">
        <v>353</v>
      </c>
      <c r="C399" s="155"/>
      <c r="D399" s="74" t="s">
        <v>166</v>
      </c>
      <c r="E399" s="74" t="s">
        <v>166</v>
      </c>
      <c r="F399" s="75"/>
      <c r="G399" s="96"/>
      <c r="H399" s="76">
        <f t="shared" si="61"/>
        <v>1023.6</v>
      </c>
      <c r="I399" s="76">
        <f t="shared" si="61"/>
        <v>848.1</v>
      </c>
      <c r="J399" s="77">
        <f t="shared" si="51"/>
        <v>175.5</v>
      </c>
      <c r="K399" s="77">
        <f t="shared" si="52"/>
        <v>82.8546307151231</v>
      </c>
    </row>
    <row r="400" spans="1:11" ht="38.25">
      <c r="A400" s="95" t="s">
        <v>191</v>
      </c>
      <c r="B400" s="154" t="s">
        <v>353</v>
      </c>
      <c r="C400" s="155"/>
      <c r="D400" s="74" t="s">
        <v>166</v>
      </c>
      <c r="E400" s="74" t="s">
        <v>166</v>
      </c>
      <c r="F400" s="75" t="s">
        <v>192</v>
      </c>
      <c r="G400" s="96"/>
      <c r="H400" s="76">
        <f t="shared" si="61"/>
        <v>1023.6</v>
      </c>
      <c r="I400" s="76">
        <f t="shared" si="61"/>
        <v>848.1</v>
      </c>
      <c r="J400" s="77">
        <f aca="true" t="shared" si="62" ref="J400:J463">H400-I400</f>
        <v>175.5</v>
      </c>
      <c r="K400" s="77">
        <f aca="true" t="shared" si="63" ref="K400:K463">I400/H400*100</f>
        <v>82.8546307151231</v>
      </c>
    </row>
    <row r="401" spans="1:11" ht="12.75">
      <c r="A401" s="95" t="s">
        <v>264</v>
      </c>
      <c r="B401" s="154" t="s">
        <v>353</v>
      </c>
      <c r="C401" s="155"/>
      <c r="D401" s="74" t="s">
        <v>166</v>
      </c>
      <c r="E401" s="74" t="s">
        <v>166</v>
      </c>
      <c r="F401" s="75" t="s">
        <v>265</v>
      </c>
      <c r="G401" s="96"/>
      <c r="H401" s="76">
        <f t="shared" si="61"/>
        <v>1023.6</v>
      </c>
      <c r="I401" s="76">
        <f t="shared" si="61"/>
        <v>848.1</v>
      </c>
      <c r="J401" s="77">
        <f t="shared" si="62"/>
        <v>175.5</v>
      </c>
      <c r="K401" s="77">
        <f t="shared" si="63"/>
        <v>82.8546307151231</v>
      </c>
    </row>
    <row r="402" spans="1:11" ht="25.5">
      <c r="A402" s="95" t="s">
        <v>257</v>
      </c>
      <c r="B402" s="154" t="s">
        <v>353</v>
      </c>
      <c r="C402" s="155"/>
      <c r="D402" s="74" t="s">
        <v>166</v>
      </c>
      <c r="E402" s="74" t="s">
        <v>166</v>
      </c>
      <c r="F402" s="75" t="s">
        <v>265</v>
      </c>
      <c r="G402" s="96" t="s">
        <v>258</v>
      </c>
      <c r="H402" s="76">
        <v>1023.6</v>
      </c>
      <c r="I402" s="76">
        <v>848.1</v>
      </c>
      <c r="J402" s="77">
        <f t="shared" si="62"/>
        <v>175.5</v>
      </c>
      <c r="K402" s="77">
        <f t="shared" si="63"/>
        <v>82.8546307151231</v>
      </c>
    </row>
    <row r="403" spans="1:11" ht="38.25">
      <c r="A403" s="93" t="s">
        <v>368</v>
      </c>
      <c r="B403" s="151" t="s">
        <v>369</v>
      </c>
      <c r="C403" s="152"/>
      <c r="D403" s="68"/>
      <c r="E403" s="68"/>
      <c r="F403" s="69"/>
      <c r="G403" s="94"/>
      <c r="H403" s="70">
        <f>H404+H411</f>
        <v>300</v>
      </c>
      <c r="I403" s="70">
        <f>I404+I411</f>
        <v>90</v>
      </c>
      <c r="J403" s="71">
        <f t="shared" si="62"/>
        <v>210</v>
      </c>
      <c r="K403" s="71">
        <f t="shared" si="63"/>
        <v>30</v>
      </c>
    </row>
    <row r="404" spans="1:11" ht="25.5">
      <c r="A404" s="93" t="s">
        <v>370</v>
      </c>
      <c r="B404" s="151" t="s">
        <v>371</v>
      </c>
      <c r="C404" s="152"/>
      <c r="D404" s="68"/>
      <c r="E404" s="68"/>
      <c r="F404" s="69"/>
      <c r="G404" s="94"/>
      <c r="H404" s="70">
        <f aca="true" t="shared" si="64" ref="H404:I409">H405</f>
        <v>50</v>
      </c>
      <c r="I404" s="70">
        <f t="shared" si="64"/>
        <v>50</v>
      </c>
      <c r="J404" s="71">
        <f t="shared" si="62"/>
        <v>0</v>
      </c>
      <c r="K404" s="71">
        <f t="shared" si="63"/>
        <v>100</v>
      </c>
    </row>
    <row r="405" spans="1:11" ht="26.25" customHeight="1">
      <c r="A405" s="95" t="s">
        <v>372</v>
      </c>
      <c r="B405" s="154" t="s">
        <v>373</v>
      </c>
      <c r="C405" s="155"/>
      <c r="D405" s="74"/>
      <c r="E405" s="74"/>
      <c r="F405" s="75"/>
      <c r="G405" s="96"/>
      <c r="H405" s="76">
        <f t="shared" si="64"/>
        <v>50</v>
      </c>
      <c r="I405" s="76">
        <f t="shared" si="64"/>
        <v>50</v>
      </c>
      <c r="J405" s="77">
        <f t="shared" si="62"/>
        <v>0</v>
      </c>
      <c r="K405" s="77">
        <f t="shared" si="63"/>
        <v>100</v>
      </c>
    </row>
    <row r="406" spans="1:11" ht="12.75">
      <c r="A406" s="95" t="s">
        <v>165</v>
      </c>
      <c r="B406" s="154" t="s">
        <v>373</v>
      </c>
      <c r="C406" s="155"/>
      <c r="D406" s="74" t="s">
        <v>166</v>
      </c>
      <c r="E406" s="74"/>
      <c r="F406" s="75"/>
      <c r="G406" s="96"/>
      <c r="H406" s="76">
        <f t="shared" si="64"/>
        <v>50</v>
      </c>
      <c r="I406" s="76">
        <f t="shared" si="64"/>
        <v>50</v>
      </c>
      <c r="J406" s="77">
        <f t="shared" si="62"/>
        <v>0</v>
      </c>
      <c r="K406" s="77">
        <f t="shared" si="63"/>
        <v>100</v>
      </c>
    </row>
    <row r="407" spans="1:11" ht="12.75">
      <c r="A407" s="95" t="s">
        <v>327</v>
      </c>
      <c r="B407" s="154" t="s">
        <v>373</v>
      </c>
      <c r="C407" s="155"/>
      <c r="D407" s="74" t="s">
        <v>166</v>
      </c>
      <c r="E407" s="74" t="s">
        <v>166</v>
      </c>
      <c r="F407" s="75"/>
      <c r="G407" s="96"/>
      <c r="H407" s="76">
        <f t="shared" si="64"/>
        <v>50</v>
      </c>
      <c r="I407" s="76">
        <f t="shared" si="64"/>
        <v>50</v>
      </c>
      <c r="J407" s="77">
        <f t="shared" si="62"/>
        <v>0</v>
      </c>
      <c r="K407" s="77">
        <f t="shared" si="63"/>
        <v>100</v>
      </c>
    </row>
    <row r="408" spans="1:11" ht="38.25">
      <c r="A408" s="95" t="s">
        <v>33</v>
      </c>
      <c r="B408" s="154" t="s">
        <v>373</v>
      </c>
      <c r="C408" s="155"/>
      <c r="D408" s="74" t="s">
        <v>166</v>
      </c>
      <c r="E408" s="74" t="s">
        <v>166</v>
      </c>
      <c r="F408" s="75" t="s">
        <v>34</v>
      </c>
      <c r="G408" s="96"/>
      <c r="H408" s="76">
        <f t="shared" si="64"/>
        <v>50</v>
      </c>
      <c r="I408" s="76">
        <f t="shared" si="64"/>
        <v>50</v>
      </c>
      <c r="J408" s="77">
        <f t="shared" si="62"/>
        <v>0</v>
      </c>
      <c r="K408" s="77">
        <f t="shared" si="63"/>
        <v>100</v>
      </c>
    </row>
    <row r="409" spans="1:11" ht="38.25">
      <c r="A409" s="95" t="s">
        <v>35</v>
      </c>
      <c r="B409" s="154" t="s">
        <v>373</v>
      </c>
      <c r="C409" s="155"/>
      <c r="D409" s="74" t="s">
        <v>166</v>
      </c>
      <c r="E409" s="74" t="s">
        <v>166</v>
      </c>
      <c r="F409" s="75" t="s">
        <v>36</v>
      </c>
      <c r="G409" s="96"/>
      <c r="H409" s="76">
        <f t="shared" si="64"/>
        <v>50</v>
      </c>
      <c r="I409" s="76">
        <f t="shared" si="64"/>
        <v>50</v>
      </c>
      <c r="J409" s="77">
        <f t="shared" si="62"/>
        <v>0</v>
      </c>
      <c r="K409" s="77">
        <f t="shared" si="63"/>
        <v>100</v>
      </c>
    </row>
    <row r="410" spans="1:11" ht="38.25">
      <c r="A410" s="95" t="s">
        <v>364</v>
      </c>
      <c r="B410" s="154" t="s">
        <v>373</v>
      </c>
      <c r="C410" s="155"/>
      <c r="D410" s="74" t="s">
        <v>166</v>
      </c>
      <c r="E410" s="74" t="s">
        <v>166</v>
      </c>
      <c r="F410" s="75" t="s">
        <v>36</v>
      </c>
      <c r="G410" s="96" t="s">
        <v>365</v>
      </c>
      <c r="H410" s="76">
        <v>50</v>
      </c>
      <c r="I410" s="76">
        <v>50</v>
      </c>
      <c r="J410" s="77">
        <f t="shared" si="62"/>
        <v>0</v>
      </c>
      <c r="K410" s="77">
        <f t="shared" si="63"/>
        <v>100</v>
      </c>
    </row>
    <row r="411" spans="1:11" ht="25.5">
      <c r="A411" s="93" t="s">
        <v>374</v>
      </c>
      <c r="B411" s="151" t="s">
        <v>375</v>
      </c>
      <c r="C411" s="152"/>
      <c r="D411" s="68"/>
      <c r="E411" s="68"/>
      <c r="F411" s="69"/>
      <c r="G411" s="94"/>
      <c r="H411" s="70">
        <f>H412+H418+H424+H430</f>
        <v>250</v>
      </c>
      <c r="I411" s="70">
        <f>I412+I418+I424+I430</f>
        <v>40</v>
      </c>
      <c r="J411" s="77">
        <f t="shared" si="62"/>
        <v>210</v>
      </c>
      <c r="K411" s="77">
        <f t="shared" si="63"/>
        <v>16</v>
      </c>
    </row>
    <row r="412" spans="1:11" ht="25.5">
      <c r="A412" s="95" t="s">
        <v>376</v>
      </c>
      <c r="B412" s="154" t="s">
        <v>377</v>
      </c>
      <c r="C412" s="155"/>
      <c r="D412" s="74"/>
      <c r="E412" s="74"/>
      <c r="F412" s="75"/>
      <c r="G412" s="96"/>
      <c r="H412" s="76">
        <f aca="true" t="shared" si="65" ref="H412:I416">H413</f>
        <v>95</v>
      </c>
      <c r="I412" s="76">
        <f t="shared" si="65"/>
        <v>40</v>
      </c>
      <c r="J412" s="77">
        <f t="shared" si="62"/>
        <v>55</v>
      </c>
      <c r="K412" s="77">
        <f t="shared" si="63"/>
        <v>42.10526315789473</v>
      </c>
    </row>
    <row r="413" spans="1:11" ht="12.75">
      <c r="A413" s="95" t="s">
        <v>165</v>
      </c>
      <c r="B413" s="154" t="s">
        <v>377</v>
      </c>
      <c r="C413" s="155"/>
      <c r="D413" s="74" t="s">
        <v>166</v>
      </c>
      <c r="E413" s="74"/>
      <c r="F413" s="75"/>
      <c r="G413" s="96"/>
      <c r="H413" s="76">
        <f t="shared" si="65"/>
        <v>95</v>
      </c>
      <c r="I413" s="76">
        <f t="shared" si="65"/>
        <v>40</v>
      </c>
      <c r="J413" s="77">
        <f t="shared" si="62"/>
        <v>55</v>
      </c>
      <c r="K413" s="77">
        <f t="shared" si="63"/>
        <v>42.10526315789473</v>
      </c>
    </row>
    <row r="414" spans="1:11" ht="12.75">
      <c r="A414" s="95" t="s">
        <v>327</v>
      </c>
      <c r="B414" s="154" t="s">
        <v>377</v>
      </c>
      <c r="C414" s="155"/>
      <c r="D414" s="74" t="s">
        <v>166</v>
      </c>
      <c r="E414" s="74" t="s">
        <v>166</v>
      </c>
      <c r="F414" s="75"/>
      <c r="G414" s="96"/>
      <c r="H414" s="76">
        <f t="shared" si="65"/>
        <v>95</v>
      </c>
      <c r="I414" s="76">
        <f t="shared" si="65"/>
        <v>40</v>
      </c>
      <c r="J414" s="77">
        <f t="shared" si="62"/>
        <v>55</v>
      </c>
      <c r="K414" s="77">
        <f t="shared" si="63"/>
        <v>42.10526315789473</v>
      </c>
    </row>
    <row r="415" spans="1:11" ht="38.25">
      <c r="A415" s="95" t="s">
        <v>33</v>
      </c>
      <c r="B415" s="154" t="s">
        <v>377</v>
      </c>
      <c r="C415" s="155"/>
      <c r="D415" s="74" t="s">
        <v>166</v>
      </c>
      <c r="E415" s="74" t="s">
        <v>166</v>
      </c>
      <c r="F415" s="75" t="s">
        <v>34</v>
      </c>
      <c r="G415" s="96"/>
      <c r="H415" s="76">
        <f t="shared" si="65"/>
        <v>95</v>
      </c>
      <c r="I415" s="76">
        <f t="shared" si="65"/>
        <v>40</v>
      </c>
      <c r="J415" s="77">
        <f t="shared" si="62"/>
        <v>55</v>
      </c>
      <c r="K415" s="77">
        <f t="shared" si="63"/>
        <v>42.10526315789473</v>
      </c>
    </row>
    <row r="416" spans="1:11" ht="38.25">
      <c r="A416" s="95" t="s">
        <v>35</v>
      </c>
      <c r="B416" s="154" t="s">
        <v>377</v>
      </c>
      <c r="C416" s="155"/>
      <c r="D416" s="74" t="s">
        <v>166</v>
      </c>
      <c r="E416" s="74" t="s">
        <v>166</v>
      </c>
      <c r="F416" s="75" t="s">
        <v>36</v>
      </c>
      <c r="G416" s="96"/>
      <c r="H416" s="76">
        <f t="shared" si="65"/>
        <v>95</v>
      </c>
      <c r="I416" s="76">
        <f t="shared" si="65"/>
        <v>40</v>
      </c>
      <c r="J416" s="77">
        <f t="shared" si="62"/>
        <v>55</v>
      </c>
      <c r="K416" s="77">
        <f t="shared" si="63"/>
        <v>42.10526315789473</v>
      </c>
    </row>
    <row r="417" spans="1:11" ht="38.25">
      <c r="A417" s="95" t="s">
        <v>364</v>
      </c>
      <c r="B417" s="154" t="s">
        <v>377</v>
      </c>
      <c r="C417" s="155"/>
      <c r="D417" s="74" t="s">
        <v>166</v>
      </c>
      <c r="E417" s="74" t="s">
        <v>166</v>
      </c>
      <c r="F417" s="75" t="s">
        <v>36</v>
      </c>
      <c r="G417" s="96" t="s">
        <v>365</v>
      </c>
      <c r="H417" s="76">
        <v>95</v>
      </c>
      <c r="I417" s="76">
        <v>40</v>
      </c>
      <c r="J417" s="77">
        <f t="shared" si="62"/>
        <v>55</v>
      </c>
      <c r="K417" s="77">
        <f t="shared" si="63"/>
        <v>42.10526315789473</v>
      </c>
    </row>
    <row r="418" spans="1:11" ht="30.75" customHeight="1">
      <c r="A418" s="95" t="s">
        <v>378</v>
      </c>
      <c r="B418" s="154" t="s">
        <v>379</v>
      </c>
      <c r="C418" s="155"/>
      <c r="D418" s="74"/>
      <c r="E418" s="74"/>
      <c r="F418" s="75"/>
      <c r="G418" s="96"/>
      <c r="H418" s="76">
        <f aca="true" t="shared" si="66" ref="H418:I422">H419</f>
        <v>100</v>
      </c>
      <c r="I418" s="76">
        <f t="shared" si="66"/>
        <v>0</v>
      </c>
      <c r="J418" s="77">
        <f t="shared" si="62"/>
        <v>100</v>
      </c>
      <c r="K418" s="77">
        <f t="shared" si="63"/>
        <v>0</v>
      </c>
    </row>
    <row r="419" spans="1:11" ht="12.75">
      <c r="A419" s="95" t="s">
        <v>165</v>
      </c>
      <c r="B419" s="154" t="s">
        <v>379</v>
      </c>
      <c r="C419" s="155"/>
      <c r="D419" s="74" t="s">
        <v>166</v>
      </c>
      <c r="E419" s="74"/>
      <c r="F419" s="75"/>
      <c r="G419" s="96"/>
      <c r="H419" s="76">
        <f t="shared" si="66"/>
        <v>100</v>
      </c>
      <c r="I419" s="76">
        <f t="shared" si="66"/>
        <v>0</v>
      </c>
      <c r="J419" s="77">
        <f t="shared" si="62"/>
        <v>100</v>
      </c>
      <c r="K419" s="77">
        <f t="shared" si="63"/>
        <v>0</v>
      </c>
    </row>
    <row r="420" spans="1:11" ht="12.75">
      <c r="A420" s="95" t="s">
        <v>327</v>
      </c>
      <c r="B420" s="154" t="s">
        <v>379</v>
      </c>
      <c r="C420" s="155"/>
      <c r="D420" s="74" t="s">
        <v>166</v>
      </c>
      <c r="E420" s="74" t="s">
        <v>166</v>
      </c>
      <c r="F420" s="75"/>
      <c r="G420" s="96"/>
      <c r="H420" s="76">
        <f t="shared" si="66"/>
        <v>100</v>
      </c>
      <c r="I420" s="76">
        <f t="shared" si="66"/>
        <v>0</v>
      </c>
      <c r="J420" s="77">
        <f t="shared" si="62"/>
        <v>100</v>
      </c>
      <c r="K420" s="77">
        <f t="shared" si="63"/>
        <v>0</v>
      </c>
    </row>
    <row r="421" spans="1:11" ht="76.5">
      <c r="A421" s="95" t="s">
        <v>20</v>
      </c>
      <c r="B421" s="154" t="s">
        <v>379</v>
      </c>
      <c r="C421" s="155"/>
      <c r="D421" s="74" t="s">
        <v>166</v>
      </c>
      <c r="E421" s="74" t="s">
        <v>166</v>
      </c>
      <c r="F421" s="75" t="s">
        <v>21</v>
      </c>
      <c r="G421" s="96"/>
      <c r="H421" s="76">
        <f t="shared" si="66"/>
        <v>100</v>
      </c>
      <c r="I421" s="76">
        <f t="shared" si="66"/>
        <v>0</v>
      </c>
      <c r="J421" s="77">
        <f t="shared" si="62"/>
        <v>100</v>
      </c>
      <c r="K421" s="77">
        <f t="shared" si="63"/>
        <v>0</v>
      </c>
    </row>
    <row r="422" spans="1:11" ht="25.5">
      <c r="A422" s="95" t="s">
        <v>221</v>
      </c>
      <c r="B422" s="154" t="s">
        <v>379</v>
      </c>
      <c r="C422" s="155"/>
      <c r="D422" s="74" t="s">
        <v>166</v>
      </c>
      <c r="E422" s="74" t="s">
        <v>166</v>
      </c>
      <c r="F422" s="75" t="s">
        <v>222</v>
      </c>
      <c r="G422" s="96"/>
      <c r="H422" s="76">
        <f t="shared" si="66"/>
        <v>100</v>
      </c>
      <c r="I422" s="76">
        <f t="shared" si="66"/>
        <v>0</v>
      </c>
      <c r="J422" s="77">
        <f t="shared" si="62"/>
        <v>100</v>
      </c>
      <c r="K422" s="77">
        <f t="shared" si="63"/>
        <v>0</v>
      </c>
    </row>
    <row r="423" spans="1:11" ht="38.25">
      <c r="A423" s="95" t="s">
        <v>364</v>
      </c>
      <c r="B423" s="154" t="s">
        <v>379</v>
      </c>
      <c r="C423" s="155"/>
      <c r="D423" s="74" t="s">
        <v>166</v>
      </c>
      <c r="E423" s="74" t="s">
        <v>166</v>
      </c>
      <c r="F423" s="75" t="s">
        <v>222</v>
      </c>
      <c r="G423" s="96" t="s">
        <v>365</v>
      </c>
      <c r="H423" s="76">
        <v>100</v>
      </c>
      <c r="I423" s="76">
        <v>0</v>
      </c>
      <c r="J423" s="77">
        <f t="shared" si="62"/>
        <v>100</v>
      </c>
      <c r="K423" s="77">
        <f t="shared" si="63"/>
        <v>0</v>
      </c>
    </row>
    <row r="424" spans="1:11" ht="12.75">
      <c r="A424" s="95" t="s">
        <v>380</v>
      </c>
      <c r="B424" s="154" t="s">
        <v>381</v>
      </c>
      <c r="C424" s="155"/>
      <c r="D424" s="74"/>
      <c r="E424" s="74"/>
      <c r="F424" s="75"/>
      <c r="G424" s="96"/>
      <c r="H424" s="76">
        <f aca="true" t="shared" si="67" ref="H424:I428">H425</f>
        <v>35</v>
      </c>
      <c r="I424" s="76">
        <f t="shared" si="67"/>
        <v>0</v>
      </c>
      <c r="J424" s="77">
        <f t="shared" si="62"/>
        <v>35</v>
      </c>
      <c r="K424" s="77">
        <f t="shared" si="63"/>
        <v>0</v>
      </c>
    </row>
    <row r="425" spans="1:11" ht="12.75">
      <c r="A425" s="95" t="s">
        <v>165</v>
      </c>
      <c r="B425" s="154" t="s">
        <v>381</v>
      </c>
      <c r="C425" s="155"/>
      <c r="D425" s="74" t="s">
        <v>166</v>
      </c>
      <c r="E425" s="74"/>
      <c r="F425" s="75"/>
      <c r="G425" s="96"/>
      <c r="H425" s="76">
        <f t="shared" si="67"/>
        <v>35</v>
      </c>
      <c r="I425" s="76">
        <f t="shared" si="67"/>
        <v>0</v>
      </c>
      <c r="J425" s="77">
        <f t="shared" si="62"/>
        <v>35</v>
      </c>
      <c r="K425" s="77">
        <f t="shared" si="63"/>
        <v>0</v>
      </c>
    </row>
    <row r="426" spans="1:11" ht="12.75">
      <c r="A426" s="95" t="s">
        <v>327</v>
      </c>
      <c r="B426" s="154" t="s">
        <v>381</v>
      </c>
      <c r="C426" s="155"/>
      <c r="D426" s="74" t="s">
        <v>166</v>
      </c>
      <c r="E426" s="74" t="s">
        <v>166</v>
      </c>
      <c r="F426" s="75"/>
      <c r="G426" s="96"/>
      <c r="H426" s="76">
        <f t="shared" si="67"/>
        <v>35</v>
      </c>
      <c r="I426" s="76">
        <f t="shared" si="67"/>
        <v>0</v>
      </c>
      <c r="J426" s="77">
        <f t="shared" si="62"/>
        <v>35</v>
      </c>
      <c r="K426" s="77">
        <f t="shared" si="63"/>
        <v>0</v>
      </c>
    </row>
    <row r="427" spans="1:11" ht="38.25">
      <c r="A427" s="95" t="s">
        <v>33</v>
      </c>
      <c r="B427" s="154" t="s">
        <v>381</v>
      </c>
      <c r="C427" s="155"/>
      <c r="D427" s="74" t="s">
        <v>166</v>
      </c>
      <c r="E427" s="74" t="s">
        <v>166</v>
      </c>
      <c r="F427" s="75" t="s">
        <v>34</v>
      </c>
      <c r="G427" s="96"/>
      <c r="H427" s="76">
        <f t="shared" si="67"/>
        <v>35</v>
      </c>
      <c r="I427" s="76">
        <f t="shared" si="67"/>
        <v>0</v>
      </c>
      <c r="J427" s="77">
        <f t="shared" si="62"/>
        <v>35</v>
      </c>
      <c r="K427" s="77">
        <f t="shared" si="63"/>
        <v>0</v>
      </c>
    </row>
    <row r="428" spans="1:11" ht="38.25">
      <c r="A428" s="95" t="s">
        <v>35</v>
      </c>
      <c r="B428" s="154" t="s">
        <v>381</v>
      </c>
      <c r="C428" s="155"/>
      <c r="D428" s="74" t="s">
        <v>166</v>
      </c>
      <c r="E428" s="74" t="s">
        <v>166</v>
      </c>
      <c r="F428" s="75" t="s">
        <v>36</v>
      </c>
      <c r="G428" s="96"/>
      <c r="H428" s="76">
        <f t="shared" si="67"/>
        <v>35</v>
      </c>
      <c r="I428" s="76">
        <f t="shared" si="67"/>
        <v>0</v>
      </c>
      <c r="J428" s="77">
        <f t="shared" si="62"/>
        <v>35</v>
      </c>
      <c r="K428" s="77">
        <f t="shared" si="63"/>
        <v>0</v>
      </c>
    </row>
    <row r="429" spans="1:11" ht="38.25">
      <c r="A429" s="95" t="s">
        <v>364</v>
      </c>
      <c r="B429" s="154" t="s">
        <v>381</v>
      </c>
      <c r="C429" s="155"/>
      <c r="D429" s="74" t="s">
        <v>166</v>
      </c>
      <c r="E429" s="74" t="s">
        <v>166</v>
      </c>
      <c r="F429" s="75" t="s">
        <v>36</v>
      </c>
      <c r="G429" s="96" t="s">
        <v>365</v>
      </c>
      <c r="H429" s="76">
        <v>35</v>
      </c>
      <c r="I429" s="76">
        <v>0</v>
      </c>
      <c r="J429" s="77">
        <f t="shared" si="62"/>
        <v>35</v>
      </c>
      <c r="K429" s="77">
        <f t="shared" si="63"/>
        <v>0</v>
      </c>
    </row>
    <row r="430" spans="1:11" ht="25.5">
      <c r="A430" s="95" t="s">
        <v>382</v>
      </c>
      <c r="B430" s="154" t="s">
        <v>383</v>
      </c>
      <c r="C430" s="155"/>
      <c r="D430" s="74"/>
      <c r="E430" s="74"/>
      <c r="F430" s="75"/>
      <c r="G430" s="96"/>
      <c r="H430" s="76">
        <f aca="true" t="shared" si="68" ref="H430:I434">H431</f>
        <v>20</v>
      </c>
      <c r="I430" s="76">
        <f t="shared" si="68"/>
        <v>0</v>
      </c>
      <c r="J430" s="77">
        <f t="shared" si="62"/>
        <v>20</v>
      </c>
      <c r="K430" s="77">
        <f t="shared" si="63"/>
        <v>0</v>
      </c>
    </row>
    <row r="431" spans="1:11" ht="12.75">
      <c r="A431" s="95" t="s">
        <v>165</v>
      </c>
      <c r="B431" s="154" t="s">
        <v>383</v>
      </c>
      <c r="C431" s="155"/>
      <c r="D431" s="74" t="s">
        <v>166</v>
      </c>
      <c r="E431" s="74"/>
      <c r="F431" s="75"/>
      <c r="G431" s="96"/>
      <c r="H431" s="76">
        <f t="shared" si="68"/>
        <v>20</v>
      </c>
      <c r="I431" s="76">
        <f t="shared" si="68"/>
        <v>0</v>
      </c>
      <c r="J431" s="77">
        <f t="shared" si="62"/>
        <v>20</v>
      </c>
      <c r="K431" s="77">
        <f t="shared" si="63"/>
        <v>0</v>
      </c>
    </row>
    <row r="432" spans="1:11" ht="12.75">
      <c r="A432" s="95" t="s">
        <v>327</v>
      </c>
      <c r="B432" s="154" t="s">
        <v>383</v>
      </c>
      <c r="C432" s="155"/>
      <c r="D432" s="74" t="s">
        <v>166</v>
      </c>
      <c r="E432" s="74" t="s">
        <v>166</v>
      </c>
      <c r="F432" s="75"/>
      <c r="G432" s="96"/>
      <c r="H432" s="76">
        <f t="shared" si="68"/>
        <v>20</v>
      </c>
      <c r="I432" s="76">
        <f t="shared" si="68"/>
        <v>0</v>
      </c>
      <c r="J432" s="77">
        <f t="shared" si="62"/>
        <v>20</v>
      </c>
      <c r="K432" s="77">
        <f t="shared" si="63"/>
        <v>0</v>
      </c>
    </row>
    <row r="433" spans="1:11" ht="38.25">
      <c r="A433" s="95" t="s">
        <v>33</v>
      </c>
      <c r="B433" s="154" t="s">
        <v>383</v>
      </c>
      <c r="C433" s="155"/>
      <c r="D433" s="74" t="s">
        <v>166</v>
      </c>
      <c r="E433" s="74" t="s">
        <v>166</v>
      </c>
      <c r="F433" s="75" t="s">
        <v>34</v>
      </c>
      <c r="G433" s="96"/>
      <c r="H433" s="76">
        <f t="shared" si="68"/>
        <v>20</v>
      </c>
      <c r="I433" s="76">
        <f t="shared" si="68"/>
        <v>0</v>
      </c>
      <c r="J433" s="77">
        <f t="shared" si="62"/>
        <v>20</v>
      </c>
      <c r="K433" s="77">
        <f t="shared" si="63"/>
        <v>0</v>
      </c>
    </row>
    <row r="434" spans="1:11" ht="38.25">
      <c r="A434" s="95" t="s">
        <v>35</v>
      </c>
      <c r="B434" s="154" t="s">
        <v>383</v>
      </c>
      <c r="C434" s="155"/>
      <c r="D434" s="74" t="s">
        <v>166</v>
      </c>
      <c r="E434" s="74" t="s">
        <v>166</v>
      </c>
      <c r="F434" s="75" t="s">
        <v>36</v>
      </c>
      <c r="G434" s="96"/>
      <c r="H434" s="76">
        <f t="shared" si="68"/>
        <v>20</v>
      </c>
      <c r="I434" s="76">
        <f t="shared" si="68"/>
        <v>0</v>
      </c>
      <c r="J434" s="77">
        <f t="shared" si="62"/>
        <v>20</v>
      </c>
      <c r="K434" s="77">
        <f t="shared" si="63"/>
        <v>0</v>
      </c>
    </row>
    <row r="435" spans="1:11" ht="38.25">
      <c r="A435" s="95" t="s">
        <v>364</v>
      </c>
      <c r="B435" s="154" t="s">
        <v>383</v>
      </c>
      <c r="C435" s="155"/>
      <c r="D435" s="74" t="s">
        <v>166</v>
      </c>
      <c r="E435" s="74" t="s">
        <v>166</v>
      </c>
      <c r="F435" s="75" t="s">
        <v>36</v>
      </c>
      <c r="G435" s="96" t="s">
        <v>365</v>
      </c>
      <c r="H435" s="76">
        <v>20</v>
      </c>
      <c r="I435" s="76">
        <v>0</v>
      </c>
      <c r="J435" s="77">
        <f t="shared" si="62"/>
        <v>20</v>
      </c>
      <c r="K435" s="77">
        <f t="shared" si="63"/>
        <v>0</v>
      </c>
    </row>
    <row r="436" spans="1:11" ht="38.25">
      <c r="A436" s="93" t="s">
        <v>147</v>
      </c>
      <c r="B436" s="151" t="s">
        <v>148</v>
      </c>
      <c r="C436" s="152"/>
      <c r="D436" s="68"/>
      <c r="E436" s="68"/>
      <c r="F436" s="69"/>
      <c r="G436" s="94"/>
      <c r="H436" s="70">
        <f aca="true" t="shared" si="69" ref="H436:I442">H437</f>
        <v>231.1</v>
      </c>
      <c r="I436" s="70">
        <f t="shared" si="69"/>
        <v>69.5</v>
      </c>
      <c r="J436" s="71">
        <f t="shared" si="62"/>
        <v>161.6</v>
      </c>
      <c r="K436" s="71">
        <f t="shared" si="63"/>
        <v>30.073561228905238</v>
      </c>
    </row>
    <row r="437" spans="1:11" ht="38.25">
      <c r="A437" s="93" t="s">
        <v>149</v>
      </c>
      <c r="B437" s="151" t="s">
        <v>150</v>
      </c>
      <c r="C437" s="152"/>
      <c r="D437" s="68"/>
      <c r="E437" s="68"/>
      <c r="F437" s="69"/>
      <c r="G437" s="94"/>
      <c r="H437" s="70">
        <f t="shared" si="69"/>
        <v>231.1</v>
      </c>
      <c r="I437" s="70">
        <f t="shared" si="69"/>
        <v>69.5</v>
      </c>
      <c r="J437" s="71">
        <f t="shared" si="62"/>
        <v>161.6</v>
      </c>
      <c r="K437" s="71">
        <f t="shared" si="63"/>
        <v>30.073561228905238</v>
      </c>
    </row>
    <row r="438" spans="1:11" ht="28.5" customHeight="1">
      <c r="A438" s="95" t="s">
        <v>151</v>
      </c>
      <c r="B438" s="154" t="s">
        <v>152</v>
      </c>
      <c r="C438" s="155"/>
      <c r="D438" s="74"/>
      <c r="E438" s="74"/>
      <c r="F438" s="75"/>
      <c r="G438" s="96"/>
      <c r="H438" s="76">
        <f t="shared" si="69"/>
        <v>231.1</v>
      </c>
      <c r="I438" s="76">
        <f t="shared" si="69"/>
        <v>69.5</v>
      </c>
      <c r="J438" s="77">
        <f t="shared" si="62"/>
        <v>161.6</v>
      </c>
      <c r="K438" s="77">
        <f t="shared" si="63"/>
        <v>30.073561228905238</v>
      </c>
    </row>
    <row r="439" spans="1:11" ht="12.75">
      <c r="A439" s="95" t="s">
        <v>126</v>
      </c>
      <c r="B439" s="154" t="s">
        <v>152</v>
      </c>
      <c r="C439" s="155"/>
      <c r="D439" s="74" t="s">
        <v>25</v>
      </c>
      <c r="E439" s="74"/>
      <c r="F439" s="75"/>
      <c r="G439" s="96"/>
      <c r="H439" s="76">
        <f t="shared" si="69"/>
        <v>231.1</v>
      </c>
      <c r="I439" s="76">
        <f t="shared" si="69"/>
        <v>69.5</v>
      </c>
      <c r="J439" s="77">
        <f t="shared" si="62"/>
        <v>161.6</v>
      </c>
      <c r="K439" s="77">
        <f t="shared" si="63"/>
        <v>30.073561228905238</v>
      </c>
    </row>
    <row r="440" spans="1:11" ht="25.5">
      <c r="A440" s="95" t="s">
        <v>133</v>
      </c>
      <c r="B440" s="154" t="s">
        <v>152</v>
      </c>
      <c r="C440" s="155"/>
      <c r="D440" s="74" t="s">
        <v>25</v>
      </c>
      <c r="E440" s="74" t="s">
        <v>134</v>
      </c>
      <c r="F440" s="75"/>
      <c r="G440" s="96"/>
      <c r="H440" s="76">
        <f t="shared" si="69"/>
        <v>231.1</v>
      </c>
      <c r="I440" s="76">
        <f t="shared" si="69"/>
        <v>69.5</v>
      </c>
      <c r="J440" s="77">
        <f t="shared" si="62"/>
        <v>161.6</v>
      </c>
      <c r="K440" s="77">
        <f t="shared" si="63"/>
        <v>30.073561228905238</v>
      </c>
    </row>
    <row r="441" spans="1:11" ht="38.25">
      <c r="A441" s="95" t="s">
        <v>33</v>
      </c>
      <c r="B441" s="154" t="s">
        <v>152</v>
      </c>
      <c r="C441" s="155"/>
      <c r="D441" s="74" t="s">
        <v>25</v>
      </c>
      <c r="E441" s="74" t="s">
        <v>134</v>
      </c>
      <c r="F441" s="75" t="s">
        <v>34</v>
      </c>
      <c r="G441" s="96"/>
      <c r="H441" s="76">
        <f t="shared" si="69"/>
        <v>231.1</v>
      </c>
      <c r="I441" s="76">
        <f t="shared" si="69"/>
        <v>69.5</v>
      </c>
      <c r="J441" s="77">
        <f t="shared" si="62"/>
        <v>161.6</v>
      </c>
      <c r="K441" s="77">
        <f t="shared" si="63"/>
        <v>30.073561228905238</v>
      </c>
    </row>
    <row r="442" spans="1:11" ht="38.25">
      <c r="A442" s="95" t="s">
        <v>35</v>
      </c>
      <c r="B442" s="154" t="s">
        <v>152</v>
      </c>
      <c r="C442" s="155"/>
      <c r="D442" s="74" t="s">
        <v>25</v>
      </c>
      <c r="E442" s="74" t="s">
        <v>134</v>
      </c>
      <c r="F442" s="75" t="s">
        <v>36</v>
      </c>
      <c r="G442" s="96"/>
      <c r="H442" s="76">
        <f t="shared" si="69"/>
        <v>231.1</v>
      </c>
      <c r="I442" s="76">
        <f t="shared" si="69"/>
        <v>69.5</v>
      </c>
      <c r="J442" s="77">
        <f t="shared" si="62"/>
        <v>161.6</v>
      </c>
      <c r="K442" s="77">
        <f t="shared" si="63"/>
        <v>30.073561228905238</v>
      </c>
    </row>
    <row r="443" spans="1:11" ht="25.5">
      <c r="A443" s="95" t="s">
        <v>8</v>
      </c>
      <c r="B443" s="154" t="s">
        <v>152</v>
      </c>
      <c r="C443" s="155"/>
      <c r="D443" s="74" t="s">
        <v>25</v>
      </c>
      <c r="E443" s="74" t="s">
        <v>134</v>
      </c>
      <c r="F443" s="75" t="s">
        <v>36</v>
      </c>
      <c r="G443" s="96" t="s">
        <v>9</v>
      </c>
      <c r="H443" s="76">
        <v>231.1</v>
      </c>
      <c r="I443" s="76">
        <v>69.5</v>
      </c>
      <c r="J443" s="77">
        <f t="shared" si="62"/>
        <v>161.6</v>
      </c>
      <c r="K443" s="77">
        <f t="shared" si="63"/>
        <v>30.073561228905238</v>
      </c>
    </row>
    <row r="444" spans="1:11" ht="38.25">
      <c r="A444" s="93" t="s">
        <v>276</v>
      </c>
      <c r="B444" s="151" t="s">
        <v>277</v>
      </c>
      <c r="C444" s="152"/>
      <c r="D444" s="68"/>
      <c r="E444" s="68"/>
      <c r="F444" s="69"/>
      <c r="G444" s="94"/>
      <c r="H444" s="70">
        <f>H445</f>
        <v>2700.6</v>
      </c>
      <c r="I444" s="70">
        <f>I445</f>
        <v>1556.1</v>
      </c>
      <c r="J444" s="71">
        <f t="shared" si="62"/>
        <v>1144.5</v>
      </c>
      <c r="K444" s="71">
        <f t="shared" si="63"/>
        <v>57.62052877138414</v>
      </c>
    </row>
    <row r="445" spans="1:11" ht="55.5" customHeight="1">
      <c r="A445" s="93" t="s">
        <v>278</v>
      </c>
      <c r="B445" s="151" t="s">
        <v>279</v>
      </c>
      <c r="C445" s="152"/>
      <c r="D445" s="68"/>
      <c r="E445" s="68"/>
      <c r="F445" s="69"/>
      <c r="G445" s="94"/>
      <c r="H445" s="70">
        <f>H446+H470+H481+H496+H515+H539+H553</f>
        <v>2700.6</v>
      </c>
      <c r="I445" s="70">
        <f>I446+I470+I481+I496+I515+I539+I553</f>
        <v>1556.1</v>
      </c>
      <c r="J445" s="71">
        <f t="shared" si="62"/>
        <v>1144.5</v>
      </c>
      <c r="K445" s="71">
        <f t="shared" si="63"/>
        <v>57.62052877138414</v>
      </c>
    </row>
    <row r="446" spans="1:11" ht="54.75" customHeight="1">
      <c r="A446" s="95" t="s">
        <v>280</v>
      </c>
      <c r="B446" s="154" t="s">
        <v>281</v>
      </c>
      <c r="C446" s="155"/>
      <c r="D446" s="74"/>
      <c r="E446" s="74"/>
      <c r="F446" s="75"/>
      <c r="G446" s="96"/>
      <c r="H446" s="76">
        <f>H447+H460+H465</f>
        <v>1647.7</v>
      </c>
      <c r="I446" s="76">
        <f>I447+I460+I465</f>
        <v>873.1</v>
      </c>
      <c r="J446" s="77">
        <f t="shared" si="62"/>
        <v>774.6</v>
      </c>
      <c r="K446" s="77">
        <f t="shared" si="63"/>
        <v>52.989014990592956</v>
      </c>
    </row>
    <row r="447" spans="1:11" ht="12.75">
      <c r="A447" s="95" t="s">
        <v>165</v>
      </c>
      <c r="B447" s="154" t="s">
        <v>281</v>
      </c>
      <c r="C447" s="155"/>
      <c r="D447" s="74" t="s">
        <v>166</v>
      </c>
      <c r="E447" s="74"/>
      <c r="F447" s="75"/>
      <c r="G447" s="96"/>
      <c r="H447" s="76">
        <f>H448+H452+H456</f>
        <v>1172.7</v>
      </c>
      <c r="I447" s="76">
        <f>I448+I452+I456</f>
        <v>643.2</v>
      </c>
      <c r="J447" s="77">
        <f t="shared" si="62"/>
        <v>529.5</v>
      </c>
      <c r="K447" s="77">
        <f t="shared" si="63"/>
        <v>54.84778715784088</v>
      </c>
    </row>
    <row r="448" spans="1:11" ht="12.75">
      <c r="A448" s="95" t="s">
        <v>259</v>
      </c>
      <c r="B448" s="154" t="s">
        <v>281</v>
      </c>
      <c r="C448" s="155"/>
      <c r="D448" s="74" t="s">
        <v>166</v>
      </c>
      <c r="E448" s="74" t="s">
        <v>11</v>
      </c>
      <c r="F448" s="75"/>
      <c r="G448" s="96"/>
      <c r="H448" s="76">
        <f aca="true" t="shared" si="70" ref="H448:I450">H449</f>
        <v>220.8</v>
      </c>
      <c r="I448" s="76">
        <f t="shared" si="70"/>
        <v>110.4</v>
      </c>
      <c r="J448" s="77">
        <f t="shared" si="62"/>
        <v>110.4</v>
      </c>
      <c r="K448" s="77">
        <f t="shared" si="63"/>
        <v>50</v>
      </c>
    </row>
    <row r="449" spans="1:11" ht="38.25">
      <c r="A449" s="95" t="s">
        <v>191</v>
      </c>
      <c r="B449" s="154" t="s">
        <v>281</v>
      </c>
      <c r="C449" s="155"/>
      <c r="D449" s="74" t="s">
        <v>166</v>
      </c>
      <c r="E449" s="74" t="s">
        <v>11</v>
      </c>
      <c r="F449" s="75" t="s">
        <v>192</v>
      </c>
      <c r="G449" s="96"/>
      <c r="H449" s="76">
        <f t="shared" si="70"/>
        <v>220.8</v>
      </c>
      <c r="I449" s="76">
        <f t="shared" si="70"/>
        <v>110.4</v>
      </c>
      <c r="J449" s="77">
        <f t="shared" si="62"/>
        <v>110.4</v>
      </c>
      <c r="K449" s="77">
        <f t="shared" si="63"/>
        <v>50</v>
      </c>
    </row>
    <row r="450" spans="1:11" ht="12.75">
      <c r="A450" s="95" t="s">
        <v>264</v>
      </c>
      <c r="B450" s="154" t="s">
        <v>281</v>
      </c>
      <c r="C450" s="155"/>
      <c r="D450" s="74" t="s">
        <v>166</v>
      </c>
      <c r="E450" s="74" t="s">
        <v>11</v>
      </c>
      <c r="F450" s="75" t="s">
        <v>265</v>
      </c>
      <c r="G450" s="96"/>
      <c r="H450" s="76">
        <f t="shared" si="70"/>
        <v>220.8</v>
      </c>
      <c r="I450" s="76">
        <f t="shared" si="70"/>
        <v>110.4</v>
      </c>
      <c r="J450" s="77">
        <f t="shared" si="62"/>
        <v>110.4</v>
      </c>
      <c r="K450" s="77">
        <f t="shared" si="63"/>
        <v>50</v>
      </c>
    </row>
    <row r="451" spans="1:11" ht="25.5">
      <c r="A451" s="95" t="s">
        <v>257</v>
      </c>
      <c r="B451" s="154" t="s">
        <v>281</v>
      </c>
      <c r="C451" s="155"/>
      <c r="D451" s="74" t="s">
        <v>166</v>
      </c>
      <c r="E451" s="74" t="s">
        <v>11</v>
      </c>
      <c r="F451" s="75" t="s">
        <v>265</v>
      </c>
      <c r="G451" s="96" t="s">
        <v>258</v>
      </c>
      <c r="H451" s="76">
        <v>220.8</v>
      </c>
      <c r="I451" s="76">
        <v>110.4</v>
      </c>
      <c r="J451" s="77">
        <f t="shared" si="62"/>
        <v>110.4</v>
      </c>
      <c r="K451" s="77">
        <f t="shared" si="63"/>
        <v>50</v>
      </c>
    </row>
    <row r="452" spans="1:11" ht="12.75">
      <c r="A452" s="95" t="s">
        <v>301</v>
      </c>
      <c r="B452" s="154" t="s">
        <v>281</v>
      </c>
      <c r="C452" s="155"/>
      <c r="D452" s="74" t="s">
        <v>166</v>
      </c>
      <c r="E452" s="74" t="s">
        <v>13</v>
      </c>
      <c r="F452" s="75"/>
      <c r="G452" s="96"/>
      <c r="H452" s="76">
        <f aca="true" t="shared" si="71" ref="H452:I454">H453</f>
        <v>713.6</v>
      </c>
      <c r="I452" s="76">
        <f t="shared" si="71"/>
        <v>396.8</v>
      </c>
      <c r="J452" s="77">
        <f t="shared" si="62"/>
        <v>316.8</v>
      </c>
      <c r="K452" s="77">
        <f t="shared" si="63"/>
        <v>55.60538116591929</v>
      </c>
    </row>
    <row r="453" spans="1:11" ht="38.25">
      <c r="A453" s="95" t="s">
        <v>191</v>
      </c>
      <c r="B453" s="154" t="s">
        <v>281</v>
      </c>
      <c r="C453" s="155"/>
      <c r="D453" s="74" t="s">
        <v>166</v>
      </c>
      <c r="E453" s="74" t="s">
        <v>13</v>
      </c>
      <c r="F453" s="75" t="s">
        <v>192</v>
      </c>
      <c r="G453" s="96"/>
      <c r="H453" s="76">
        <f t="shared" si="71"/>
        <v>713.6</v>
      </c>
      <c r="I453" s="76">
        <f t="shared" si="71"/>
        <v>396.8</v>
      </c>
      <c r="J453" s="77">
        <f t="shared" si="62"/>
        <v>316.8</v>
      </c>
      <c r="K453" s="77">
        <f t="shared" si="63"/>
        <v>55.60538116591929</v>
      </c>
    </row>
    <row r="454" spans="1:11" ht="12.75">
      <c r="A454" s="95" t="s">
        <v>264</v>
      </c>
      <c r="B454" s="154" t="s">
        <v>281</v>
      </c>
      <c r="C454" s="155"/>
      <c r="D454" s="74" t="s">
        <v>166</v>
      </c>
      <c r="E454" s="74" t="s">
        <v>13</v>
      </c>
      <c r="F454" s="75" t="s">
        <v>265</v>
      </c>
      <c r="G454" s="96"/>
      <c r="H454" s="76">
        <f t="shared" si="71"/>
        <v>713.6</v>
      </c>
      <c r="I454" s="76">
        <f t="shared" si="71"/>
        <v>396.8</v>
      </c>
      <c r="J454" s="77">
        <f t="shared" si="62"/>
        <v>316.8</v>
      </c>
      <c r="K454" s="77">
        <f t="shared" si="63"/>
        <v>55.60538116591929</v>
      </c>
    </row>
    <row r="455" spans="1:11" ht="25.5">
      <c r="A455" s="95" t="s">
        <v>257</v>
      </c>
      <c r="B455" s="154" t="s">
        <v>281</v>
      </c>
      <c r="C455" s="155"/>
      <c r="D455" s="74" t="s">
        <v>166</v>
      </c>
      <c r="E455" s="74" t="s">
        <v>13</v>
      </c>
      <c r="F455" s="75" t="s">
        <v>265</v>
      </c>
      <c r="G455" s="96" t="s">
        <v>258</v>
      </c>
      <c r="H455" s="76">
        <v>713.6</v>
      </c>
      <c r="I455" s="76">
        <v>396.8</v>
      </c>
      <c r="J455" s="77">
        <f t="shared" si="62"/>
        <v>316.8</v>
      </c>
      <c r="K455" s="77">
        <f t="shared" si="63"/>
        <v>55.60538116591929</v>
      </c>
    </row>
    <row r="456" spans="1:11" ht="12.75">
      <c r="A456" s="95" t="s">
        <v>321</v>
      </c>
      <c r="B456" s="154" t="s">
        <v>281</v>
      </c>
      <c r="C456" s="155"/>
      <c r="D456" s="74" t="s">
        <v>166</v>
      </c>
      <c r="E456" s="74" t="s">
        <v>101</v>
      </c>
      <c r="F456" s="75"/>
      <c r="G456" s="96"/>
      <c r="H456" s="76">
        <f aca="true" t="shared" si="72" ref="H456:I458">H457</f>
        <v>238.3</v>
      </c>
      <c r="I456" s="76">
        <f t="shared" si="72"/>
        <v>136</v>
      </c>
      <c r="J456" s="77">
        <f t="shared" si="62"/>
        <v>102.30000000000001</v>
      </c>
      <c r="K456" s="77">
        <f t="shared" si="63"/>
        <v>57.070919009651696</v>
      </c>
    </row>
    <row r="457" spans="1:11" ht="38.25">
      <c r="A457" s="95" t="s">
        <v>191</v>
      </c>
      <c r="B457" s="154" t="s">
        <v>281</v>
      </c>
      <c r="C457" s="155"/>
      <c r="D457" s="74" t="s">
        <v>166</v>
      </c>
      <c r="E457" s="74" t="s">
        <v>101</v>
      </c>
      <c r="F457" s="75" t="s">
        <v>192</v>
      </c>
      <c r="G457" s="96"/>
      <c r="H457" s="76">
        <f t="shared" si="72"/>
        <v>238.3</v>
      </c>
      <c r="I457" s="76">
        <f t="shared" si="72"/>
        <v>136</v>
      </c>
      <c r="J457" s="77">
        <f t="shared" si="62"/>
        <v>102.30000000000001</v>
      </c>
      <c r="K457" s="77">
        <f t="shared" si="63"/>
        <v>57.070919009651696</v>
      </c>
    </row>
    <row r="458" spans="1:11" ht="12.75">
      <c r="A458" s="95" t="s">
        <v>264</v>
      </c>
      <c r="B458" s="154" t="s">
        <v>281</v>
      </c>
      <c r="C458" s="155"/>
      <c r="D458" s="74" t="s">
        <v>166</v>
      </c>
      <c r="E458" s="74" t="s">
        <v>101</v>
      </c>
      <c r="F458" s="75" t="s">
        <v>265</v>
      </c>
      <c r="G458" s="96"/>
      <c r="H458" s="76">
        <f t="shared" si="72"/>
        <v>238.3</v>
      </c>
      <c r="I458" s="76">
        <f t="shared" si="72"/>
        <v>136</v>
      </c>
      <c r="J458" s="77">
        <f t="shared" si="62"/>
        <v>102.30000000000001</v>
      </c>
      <c r="K458" s="77">
        <f t="shared" si="63"/>
        <v>57.070919009651696</v>
      </c>
    </row>
    <row r="459" spans="1:11" ht="25.5">
      <c r="A459" s="95" t="s">
        <v>257</v>
      </c>
      <c r="B459" s="154" t="s">
        <v>281</v>
      </c>
      <c r="C459" s="155"/>
      <c r="D459" s="74" t="s">
        <v>166</v>
      </c>
      <c r="E459" s="74" t="s">
        <v>101</v>
      </c>
      <c r="F459" s="75" t="s">
        <v>265</v>
      </c>
      <c r="G459" s="96" t="s">
        <v>258</v>
      </c>
      <c r="H459" s="76">
        <v>238.3</v>
      </c>
      <c r="I459" s="76">
        <v>136</v>
      </c>
      <c r="J459" s="77">
        <f t="shared" si="62"/>
        <v>102.30000000000001</v>
      </c>
      <c r="K459" s="77">
        <f t="shared" si="63"/>
        <v>57.070919009651696</v>
      </c>
    </row>
    <row r="460" spans="1:11" ht="12.75">
      <c r="A460" s="95" t="s">
        <v>388</v>
      </c>
      <c r="B460" s="154" t="s">
        <v>281</v>
      </c>
      <c r="C460" s="155"/>
      <c r="D460" s="74" t="s">
        <v>128</v>
      </c>
      <c r="E460" s="74"/>
      <c r="F460" s="75"/>
      <c r="G460" s="96"/>
      <c r="H460" s="76">
        <f aca="true" t="shared" si="73" ref="H460:I463">H461</f>
        <v>295</v>
      </c>
      <c r="I460" s="76">
        <f t="shared" si="73"/>
        <v>139.9</v>
      </c>
      <c r="J460" s="77">
        <f t="shared" si="62"/>
        <v>155.1</v>
      </c>
      <c r="K460" s="77">
        <f t="shared" si="63"/>
        <v>47.42372881355932</v>
      </c>
    </row>
    <row r="461" spans="1:11" ht="12.75">
      <c r="A461" s="95" t="s">
        <v>389</v>
      </c>
      <c r="B461" s="154" t="s">
        <v>281</v>
      </c>
      <c r="C461" s="155"/>
      <c r="D461" s="74" t="s">
        <v>128</v>
      </c>
      <c r="E461" s="74" t="s">
        <v>11</v>
      </c>
      <c r="F461" s="75"/>
      <c r="G461" s="96"/>
      <c r="H461" s="76">
        <f t="shared" si="73"/>
        <v>295</v>
      </c>
      <c r="I461" s="76">
        <f t="shared" si="73"/>
        <v>139.9</v>
      </c>
      <c r="J461" s="77">
        <f t="shared" si="62"/>
        <v>155.1</v>
      </c>
      <c r="K461" s="77">
        <f t="shared" si="63"/>
        <v>47.42372881355932</v>
      </c>
    </row>
    <row r="462" spans="1:11" ht="38.25">
      <c r="A462" s="95" t="s">
        <v>191</v>
      </c>
      <c r="B462" s="154" t="s">
        <v>281</v>
      </c>
      <c r="C462" s="155"/>
      <c r="D462" s="74" t="s">
        <v>128</v>
      </c>
      <c r="E462" s="74" t="s">
        <v>11</v>
      </c>
      <c r="F462" s="75" t="s">
        <v>192</v>
      </c>
      <c r="G462" s="96"/>
      <c r="H462" s="76">
        <f t="shared" si="73"/>
        <v>295</v>
      </c>
      <c r="I462" s="76">
        <f t="shared" si="73"/>
        <v>139.9</v>
      </c>
      <c r="J462" s="77">
        <f t="shared" si="62"/>
        <v>155.1</v>
      </c>
      <c r="K462" s="77">
        <f t="shared" si="63"/>
        <v>47.42372881355932</v>
      </c>
    </row>
    <row r="463" spans="1:11" ht="12.75">
      <c r="A463" s="95" t="s">
        <v>264</v>
      </c>
      <c r="B463" s="154" t="s">
        <v>281</v>
      </c>
      <c r="C463" s="155"/>
      <c r="D463" s="74" t="s">
        <v>128</v>
      </c>
      <c r="E463" s="74" t="s">
        <v>11</v>
      </c>
      <c r="F463" s="75" t="s">
        <v>265</v>
      </c>
      <c r="G463" s="96"/>
      <c r="H463" s="76">
        <f t="shared" si="73"/>
        <v>295</v>
      </c>
      <c r="I463" s="76">
        <f t="shared" si="73"/>
        <v>139.9</v>
      </c>
      <c r="J463" s="77">
        <f t="shared" si="62"/>
        <v>155.1</v>
      </c>
      <c r="K463" s="77">
        <f t="shared" si="63"/>
        <v>47.42372881355932</v>
      </c>
    </row>
    <row r="464" spans="1:11" ht="38.25">
      <c r="A464" s="95" t="s">
        <v>364</v>
      </c>
      <c r="B464" s="154" t="s">
        <v>281</v>
      </c>
      <c r="C464" s="155"/>
      <c r="D464" s="74" t="s">
        <v>128</v>
      </c>
      <c r="E464" s="74" t="s">
        <v>11</v>
      </c>
      <c r="F464" s="75" t="s">
        <v>265</v>
      </c>
      <c r="G464" s="96" t="s">
        <v>365</v>
      </c>
      <c r="H464" s="76">
        <v>295</v>
      </c>
      <c r="I464" s="76">
        <v>139.9</v>
      </c>
      <c r="J464" s="77">
        <f aca="true" t="shared" si="74" ref="J464:J527">H464-I464</f>
        <v>155.1</v>
      </c>
      <c r="K464" s="77">
        <f aca="true" t="shared" si="75" ref="K464:K527">I464/H464*100</f>
        <v>47.42372881355932</v>
      </c>
    </row>
    <row r="465" spans="1:11" ht="12.75">
      <c r="A465" s="95" t="s">
        <v>424</v>
      </c>
      <c r="B465" s="154" t="s">
        <v>281</v>
      </c>
      <c r="C465" s="155"/>
      <c r="D465" s="74" t="s">
        <v>212</v>
      </c>
      <c r="E465" s="74"/>
      <c r="F465" s="75"/>
      <c r="G465" s="96"/>
      <c r="H465" s="76">
        <f aca="true" t="shared" si="76" ref="H465:I468">H466</f>
        <v>180</v>
      </c>
      <c r="I465" s="76">
        <f t="shared" si="76"/>
        <v>90</v>
      </c>
      <c r="J465" s="77">
        <f t="shared" si="74"/>
        <v>90</v>
      </c>
      <c r="K465" s="77">
        <f t="shared" si="75"/>
        <v>50</v>
      </c>
    </row>
    <row r="466" spans="1:11" ht="25.5">
      <c r="A466" s="95" t="s">
        <v>445</v>
      </c>
      <c r="B466" s="154" t="s">
        <v>281</v>
      </c>
      <c r="C466" s="155"/>
      <c r="D466" s="74" t="s">
        <v>212</v>
      </c>
      <c r="E466" s="74" t="s">
        <v>154</v>
      </c>
      <c r="F466" s="75"/>
      <c r="G466" s="96"/>
      <c r="H466" s="76">
        <f t="shared" si="76"/>
        <v>180</v>
      </c>
      <c r="I466" s="76">
        <f t="shared" si="76"/>
        <v>90</v>
      </c>
      <c r="J466" s="77">
        <f t="shared" si="74"/>
        <v>90</v>
      </c>
      <c r="K466" s="77">
        <f t="shared" si="75"/>
        <v>50</v>
      </c>
    </row>
    <row r="467" spans="1:11" ht="38.25">
      <c r="A467" s="95" t="s">
        <v>191</v>
      </c>
      <c r="B467" s="154" t="s">
        <v>281</v>
      </c>
      <c r="C467" s="155"/>
      <c r="D467" s="74" t="s">
        <v>212</v>
      </c>
      <c r="E467" s="74" t="s">
        <v>154</v>
      </c>
      <c r="F467" s="75" t="s">
        <v>192</v>
      </c>
      <c r="G467" s="96"/>
      <c r="H467" s="76">
        <f t="shared" si="76"/>
        <v>180</v>
      </c>
      <c r="I467" s="76">
        <f t="shared" si="76"/>
        <v>90</v>
      </c>
      <c r="J467" s="77">
        <f t="shared" si="74"/>
        <v>90</v>
      </c>
      <c r="K467" s="77">
        <f t="shared" si="75"/>
        <v>50</v>
      </c>
    </row>
    <row r="468" spans="1:11" ht="12.75">
      <c r="A468" s="95" t="s">
        <v>264</v>
      </c>
      <c r="B468" s="154" t="s">
        <v>281</v>
      </c>
      <c r="C468" s="155"/>
      <c r="D468" s="74" t="s">
        <v>212</v>
      </c>
      <c r="E468" s="74" t="s">
        <v>154</v>
      </c>
      <c r="F468" s="75" t="s">
        <v>265</v>
      </c>
      <c r="G468" s="96"/>
      <c r="H468" s="76">
        <f t="shared" si="76"/>
        <v>180</v>
      </c>
      <c r="I468" s="76">
        <f t="shared" si="76"/>
        <v>90</v>
      </c>
      <c r="J468" s="77">
        <f t="shared" si="74"/>
        <v>90</v>
      </c>
      <c r="K468" s="77">
        <f t="shared" si="75"/>
        <v>50</v>
      </c>
    </row>
    <row r="469" spans="1:11" ht="38.25">
      <c r="A469" s="95" t="s">
        <v>364</v>
      </c>
      <c r="B469" s="154" t="s">
        <v>281</v>
      </c>
      <c r="C469" s="155"/>
      <c r="D469" s="74" t="s">
        <v>212</v>
      </c>
      <c r="E469" s="74" t="s">
        <v>154</v>
      </c>
      <c r="F469" s="75" t="s">
        <v>265</v>
      </c>
      <c r="G469" s="96" t="s">
        <v>365</v>
      </c>
      <c r="H469" s="76">
        <v>180</v>
      </c>
      <c r="I469" s="76">
        <v>90</v>
      </c>
      <c r="J469" s="77">
        <f t="shared" si="74"/>
        <v>90</v>
      </c>
      <c r="K469" s="77">
        <f t="shared" si="75"/>
        <v>50</v>
      </c>
    </row>
    <row r="470" spans="1:11" ht="25.5">
      <c r="A470" s="95" t="s">
        <v>310</v>
      </c>
      <c r="B470" s="154" t="s">
        <v>311</v>
      </c>
      <c r="C470" s="155"/>
      <c r="D470" s="74"/>
      <c r="E470" s="74"/>
      <c r="F470" s="75"/>
      <c r="G470" s="96"/>
      <c r="H470" s="76">
        <f>H471+H476</f>
        <v>238.9</v>
      </c>
      <c r="I470" s="76">
        <f>I471+I476</f>
        <v>214.4</v>
      </c>
      <c r="J470" s="77">
        <f t="shared" si="74"/>
        <v>24.5</v>
      </c>
      <c r="K470" s="77">
        <f t="shared" si="75"/>
        <v>89.74466303892842</v>
      </c>
    </row>
    <row r="471" spans="1:11" ht="12.75">
      <c r="A471" s="95" t="s">
        <v>165</v>
      </c>
      <c r="B471" s="154" t="s">
        <v>311</v>
      </c>
      <c r="C471" s="155"/>
      <c r="D471" s="74" t="s">
        <v>166</v>
      </c>
      <c r="E471" s="74"/>
      <c r="F471" s="75"/>
      <c r="G471" s="96"/>
      <c r="H471" s="76">
        <f aca="true" t="shared" si="77" ref="H471:I474">H472</f>
        <v>158.9</v>
      </c>
      <c r="I471" s="76">
        <f t="shared" si="77"/>
        <v>134.4</v>
      </c>
      <c r="J471" s="77">
        <f t="shared" si="74"/>
        <v>24.5</v>
      </c>
      <c r="K471" s="77">
        <f t="shared" si="75"/>
        <v>84.58149779735683</v>
      </c>
    </row>
    <row r="472" spans="1:11" ht="12.75">
      <c r="A472" s="95" t="s">
        <v>301</v>
      </c>
      <c r="B472" s="154" t="s">
        <v>311</v>
      </c>
      <c r="C472" s="155"/>
      <c r="D472" s="74" t="s">
        <v>166</v>
      </c>
      <c r="E472" s="74" t="s">
        <v>13</v>
      </c>
      <c r="F472" s="75"/>
      <c r="G472" s="96"/>
      <c r="H472" s="76">
        <f t="shared" si="77"/>
        <v>158.9</v>
      </c>
      <c r="I472" s="76">
        <f t="shared" si="77"/>
        <v>134.4</v>
      </c>
      <c r="J472" s="77">
        <f t="shared" si="74"/>
        <v>24.5</v>
      </c>
      <c r="K472" s="77">
        <f t="shared" si="75"/>
        <v>84.58149779735683</v>
      </c>
    </row>
    <row r="473" spans="1:11" ht="38.25">
      <c r="A473" s="95" t="s">
        <v>191</v>
      </c>
      <c r="B473" s="154" t="s">
        <v>311</v>
      </c>
      <c r="C473" s="155"/>
      <c r="D473" s="74" t="s">
        <v>166</v>
      </c>
      <c r="E473" s="74" t="s">
        <v>13</v>
      </c>
      <c r="F473" s="75" t="s">
        <v>192</v>
      </c>
      <c r="G473" s="96"/>
      <c r="H473" s="76">
        <f t="shared" si="77"/>
        <v>158.9</v>
      </c>
      <c r="I473" s="76">
        <f t="shared" si="77"/>
        <v>134.4</v>
      </c>
      <c r="J473" s="77">
        <f t="shared" si="74"/>
        <v>24.5</v>
      </c>
      <c r="K473" s="77">
        <f t="shared" si="75"/>
        <v>84.58149779735683</v>
      </c>
    </row>
    <row r="474" spans="1:11" ht="12.75">
      <c r="A474" s="95" t="s">
        <v>264</v>
      </c>
      <c r="B474" s="154" t="s">
        <v>311</v>
      </c>
      <c r="C474" s="155"/>
      <c r="D474" s="74" t="s">
        <v>166</v>
      </c>
      <c r="E474" s="74" t="s">
        <v>13</v>
      </c>
      <c r="F474" s="75" t="s">
        <v>265</v>
      </c>
      <c r="G474" s="96"/>
      <c r="H474" s="76">
        <f t="shared" si="77"/>
        <v>158.9</v>
      </c>
      <c r="I474" s="76">
        <f t="shared" si="77"/>
        <v>134.4</v>
      </c>
      <c r="J474" s="77">
        <f t="shared" si="74"/>
        <v>24.5</v>
      </c>
      <c r="K474" s="77">
        <f t="shared" si="75"/>
        <v>84.58149779735683</v>
      </c>
    </row>
    <row r="475" spans="1:11" ht="25.5">
      <c r="A475" s="95" t="s">
        <v>257</v>
      </c>
      <c r="B475" s="154" t="s">
        <v>311</v>
      </c>
      <c r="C475" s="155"/>
      <c r="D475" s="74" t="s">
        <v>166</v>
      </c>
      <c r="E475" s="74" t="s">
        <v>13</v>
      </c>
      <c r="F475" s="75" t="s">
        <v>265</v>
      </c>
      <c r="G475" s="96" t="s">
        <v>258</v>
      </c>
      <c r="H475" s="76">
        <v>158.9</v>
      </c>
      <c r="I475" s="76">
        <v>134.4</v>
      </c>
      <c r="J475" s="77">
        <f t="shared" si="74"/>
        <v>24.5</v>
      </c>
      <c r="K475" s="77">
        <f t="shared" si="75"/>
        <v>84.58149779735683</v>
      </c>
    </row>
    <row r="476" spans="1:11" ht="12.75">
      <c r="A476" s="95" t="s">
        <v>388</v>
      </c>
      <c r="B476" s="154" t="s">
        <v>311</v>
      </c>
      <c r="C476" s="155"/>
      <c r="D476" s="74" t="s">
        <v>128</v>
      </c>
      <c r="E476" s="74"/>
      <c r="F476" s="75"/>
      <c r="G476" s="96"/>
      <c r="H476" s="76">
        <f aca="true" t="shared" si="78" ref="H476:I479">H477</f>
        <v>80</v>
      </c>
      <c r="I476" s="76">
        <f t="shared" si="78"/>
        <v>80</v>
      </c>
      <c r="J476" s="77">
        <f t="shared" si="74"/>
        <v>0</v>
      </c>
      <c r="K476" s="77">
        <f t="shared" si="75"/>
        <v>100</v>
      </c>
    </row>
    <row r="477" spans="1:11" ht="12.75">
      <c r="A477" s="95" t="s">
        <v>389</v>
      </c>
      <c r="B477" s="154" t="s">
        <v>311</v>
      </c>
      <c r="C477" s="155"/>
      <c r="D477" s="74" t="s">
        <v>128</v>
      </c>
      <c r="E477" s="74" t="s">
        <v>11</v>
      </c>
      <c r="F477" s="75"/>
      <c r="G477" s="96"/>
      <c r="H477" s="76">
        <f t="shared" si="78"/>
        <v>80</v>
      </c>
      <c r="I477" s="76">
        <f t="shared" si="78"/>
        <v>80</v>
      </c>
      <c r="J477" s="77">
        <f t="shared" si="74"/>
        <v>0</v>
      </c>
      <c r="K477" s="77">
        <f t="shared" si="75"/>
        <v>100</v>
      </c>
    </row>
    <row r="478" spans="1:11" ht="38.25">
      <c r="A478" s="95" t="s">
        <v>191</v>
      </c>
      <c r="B478" s="154" t="s">
        <v>311</v>
      </c>
      <c r="C478" s="155"/>
      <c r="D478" s="74" t="s">
        <v>128</v>
      </c>
      <c r="E478" s="74" t="s">
        <v>11</v>
      </c>
      <c r="F478" s="75" t="s">
        <v>192</v>
      </c>
      <c r="G478" s="96"/>
      <c r="H478" s="76">
        <f t="shared" si="78"/>
        <v>80</v>
      </c>
      <c r="I478" s="76">
        <f t="shared" si="78"/>
        <v>80</v>
      </c>
      <c r="J478" s="77">
        <f t="shared" si="74"/>
        <v>0</v>
      </c>
      <c r="K478" s="77">
        <f t="shared" si="75"/>
        <v>100</v>
      </c>
    </row>
    <row r="479" spans="1:11" ht="12.75">
      <c r="A479" s="95" t="s">
        <v>264</v>
      </c>
      <c r="B479" s="154" t="s">
        <v>311</v>
      </c>
      <c r="C479" s="155"/>
      <c r="D479" s="74" t="s">
        <v>128</v>
      </c>
      <c r="E479" s="74" t="s">
        <v>11</v>
      </c>
      <c r="F479" s="75" t="s">
        <v>265</v>
      </c>
      <c r="G479" s="96"/>
      <c r="H479" s="76">
        <f t="shared" si="78"/>
        <v>80</v>
      </c>
      <c r="I479" s="76">
        <f t="shared" si="78"/>
        <v>80</v>
      </c>
      <c r="J479" s="77">
        <f t="shared" si="74"/>
        <v>0</v>
      </c>
      <c r="K479" s="77">
        <f t="shared" si="75"/>
        <v>100</v>
      </c>
    </row>
    <row r="480" spans="1:11" ht="38.25">
      <c r="A480" s="95" t="s">
        <v>364</v>
      </c>
      <c r="B480" s="154" t="s">
        <v>311</v>
      </c>
      <c r="C480" s="155"/>
      <c r="D480" s="74" t="s">
        <v>128</v>
      </c>
      <c r="E480" s="74" t="s">
        <v>11</v>
      </c>
      <c r="F480" s="75" t="s">
        <v>265</v>
      </c>
      <c r="G480" s="96" t="s">
        <v>365</v>
      </c>
      <c r="H480" s="76">
        <v>80</v>
      </c>
      <c r="I480" s="76">
        <v>80</v>
      </c>
      <c r="J480" s="77">
        <f t="shared" si="74"/>
        <v>0</v>
      </c>
      <c r="K480" s="77">
        <f t="shared" si="75"/>
        <v>100</v>
      </c>
    </row>
    <row r="481" spans="1:11" ht="25.5">
      <c r="A481" s="95" t="s">
        <v>407</v>
      </c>
      <c r="B481" s="154" t="s">
        <v>408</v>
      </c>
      <c r="C481" s="155"/>
      <c r="D481" s="74"/>
      <c r="E481" s="74"/>
      <c r="F481" s="75"/>
      <c r="G481" s="96"/>
      <c r="H481" s="76">
        <f>H482+H491</f>
        <v>104.5</v>
      </c>
      <c r="I481" s="76">
        <f>I482+I491</f>
        <v>33.6</v>
      </c>
      <c r="J481" s="77">
        <f t="shared" si="74"/>
        <v>70.9</v>
      </c>
      <c r="K481" s="77">
        <f t="shared" si="75"/>
        <v>32.15311004784689</v>
      </c>
    </row>
    <row r="482" spans="1:11" ht="12.75">
      <c r="A482" s="95" t="s">
        <v>388</v>
      </c>
      <c r="B482" s="154" t="s">
        <v>408</v>
      </c>
      <c r="C482" s="155"/>
      <c r="D482" s="74" t="s">
        <v>128</v>
      </c>
      <c r="E482" s="74"/>
      <c r="F482" s="75"/>
      <c r="G482" s="96"/>
      <c r="H482" s="76">
        <f>H483+H487</f>
        <v>70.9</v>
      </c>
      <c r="I482" s="76">
        <f>I483+I487</f>
        <v>0</v>
      </c>
      <c r="J482" s="77">
        <f t="shared" si="74"/>
        <v>70.9</v>
      </c>
      <c r="K482" s="77">
        <f t="shared" si="75"/>
        <v>0</v>
      </c>
    </row>
    <row r="483" spans="1:11" ht="12.75">
      <c r="A483" s="95" t="s">
        <v>389</v>
      </c>
      <c r="B483" s="154" t="s">
        <v>408</v>
      </c>
      <c r="C483" s="155"/>
      <c r="D483" s="74" t="s">
        <v>128</v>
      </c>
      <c r="E483" s="74" t="s">
        <v>11</v>
      </c>
      <c r="F483" s="75"/>
      <c r="G483" s="96"/>
      <c r="H483" s="76">
        <f aca="true" t="shared" si="79" ref="H483:I485">H484</f>
        <v>34.5</v>
      </c>
      <c r="I483" s="76">
        <f t="shared" si="79"/>
        <v>0</v>
      </c>
      <c r="J483" s="77">
        <f t="shared" si="74"/>
        <v>34.5</v>
      </c>
      <c r="K483" s="77">
        <f t="shared" si="75"/>
        <v>0</v>
      </c>
    </row>
    <row r="484" spans="1:11" ht="38.25">
      <c r="A484" s="95" t="s">
        <v>191</v>
      </c>
      <c r="B484" s="154" t="s">
        <v>408</v>
      </c>
      <c r="C484" s="155"/>
      <c r="D484" s="74" t="s">
        <v>128</v>
      </c>
      <c r="E484" s="74" t="s">
        <v>11</v>
      </c>
      <c r="F484" s="75" t="s">
        <v>192</v>
      </c>
      <c r="G484" s="96"/>
      <c r="H484" s="76">
        <f t="shared" si="79"/>
        <v>34.5</v>
      </c>
      <c r="I484" s="76">
        <f t="shared" si="79"/>
        <v>0</v>
      </c>
      <c r="J484" s="77">
        <f t="shared" si="74"/>
        <v>34.5</v>
      </c>
      <c r="K484" s="77">
        <f t="shared" si="75"/>
        <v>0</v>
      </c>
    </row>
    <row r="485" spans="1:11" ht="12.75">
      <c r="A485" s="95" t="s">
        <v>264</v>
      </c>
      <c r="B485" s="154" t="s">
        <v>408</v>
      </c>
      <c r="C485" s="155"/>
      <c r="D485" s="74" t="s">
        <v>128</v>
      </c>
      <c r="E485" s="74" t="s">
        <v>11</v>
      </c>
      <c r="F485" s="75" t="s">
        <v>265</v>
      </c>
      <c r="G485" s="96"/>
      <c r="H485" s="76">
        <f t="shared" si="79"/>
        <v>34.5</v>
      </c>
      <c r="I485" s="76">
        <f t="shared" si="79"/>
        <v>0</v>
      </c>
      <c r="J485" s="77">
        <f t="shared" si="74"/>
        <v>34.5</v>
      </c>
      <c r="K485" s="77">
        <f t="shared" si="75"/>
        <v>0</v>
      </c>
    </row>
    <row r="486" spans="1:11" ht="38.25">
      <c r="A486" s="95" t="s">
        <v>364</v>
      </c>
      <c r="B486" s="154" t="s">
        <v>408</v>
      </c>
      <c r="C486" s="155"/>
      <c r="D486" s="74" t="s">
        <v>128</v>
      </c>
      <c r="E486" s="74" t="s">
        <v>11</v>
      </c>
      <c r="F486" s="75" t="s">
        <v>265</v>
      </c>
      <c r="G486" s="96" t="s">
        <v>365</v>
      </c>
      <c r="H486" s="76">
        <v>34.5</v>
      </c>
      <c r="I486" s="76">
        <v>0</v>
      </c>
      <c r="J486" s="77">
        <f t="shared" si="74"/>
        <v>34.5</v>
      </c>
      <c r="K486" s="77">
        <f t="shared" si="75"/>
        <v>0</v>
      </c>
    </row>
    <row r="487" spans="1:11" ht="25.5">
      <c r="A487" s="95" t="s">
        <v>421</v>
      </c>
      <c r="B487" s="154" t="s">
        <v>408</v>
      </c>
      <c r="C487" s="155"/>
      <c r="D487" s="74" t="s">
        <v>128</v>
      </c>
      <c r="E487" s="74" t="s">
        <v>25</v>
      </c>
      <c r="F487" s="75"/>
      <c r="G487" s="96"/>
      <c r="H487" s="76">
        <f aca="true" t="shared" si="80" ref="H487:I489">H488</f>
        <v>36.4</v>
      </c>
      <c r="I487" s="76">
        <f t="shared" si="80"/>
        <v>0</v>
      </c>
      <c r="J487" s="77">
        <f t="shared" si="74"/>
        <v>36.4</v>
      </c>
      <c r="K487" s="77">
        <f t="shared" si="75"/>
        <v>0</v>
      </c>
    </row>
    <row r="488" spans="1:11" ht="38.25">
      <c r="A488" s="95" t="s">
        <v>33</v>
      </c>
      <c r="B488" s="154" t="s">
        <v>408</v>
      </c>
      <c r="C488" s="155"/>
      <c r="D488" s="74" t="s">
        <v>128</v>
      </c>
      <c r="E488" s="74" t="s">
        <v>25</v>
      </c>
      <c r="F488" s="75" t="s">
        <v>34</v>
      </c>
      <c r="G488" s="96"/>
      <c r="H488" s="76">
        <f t="shared" si="80"/>
        <v>36.4</v>
      </c>
      <c r="I488" s="76">
        <f t="shared" si="80"/>
        <v>0</v>
      </c>
      <c r="J488" s="77">
        <f t="shared" si="74"/>
        <v>36.4</v>
      </c>
      <c r="K488" s="77">
        <f t="shared" si="75"/>
        <v>0</v>
      </c>
    </row>
    <row r="489" spans="1:11" ht="38.25">
      <c r="A489" s="95" t="s">
        <v>35</v>
      </c>
      <c r="B489" s="154" t="s">
        <v>408</v>
      </c>
      <c r="C489" s="155"/>
      <c r="D489" s="74" t="s">
        <v>128</v>
      </c>
      <c r="E489" s="74" t="s">
        <v>25</v>
      </c>
      <c r="F489" s="75" t="s">
        <v>36</v>
      </c>
      <c r="G489" s="96"/>
      <c r="H489" s="76">
        <f t="shared" si="80"/>
        <v>36.4</v>
      </c>
      <c r="I489" s="76">
        <f t="shared" si="80"/>
        <v>0</v>
      </c>
      <c r="J489" s="77">
        <f t="shared" si="74"/>
        <v>36.4</v>
      </c>
      <c r="K489" s="77">
        <f t="shared" si="75"/>
        <v>0</v>
      </c>
    </row>
    <row r="490" spans="1:11" ht="38.25">
      <c r="A490" s="95" t="s">
        <v>364</v>
      </c>
      <c r="B490" s="154" t="s">
        <v>408</v>
      </c>
      <c r="C490" s="155"/>
      <c r="D490" s="74" t="s">
        <v>128</v>
      </c>
      <c r="E490" s="74" t="s">
        <v>25</v>
      </c>
      <c r="F490" s="75" t="s">
        <v>36</v>
      </c>
      <c r="G490" s="96" t="s">
        <v>365</v>
      </c>
      <c r="H490" s="76">
        <v>36.4</v>
      </c>
      <c r="I490" s="76">
        <v>0</v>
      </c>
      <c r="J490" s="77">
        <f t="shared" si="74"/>
        <v>36.4</v>
      </c>
      <c r="K490" s="77">
        <f t="shared" si="75"/>
        <v>0</v>
      </c>
    </row>
    <row r="491" spans="1:11" ht="12.75">
      <c r="A491" s="95" t="s">
        <v>424</v>
      </c>
      <c r="B491" s="154" t="s">
        <v>408</v>
      </c>
      <c r="C491" s="155"/>
      <c r="D491" s="74" t="s">
        <v>212</v>
      </c>
      <c r="E491" s="74"/>
      <c r="F491" s="75"/>
      <c r="G491" s="96"/>
      <c r="H491" s="76">
        <f aca="true" t="shared" si="81" ref="H491:I494">H492</f>
        <v>33.6</v>
      </c>
      <c r="I491" s="76">
        <f t="shared" si="81"/>
        <v>33.6</v>
      </c>
      <c r="J491" s="77">
        <f t="shared" si="74"/>
        <v>0</v>
      </c>
      <c r="K491" s="77">
        <f t="shared" si="75"/>
        <v>100</v>
      </c>
    </row>
    <row r="492" spans="1:11" ht="25.5">
      <c r="A492" s="95" t="s">
        <v>445</v>
      </c>
      <c r="B492" s="154" t="s">
        <v>408</v>
      </c>
      <c r="C492" s="155"/>
      <c r="D492" s="74" t="s">
        <v>212</v>
      </c>
      <c r="E492" s="74" t="s">
        <v>154</v>
      </c>
      <c r="F492" s="75"/>
      <c r="G492" s="96"/>
      <c r="H492" s="76">
        <f t="shared" si="81"/>
        <v>33.6</v>
      </c>
      <c r="I492" s="76">
        <f t="shared" si="81"/>
        <v>33.6</v>
      </c>
      <c r="J492" s="77">
        <f t="shared" si="74"/>
        <v>0</v>
      </c>
      <c r="K492" s="77">
        <f t="shared" si="75"/>
        <v>100</v>
      </c>
    </row>
    <row r="493" spans="1:11" ht="38.25">
      <c r="A493" s="95" t="s">
        <v>191</v>
      </c>
      <c r="B493" s="154" t="s">
        <v>408</v>
      </c>
      <c r="C493" s="155"/>
      <c r="D493" s="74" t="s">
        <v>212</v>
      </c>
      <c r="E493" s="74" t="s">
        <v>154</v>
      </c>
      <c r="F493" s="75" t="s">
        <v>192</v>
      </c>
      <c r="G493" s="96"/>
      <c r="H493" s="76">
        <f t="shared" si="81"/>
        <v>33.6</v>
      </c>
      <c r="I493" s="76">
        <f t="shared" si="81"/>
        <v>33.6</v>
      </c>
      <c r="J493" s="77">
        <f t="shared" si="74"/>
        <v>0</v>
      </c>
      <c r="K493" s="77">
        <f t="shared" si="75"/>
        <v>100</v>
      </c>
    </row>
    <row r="494" spans="1:11" ht="12.75">
      <c r="A494" s="95" t="s">
        <v>264</v>
      </c>
      <c r="B494" s="154" t="s">
        <v>408</v>
      </c>
      <c r="C494" s="155"/>
      <c r="D494" s="74" t="s">
        <v>212</v>
      </c>
      <c r="E494" s="74" t="s">
        <v>154</v>
      </c>
      <c r="F494" s="75" t="s">
        <v>265</v>
      </c>
      <c r="G494" s="96"/>
      <c r="H494" s="76">
        <f t="shared" si="81"/>
        <v>33.6</v>
      </c>
      <c r="I494" s="76">
        <f t="shared" si="81"/>
        <v>33.6</v>
      </c>
      <c r="J494" s="77">
        <f t="shared" si="74"/>
        <v>0</v>
      </c>
      <c r="K494" s="77">
        <f t="shared" si="75"/>
        <v>100</v>
      </c>
    </row>
    <row r="495" spans="1:11" ht="38.25">
      <c r="A495" s="95" t="s">
        <v>364</v>
      </c>
      <c r="B495" s="154" t="s">
        <v>408</v>
      </c>
      <c r="C495" s="155"/>
      <c r="D495" s="74" t="s">
        <v>212</v>
      </c>
      <c r="E495" s="74" t="s">
        <v>154</v>
      </c>
      <c r="F495" s="75" t="s">
        <v>265</v>
      </c>
      <c r="G495" s="96" t="s">
        <v>365</v>
      </c>
      <c r="H495" s="76">
        <v>33.6</v>
      </c>
      <c r="I495" s="76">
        <v>33.6</v>
      </c>
      <c r="J495" s="77">
        <f t="shared" si="74"/>
        <v>0</v>
      </c>
      <c r="K495" s="77">
        <f t="shared" si="75"/>
        <v>100</v>
      </c>
    </row>
    <row r="496" spans="1:11" ht="38.25">
      <c r="A496" s="95" t="s">
        <v>282</v>
      </c>
      <c r="B496" s="154" t="s">
        <v>283</v>
      </c>
      <c r="C496" s="155"/>
      <c r="D496" s="74"/>
      <c r="E496" s="74"/>
      <c r="F496" s="75"/>
      <c r="G496" s="96"/>
      <c r="H496" s="76">
        <f>H497+H510</f>
        <v>458.4</v>
      </c>
      <c r="I496" s="76">
        <f>I497+I510</f>
        <v>333.8</v>
      </c>
      <c r="J496" s="77">
        <f t="shared" si="74"/>
        <v>124.59999999999997</v>
      </c>
      <c r="K496" s="77">
        <f t="shared" si="75"/>
        <v>72.81849912739966</v>
      </c>
    </row>
    <row r="497" spans="1:11" ht="12.75">
      <c r="A497" s="95" t="s">
        <v>165</v>
      </c>
      <c r="B497" s="154" t="s">
        <v>283</v>
      </c>
      <c r="C497" s="155"/>
      <c r="D497" s="74" t="s">
        <v>166</v>
      </c>
      <c r="E497" s="74"/>
      <c r="F497" s="75"/>
      <c r="G497" s="96"/>
      <c r="H497" s="76">
        <f>H498+H502+H506</f>
        <v>408.4</v>
      </c>
      <c r="I497" s="76">
        <f>I498+I502+I506</f>
        <v>333.8</v>
      </c>
      <c r="J497" s="77">
        <f t="shared" si="74"/>
        <v>74.59999999999997</v>
      </c>
      <c r="K497" s="77">
        <f t="shared" si="75"/>
        <v>81.73359451518121</v>
      </c>
    </row>
    <row r="498" spans="1:11" ht="12.75">
      <c r="A498" s="95" t="s">
        <v>259</v>
      </c>
      <c r="B498" s="154" t="s">
        <v>283</v>
      </c>
      <c r="C498" s="155"/>
      <c r="D498" s="74" t="s">
        <v>166</v>
      </c>
      <c r="E498" s="74" t="s">
        <v>11</v>
      </c>
      <c r="F498" s="75"/>
      <c r="G498" s="96"/>
      <c r="H498" s="76">
        <f aca="true" t="shared" si="82" ref="H498:I500">H499</f>
        <v>90</v>
      </c>
      <c r="I498" s="76">
        <f t="shared" si="82"/>
        <v>90</v>
      </c>
      <c r="J498" s="77">
        <f t="shared" si="74"/>
        <v>0</v>
      </c>
      <c r="K498" s="77">
        <f t="shared" si="75"/>
        <v>100</v>
      </c>
    </row>
    <row r="499" spans="1:11" ht="38.25">
      <c r="A499" s="95" t="s">
        <v>191</v>
      </c>
      <c r="B499" s="154" t="s">
        <v>283</v>
      </c>
      <c r="C499" s="155"/>
      <c r="D499" s="74" t="s">
        <v>166</v>
      </c>
      <c r="E499" s="74" t="s">
        <v>11</v>
      </c>
      <c r="F499" s="75" t="s">
        <v>192</v>
      </c>
      <c r="G499" s="96"/>
      <c r="H499" s="76">
        <f t="shared" si="82"/>
        <v>90</v>
      </c>
      <c r="I499" s="76">
        <f t="shared" si="82"/>
        <v>90</v>
      </c>
      <c r="J499" s="77">
        <f t="shared" si="74"/>
        <v>0</v>
      </c>
      <c r="K499" s="77">
        <f t="shared" si="75"/>
        <v>100</v>
      </c>
    </row>
    <row r="500" spans="1:11" ht="12.75">
      <c r="A500" s="95" t="s">
        <v>264</v>
      </c>
      <c r="B500" s="154" t="s">
        <v>283</v>
      </c>
      <c r="C500" s="155"/>
      <c r="D500" s="74" t="s">
        <v>166</v>
      </c>
      <c r="E500" s="74" t="s">
        <v>11</v>
      </c>
      <c r="F500" s="75" t="s">
        <v>265</v>
      </c>
      <c r="G500" s="96"/>
      <c r="H500" s="76">
        <f t="shared" si="82"/>
        <v>90</v>
      </c>
      <c r="I500" s="76">
        <f t="shared" si="82"/>
        <v>90</v>
      </c>
      <c r="J500" s="77">
        <f t="shared" si="74"/>
        <v>0</v>
      </c>
      <c r="K500" s="77">
        <f t="shared" si="75"/>
        <v>100</v>
      </c>
    </row>
    <row r="501" spans="1:11" ht="25.5">
      <c r="A501" s="95" t="s">
        <v>257</v>
      </c>
      <c r="B501" s="154" t="s">
        <v>283</v>
      </c>
      <c r="C501" s="155"/>
      <c r="D501" s="74" t="s">
        <v>166</v>
      </c>
      <c r="E501" s="74" t="s">
        <v>11</v>
      </c>
      <c r="F501" s="75" t="s">
        <v>265</v>
      </c>
      <c r="G501" s="96" t="s">
        <v>258</v>
      </c>
      <c r="H501" s="76">
        <v>90</v>
      </c>
      <c r="I501" s="76">
        <v>90</v>
      </c>
      <c r="J501" s="77">
        <f t="shared" si="74"/>
        <v>0</v>
      </c>
      <c r="K501" s="77">
        <f t="shared" si="75"/>
        <v>100</v>
      </c>
    </row>
    <row r="502" spans="1:11" ht="12.75">
      <c r="A502" s="95" t="s">
        <v>301</v>
      </c>
      <c r="B502" s="154" t="s">
        <v>283</v>
      </c>
      <c r="C502" s="155"/>
      <c r="D502" s="74" t="s">
        <v>166</v>
      </c>
      <c r="E502" s="74" t="s">
        <v>13</v>
      </c>
      <c r="F502" s="75"/>
      <c r="G502" s="96"/>
      <c r="H502" s="76">
        <f aca="true" t="shared" si="83" ref="H502:I504">H503</f>
        <v>273.4</v>
      </c>
      <c r="I502" s="76">
        <f t="shared" si="83"/>
        <v>198.8</v>
      </c>
      <c r="J502" s="77">
        <f t="shared" si="74"/>
        <v>74.59999999999997</v>
      </c>
      <c r="K502" s="77">
        <f t="shared" si="75"/>
        <v>72.71397220190198</v>
      </c>
    </row>
    <row r="503" spans="1:11" ht="38.25">
      <c r="A503" s="95" t="s">
        <v>191</v>
      </c>
      <c r="B503" s="154" t="s">
        <v>283</v>
      </c>
      <c r="C503" s="155"/>
      <c r="D503" s="74" t="s">
        <v>166</v>
      </c>
      <c r="E503" s="74" t="s">
        <v>13</v>
      </c>
      <c r="F503" s="75" t="s">
        <v>192</v>
      </c>
      <c r="G503" s="96"/>
      <c r="H503" s="76">
        <f t="shared" si="83"/>
        <v>273.4</v>
      </c>
      <c r="I503" s="76">
        <f t="shared" si="83"/>
        <v>198.8</v>
      </c>
      <c r="J503" s="77">
        <f t="shared" si="74"/>
        <v>74.59999999999997</v>
      </c>
      <c r="K503" s="77">
        <f t="shared" si="75"/>
        <v>72.71397220190198</v>
      </c>
    </row>
    <row r="504" spans="1:11" ht="12.75">
      <c r="A504" s="95" t="s">
        <v>264</v>
      </c>
      <c r="B504" s="154" t="s">
        <v>283</v>
      </c>
      <c r="C504" s="155"/>
      <c r="D504" s="74" t="s">
        <v>166</v>
      </c>
      <c r="E504" s="74" t="s">
        <v>13</v>
      </c>
      <c r="F504" s="75" t="s">
        <v>265</v>
      </c>
      <c r="G504" s="96"/>
      <c r="H504" s="76">
        <f t="shared" si="83"/>
        <v>273.4</v>
      </c>
      <c r="I504" s="76">
        <f t="shared" si="83"/>
        <v>198.8</v>
      </c>
      <c r="J504" s="77">
        <f t="shared" si="74"/>
        <v>74.59999999999997</v>
      </c>
      <c r="K504" s="77">
        <f t="shared" si="75"/>
        <v>72.71397220190198</v>
      </c>
    </row>
    <row r="505" spans="1:11" ht="25.5">
      <c r="A505" s="95" t="s">
        <v>257</v>
      </c>
      <c r="B505" s="154" t="s">
        <v>283</v>
      </c>
      <c r="C505" s="155"/>
      <c r="D505" s="74" t="s">
        <v>166</v>
      </c>
      <c r="E505" s="74" t="s">
        <v>13</v>
      </c>
      <c r="F505" s="75" t="s">
        <v>265</v>
      </c>
      <c r="G505" s="96" t="s">
        <v>258</v>
      </c>
      <c r="H505" s="76">
        <v>273.4</v>
      </c>
      <c r="I505" s="76">
        <v>198.8</v>
      </c>
      <c r="J505" s="77">
        <f t="shared" si="74"/>
        <v>74.59999999999997</v>
      </c>
      <c r="K505" s="77">
        <f t="shared" si="75"/>
        <v>72.71397220190198</v>
      </c>
    </row>
    <row r="506" spans="1:11" ht="12.75">
      <c r="A506" s="95" t="s">
        <v>321</v>
      </c>
      <c r="B506" s="154" t="s">
        <v>283</v>
      </c>
      <c r="C506" s="155"/>
      <c r="D506" s="74" t="s">
        <v>166</v>
      </c>
      <c r="E506" s="74" t="s">
        <v>101</v>
      </c>
      <c r="F506" s="75"/>
      <c r="G506" s="96"/>
      <c r="H506" s="76">
        <f aca="true" t="shared" si="84" ref="H506:I508">H507</f>
        <v>45</v>
      </c>
      <c r="I506" s="76">
        <f t="shared" si="84"/>
        <v>45</v>
      </c>
      <c r="J506" s="77">
        <f t="shared" si="74"/>
        <v>0</v>
      </c>
      <c r="K506" s="77">
        <f t="shared" si="75"/>
        <v>100</v>
      </c>
    </row>
    <row r="507" spans="1:11" ht="38.25">
      <c r="A507" s="95" t="s">
        <v>191</v>
      </c>
      <c r="B507" s="154" t="s">
        <v>283</v>
      </c>
      <c r="C507" s="155"/>
      <c r="D507" s="74" t="s">
        <v>166</v>
      </c>
      <c r="E507" s="74" t="s">
        <v>101</v>
      </c>
      <c r="F507" s="75" t="s">
        <v>192</v>
      </c>
      <c r="G507" s="96"/>
      <c r="H507" s="76">
        <f t="shared" si="84"/>
        <v>45</v>
      </c>
      <c r="I507" s="76">
        <f t="shared" si="84"/>
        <v>45</v>
      </c>
      <c r="J507" s="77">
        <f t="shared" si="74"/>
        <v>0</v>
      </c>
      <c r="K507" s="77">
        <f t="shared" si="75"/>
        <v>100</v>
      </c>
    </row>
    <row r="508" spans="1:11" ht="12.75">
      <c r="A508" s="95" t="s">
        <v>264</v>
      </c>
      <c r="B508" s="154" t="s">
        <v>283</v>
      </c>
      <c r="C508" s="155"/>
      <c r="D508" s="74" t="s">
        <v>166</v>
      </c>
      <c r="E508" s="74" t="s">
        <v>101</v>
      </c>
      <c r="F508" s="75" t="s">
        <v>265</v>
      </c>
      <c r="G508" s="96"/>
      <c r="H508" s="76">
        <f t="shared" si="84"/>
        <v>45</v>
      </c>
      <c r="I508" s="76">
        <f t="shared" si="84"/>
        <v>45</v>
      </c>
      <c r="J508" s="77">
        <f t="shared" si="74"/>
        <v>0</v>
      </c>
      <c r="K508" s="77">
        <f t="shared" si="75"/>
        <v>100</v>
      </c>
    </row>
    <row r="509" spans="1:11" ht="25.5">
      <c r="A509" s="95" t="s">
        <v>257</v>
      </c>
      <c r="B509" s="154" t="s">
        <v>283</v>
      </c>
      <c r="C509" s="155"/>
      <c r="D509" s="74" t="s">
        <v>166</v>
      </c>
      <c r="E509" s="74" t="s">
        <v>101</v>
      </c>
      <c r="F509" s="75" t="s">
        <v>265</v>
      </c>
      <c r="G509" s="96" t="s">
        <v>258</v>
      </c>
      <c r="H509" s="76">
        <v>45</v>
      </c>
      <c r="I509" s="76">
        <v>45</v>
      </c>
      <c r="J509" s="77">
        <f t="shared" si="74"/>
        <v>0</v>
      </c>
      <c r="K509" s="77">
        <f t="shared" si="75"/>
        <v>100</v>
      </c>
    </row>
    <row r="510" spans="1:11" ht="12.75">
      <c r="A510" s="95" t="s">
        <v>388</v>
      </c>
      <c r="B510" s="154" t="s">
        <v>283</v>
      </c>
      <c r="C510" s="155"/>
      <c r="D510" s="74" t="s">
        <v>128</v>
      </c>
      <c r="E510" s="74"/>
      <c r="F510" s="75"/>
      <c r="G510" s="96"/>
      <c r="H510" s="76">
        <f aca="true" t="shared" si="85" ref="H510:I513">H511</f>
        <v>50</v>
      </c>
      <c r="I510" s="76">
        <f t="shared" si="85"/>
        <v>0</v>
      </c>
      <c r="J510" s="77">
        <f t="shared" si="74"/>
        <v>50</v>
      </c>
      <c r="K510" s="77">
        <f t="shared" si="75"/>
        <v>0</v>
      </c>
    </row>
    <row r="511" spans="1:11" ht="12.75">
      <c r="A511" s="95" t="s">
        <v>389</v>
      </c>
      <c r="B511" s="154" t="s">
        <v>283</v>
      </c>
      <c r="C511" s="155"/>
      <c r="D511" s="74" t="s">
        <v>128</v>
      </c>
      <c r="E511" s="74" t="s">
        <v>11</v>
      </c>
      <c r="F511" s="75"/>
      <c r="G511" s="96"/>
      <c r="H511" s="76">
        <f t="shared" si="85"/>
        <v>50</v>
      </c>
      <c r="I511" s="76">
        <f t="shared" si="85"/>
        <v>0</v>
      </c>
      <c r="J511" s="77">
        <f t="shared" si="74"/>
        <v>50</v>
      </c>
      <c r="K511" s="77">
        <f t="shared" si="75"/>
        <v>0</v>
      </c>
    </row>
    <row r="512" spans="1:11" ht="38.25">
      <c r="A512" s="95" t="s">
        <v>191</v>
      </c>
      <c r="B512" s="154" t="s">
        <v>283</v>
      </c>
      <c r="C512" s="155"/>
      <c r="D512" s="74" t="s">
        <v>128</v>
      </c>
      <c r="E512" s="74" t="s">
        <v>11</v>
      </c>
      <c r="F512" s="75" t="s">
        <v>192</v>
      </c>
      <c r="G512" s="96"/>
      <c r="H512" s="76">
        <f t="shared" si="85"/>
        <v>50</v>
      </c>
      <c r="I512" s="76">
        <f t="shared" si="85"/>
        <v>0</v>
      </c>
      <c r="J512" s="77">
        <f t="shared" si="74"/>
        <v>50</v>
      </c>
      <c r="K512" s="77">
        <f t="shared" si="75"/>
        <v>0</v>
      </c>
    </row>
    <row r="513" spans="1:11" ht="12.75">
      <c r="A513" s="95" t="s">
        <v>264</v>
      </c>
      <c r="B513" s="154" t="s">
        <v>283</v>
      </c>
      <c r="C513" s="155"/>
      <c r="D513" s="74" t="s">
        <v>128</v>
      </c>
      <c r="E513" s="74" t="s">
        <v>11</v>
      </c>
      <c r="F513" s="75" t="s">
        <v>265</v>
      </c>
      <c r="G513" s="96"/>
      <c r="H513" s="76">
        <f t="shared" si="85"/>
        <v>50</v>
      </c>
      <c r="I513" s="76">
        <f t="shared" si="85"/>
        <v>0</v>
      </c>
      <c r="J513" s="77">
        <f t="shared" si="74"/>
        <v>50</v>
      </c>
      <c r="K513" s="77">
        <f t="shared" si="75"/>
        <v>0</v>
      </c>
    </row>
    <row r="514" spans="1:11" ht="38.25">
      <c r="A514" s="95" t="s">
        <v>364</v>
      </c>
      <c r="B514" s="154" t="s">
        <v>283</v>
      </c>
      <c r="C514" s="155"/>
      <c r="D514" s="74" t="s">
        <v>128</v>
      </c>
      <c r="E514" s="74" t="s">
        <v>11</v>
      </c>
      <c r="F514" s="75" t="s">
        <v>265</v>
      </c>
      <c r="G514" s="96" t="s">
        <v>365</v>
      </c>
      <c r="H514" s="76">
        <v>50</v>
      </c>
      <c r="I514" s="76">
        <v>0</v>
      </c>
      <c r="J514" s="77">
        <f t="shared" si="74"/>
        <v>50</v>
      </c>
      <c r="K514" s="77">
        <f t="shared" si="75"/>
        <v>0</v>
      </c>
    </row>
    <row r="515" spans="1:11" ht="41.25" customHeight="1">
      <c r="A515" s="95" t="s">
        <v>284</v>
      </c>
      <c r="B515" s="154" t="s">
        <v>285</v>
      </c>
      <c r="C515" s="155"/>
      <c r="D515" s="74"/>
      <c r="E515" s="74"/>
      <c r="F515" s="75"/>
      <c r="G515" s="96"/>
      <c r="H515" s="76">
        <f>H516+H529+H534</f>
        <v>196</v>
      </c>
      <c r="I515" s="76">
        <f>I516+I529+I534</f>
        <v>97.89999999999999</v>
      </c>
      <c r="J515" s="77">
        <f t="shared" si="74"/>
        <v>98.10000000000001</v>
      </c>
      <c r="K515" s="77">
        <f t="shared" si="75"/>
        <v>49.94897959183673</v>
      </c>
    </row>
    <row r="516" spans="1:11" ht="12.75">
      <c r="A516" s="95" t="s">
        <v>165</v>
      </c>
      <c r="B516" s="154" t="s">
        <v>285</v>
      </c>
      <c r="C516" s="155"/>
      <c r="D516" s="74" t="s">
        <v>166</v>
      </c>
      <c r="E516" s="74"/>
      <c r="F516" s="75"/>
      <c r="G516" s="96"/>
      <c r="H516" s="76">
        <f>H517+H521+H525</f>
        <v>81.5</v>
      </c>
      <c r="I516" s="76">
        <f>I517+I521+I525</f>
        <v>40.599999999999994</v>
      </c>
      <c r="J516" s="77">
        <f t="shared" si="74"/>
        <v>40.900000000000006</v>
      </c>
      <c r="K516" s="77">
        <f t="shared" si="75"/>
        <v>49.81595092024539</v>
      </c>
    </row>
    <row r="517" spans="1:11" ht="12.75">
      <c r="A517" s="95" t="s">
        <v>259</v>
      </c>
      <c r="B517" s="154" t="s">
        <v>285</v>
      </c>
      <c r="C517" s="155"/>
      <c r="D517" s="74" t="s">
        <v>166</v>
      </c>
      <c r="E517" s="74" t="s">
        <v>11</v>
      </c>
      <c r="F517" s="75"/>
      <c r="G517" s="96"/>
      <c r="H517" s="76">
        <f aca="true" t="shared" si="86" ref="H517:I519">H518</f>
        <v>22.5</v>
      </c>
      <c r="I517" s="76">
        <f t="shared" si="86"/>
        <v>11.3</v>
      </c>
      <c r="J517" s="77">
        <f t="shared" si="74"/>
        <v>11.2</v>
      </c>
      <c r="K517" s="77">
        <f t="shared" si="75"/>
        <v>50.22222222222222</v>
      </c>
    </row>
    <row r="518" spans="1:11" ht="38.25">
      <c r="A518" s="95" t="s">
        <v>191</v>
      </c>
      <c r="B518" s="154" t="s">
        <v>285</v>
      </c>
      <c r="C518" s="155"/>
      <c r="D518" s="74" t="s">
        <v>166</v>
      </c>
      <c r="E518" s="74" t="s">
        <v>11</v>
      </c>
      <c r="F518" s="75" t="s">
        <v>192</v>
      </c>
      <c r="G518" s="96"/>
      <c r="H518" s="76">
        <f t="shared" si="86"/>
        <v>22.5</v>
      </c>
      <c r="I518" s="76">
        <f t="shared" si="86"/>
        <v>11.3</v>
      </c>
      <c r="J518" s="77">
        <f t="shared" si="74"/>
        <v>11.2</v>
      </c>
      <c r="K518" s="77">
        <f t="shared" si="75"/>
        <v>50.22222222222222</v>
      </c>
    </row>
    <row r="519" spans="1:11" ht="12.75">
      <c r="A519" s="95" t="s">
        <v>264</v>
      </c>
      <c r="B519" s="154" t="s">
        <v>285</v>
      </c>
      <c r="C519" s="155"/>
      <c r="D519" s="74" t="s">
        <v>166</v>
      </c>
      <c r="E519" s="74" t="s">
        <v>11</v>
      </c>
      <c r="F519" s="75" t="s">
        <v>265</v>
      </c>
      <c r="G519" s="96"/>
      <c r="H519" s="76">
        <f t="shared" si="86"/>
        <v>22.5</v>
      </c>
      <c r="I519" s="76">
        <f t="shared" si="86"/>
        <v>11.3</v>
      </c>
      <c r="J519" s="77">
        <f t="shared" si="74"/>
        <v>11.2</v>
      </c>
      <c r="K519" s="77">
        <f t="shared" si="75"/>
        <v>50.22222222222222</v>
      </c>
    </row>
    <row r="520" spans="1:11" ht="25.5">
      <c r="A520" s="95" t="s">
        <v>257</v>
      </c>
      <c r="B520" s="154" t="s">
        <v>285</v>
      </c>
      <c r="C520" s="155"/>
      <c r="D520" s="74" t="s">
        <v>166</v>
      </c>
      <c r="E520" s="74" t="s">
        <v>11</v>
      </c>
      <c r="F520" s="75" t="s">
        <v>265</v>
      </c>
      <c r="G520" s="96" t="s">
        <v>258</v>
      </c>
      <c r="H520" s="76">
        <v>22.5</v>
      </c>
      <c r="I520" s="76">
        <v>11.3</v>
      </c>
      <c r="J520" s="77">
        <f t="shared" si="74"/>
        <v>11.2</v>
      </c>
      <c r="K520" s="77">
        <f t="shared" si="75"/>
        <v>50.22222222222222</v>
      </c>
    </row>
    <row r="521" spans="1:11" ht="12.75">
      <c r="A521" s="95" t="s">
        <v>301</v>
      </c>
      <c r="B521" s="154" t="s">
        <v>285</v>
      </c>
      <c r="C521" s="155"/>
      <c r="D521" s="74" t="s">
        <v>166</v>
      </c>
      <c r="E521" s="74" t="s">
        <v>13</v>
      </c>
      <c r="F521" s="75"/>
      <c r="G521" s="96"/>
      <c r="H521" s="76">
        <f aca="true" t="shared" si="87" ref="H521:I523">H522</f>
        <v>42</v>
      </c>
      <c r="I521" s="76">
        <f t="shared" si="87"/>
        <v>21</v>
      </c>
      <c r="J521" s="77">
        <f t="shared" si="74"/>
        <v>21</v>
      </c>
      <c r="K521" s="77">
        <f t="shared" si="75"/>
        <v>50</v>
      </c>
    </row>
    <row r="522" spans="1:11" ht="38.25">
      <c r="A522" s="95" t="s">
        <v>191</v>
      </c>
      <c r="B522" s="154" t="s">
        <v>285</v>
      </c>
      <c r="C522" s="155"/>
      <c r="D522" s="74" t="s">
        <v>166</v>
      </c>
      <c r="E522" s="74" t="s">
        <v>13</v>
      </c>
      <c r="F522" s="75" t="s">
        <v>192</v>
      </c>
      <c r="G522" s="96"/>
      <c r="H522" s="76">
        <f t="shared" si="87"/>
        <v>42</v>
      </c>
      <c r="I522" s="76">
        <f t="shared" si="87"/>
        <v>21</v>
      </c>
      <c r="J522" s="77">
        <f t="shared" si="74"/>
        <v>21</v>
      </c>
      <c r="K522" s="77">
        <f t="shared" si="75"/>
        <v>50</v>
      </c>
    </row>
    <row r="523" spans="1:11" ht="12.75">
      <c r="A523" s="95" t="s">
        <v>264</v>
      </c>
      <c r="B523" s="154" t="s">
        <v>285</v>
      </c>
      <c r="C523" s="155"/>
      <c r="D523" s="74" t="s">
        <v>166</v>
      </c>
      <c r="E523" s="74" t="s">
        <v>13</v>
      </c>
      <c r="F523" s="75" t="s">
        <v>265</v>
      </c>
      <c r="G523" s="96"/>
      <c r="H523" s="76">
        <f t="shared" si="87"/>
        <v>42</v>
      </c>
      <c r="I523" s="76">
        <f t="shared" si="87"/>
        <v>21</v>
      </c>
      <c r="J523" s="77">
        <f t="shared" si="74"/>
        <v>21</v>
      </c>
      <c r="K523" s="77">
        <f t="shared" si="75"/>
        <v>50</v>
      </c>
    </row>
    <row r="524" spans="1:11" ht="25.5">
      <c r="A524" s="95" t="s">
        <v>257</v>
      </c>
      <c r="B524" s="154" t="s">
        <v>285</v>
      </c>
      <c r="C524" s="155"/>
      <c r="D524" s="74" t="s">
        <v>166</v>
      </c>
      <c r="E524" s="74" t="s">
        <v>13</v>
      </c>
      <c r="F524" s="75" t="s">
        <v>265</v>
      </c>
      <c r="G524" s="96" t="s">
        <v>258</v>
      </c>
      <c r="H524" s="76">
        <v>42</v>
      </c>
      <c r="I524" s="76">
        <v>21</v>
      </c>
      <c r="J524" s="77">
        <f t="shared" si="74"/>
        <v>21</v>
      </c>
      <c r="K524" s="77">
        <f t="shared" si="75"/>
        <v>50</v>
      </c>
    </row>
    <row r="525" spans="1:11" ht="12.75">
      <c r="A525" s="95" t="s">
        <v>321</v>
      </c>
      <c r="B525" s="154" t="s">
        <v>285</v>
      </c>
      <c r="C525" s="155"/>
      <c r="D525" s="74" t="s">
        <v>166</v>
      </c>
      <c r="E525" s="74" t="s">
        <v>101</v>
      </c>
      <c r="F525" s="75"/>
      <c r="G525" s="96"/>
      <c r="H525" s="76">
        <f aca="true" t="shared" si="88" ref="H525:I527">H526</f>
        <v>17</v>
      </c>
      <c r="I525" s="76">
        <f t="shared" si="88"/>
        <v>8.3</v>
      </c>
      <c r="J525" s="77">
        <f t="shared" si="74"/>
        <v>8.7</v>
      </c>
      <c r="K525" s="77">
        <f t="shared" si="75"/>
        <v>48.82352941176471</v>
      </c>
    </row>
    <row r="526" spans="1:11" ht="38.25">
      <c r="A526" s="95" t="s">
        <v>191</v>
      </c>
      <c r="B526" s="154" t="s">
        <v>285</v>
      </c>
      <c r="C526" s="155"/>
      <c r="D526" s="74" t="s">
        <v>166</v>
      </c>
      <c r="E526" s="74" t="s">
        <v>101</v>
      </c>
      <c r="F526" s="75" t="s">
        <v>192</v>
      </c>
      <c r="G526" s="96"/>
      <c r="H526" s="76">
        <f t="shared" si="88"/>
        <v>17</v>
      </c>
      <c r="I526" s="76">
        <f t="shared" si="88"/>
        <v>8.3</v>
      </c>
      <c r="J526" s="77">
        <f t="shared" si="74"/>
        <v>8.7</v>
      </c>
      <c r="K526" s="77">
        <f t="shared" si="75"/>
        <v>48.82352941176471</v>
      </c>
    </row>
    <row r="527" spans="1:11" ht="12.75">
      <c r="A527" s="95" t="s">
        <v>264</v>
      </c>
      <c r="B527" s="154" t="s">
        <v>285</v>
      </c>
      <c r="C527" s="155"/>
      <c r="D527" s="74" t="s">
        <v>166</v>
      </c>
      <c r="E527" s="74" t="s">
        <v>101</v>
      </c>
      <c r="F527" s="75" t="s">
        <v>265</v>
      </c>
      <c r="G527" s="96"/>
      <c r="H527" s="76">
        <f t="shared" si="88"/>
        <v>17</v>
      </c>
      <c r="I527" s="76">
        <f t="shared" si="88"/>
        <v>8.3</v>
      </c>
      <c r="J527" s="77">
        <f t="shared" si="74"/>
        <v>8.7</v>
      </c>
      <c r="K527" s="77">
        <f t="shared" si="75"/>
        <v>48.82352941176471</v>
      </c>
    </row>
    <row r="528" spans="1:11" ht="25.5">
      <c r="A528" s="95" t="s">
        <v>257</v>
      </c>
      <c r="B528" s="154" t="s">
        <v>285</v>
      </c>
      <c r="C528" s="155"/>
      <c r="D528" s="74" t="s">
        <v>166</v>
      </c>
      <c r="E528" s="74" t="s">
        <v>101</v>
      </c>
      <c r="F528" s="75" t="s">
        <v>265</v>
      </c>
      <c r="G528" s="96" t="s">
        <v>258</v>
      </c>
      <c r="H528" s="76">
        <v>17</v>
      </c>
      <c r="I528" s="76">
        <v>8.3</v>
      </c>
      <c r="J528" s="77">
        <f aca="true" t="shared" si="89" ref="J528:J591">H528-I528</f>
        <v>8.7</v>
      </c>
      <c r="K528" s="77">
        <f aca="true" t="shared" si="90" ref="K528:K591">I528/H528*100</f>
        <v>48.82352941176471</v>
      </c>
    </row>
    <row r="529" spans="1:11" ht="12.75">
      <c r="A529" s="95" t="s">
        <v>388</v>
      </c>
      <c r="B529" s="154" t="s">
        <v>285</v>
      </c>
      <c r="C529" s="155"/>
      <c r="D529" s="74" t="s">
        <v>128</v>
      </c>
      <c r="E529" s="74"/>
      <c r="F529" s="75"/>
      <c r="G529" s="96"/>
      <c r="H529" s="76">
        <f aca="true" t="shared" si="91" ref="H529:I532">H530</f>
        <v>20</v>
      </c>
      <c r="I529" s="76">
        <f t="shared" si="91"/>
        <v>10</v>
      </c>
      <c r="J529" s="77">
        <f t="shared" si="89"/>
        <v>10</v>
      </c>
      <c r="K529" s="77">
        <f t="shared" si="90"/>
        <v>50</v>
      </c>
    </row>
    <row r="530" spans="1:11" ht="12.75">
      <c r="A530" s="95" t="s">
        <v>389</v>
      </c>
      <c r="B530" s="154" t="s">
        <v>285</v>
      </c>
      <c r="C530" s="155"/>
      <c r="D530" s="74" t="s">
        <v>128</v>
      </c>
      <c r="E530" s="74" t="s">
        <v>11</v>
      </c>
      <c r="F530" s="75"/>
      <c r="G530" s="96"/>
      <c r="H530" s="76">
        <f t="shared" si="91"/>
        <v>20</v>
      </c>
      <c r="I530" s="76">
        <f t="shared" si="91"/>
        <v>10</v>
      </c>
      <c r="J530" s="77">
        <f t="shared" si="89"/>
        <v>10</v>
      </c>
      <c r="K530" s="77">
        <f t="shared" si="90"/>
        <v>50</v>
      </c>
    </row>
    <row r="531" spans="1:11" ht="38.25">
      <c r="A531" s="95" t="s">
        <v>191</v>
      </c>
      <c r="B531" s="154" t="s">
        <v>285</v>
      </c>
      <c r="C531" s="155"/>
      <c r="D531" s="74" t="s">
        <v>128</v>
      </c>
      <c r="E531" s="74" t="s">
        <v>11</v>
      </c>
      <c r="F531" s="75" t="s">
        <v>192</v>
      </c>
      <c r="G531" s="96"/>
      <c r="H531" s="76">
        <f t="shared" si="91"/>
        <v>20</v>
      </c>
      <c r="I531" s="76">
        <f t="shared" si="91"/>
        <v>10</v>
      </c>
      <c r="J531" s="77">
        <f t="shared" si="89"/>
        <v>10</v>
      </c>
      <c r="K531" s="77">
        <f t="shared" si="90"/>
        <v>50</v>
      </c>
    </row>
    <row r="532" spans="1:11" ht="12.75">
      <c r="A532" s="95" t="s">
        <v>264</v>
      </c>
      <c r="B532" s="154" t="s">
        <v>285</v>
      </c>
      <c r="C532" s="155"/>
      <c r="D532" s="74" t="s">
        <v>128</v>
      </c>
      <c r="E532" s="74" t="s">
        <v>11</v>
      </c>
      <c r="F532" s="75" t="s">
        <v>265</v>
      </c>
      <c r="G532" s="96"/>
      <c r="H532" s="76">
        <f t="shared" si="91"/>
        <v>20</v>
      </c>
      <c r="I532" s="76">
        <f t="shared" si="91"/>
        <v>10</v>
      </c>
      <c r="J532" s="77">
        <f t="shared" si="89"/>
        <v>10</v>
      </c>
      <c r="K532" s="77">
        <f t="shared" si="90"/>
        <v>50</v>
      </c>
    </row>
    <row r="533" spans="1:11" ht="38.25">
      <c r="A533" s="95" t="s">
        <v>364</v>
      </c>
      <c r="B533" s="154" t="s">
        <v>285</v>
      </c>
      <c r="C533" s="155"/>
      <c r="D533" s="74" t="s">
        <v>128</v>
      </c>
      <c r="E533" s="74" t="s">
        <v>11</v>
      </c>
      <c r="F533" s="75" t="s">
        <v>265</v>
      </c>
      <c r="G533" s="96" t="s">
        <v>365</v>
      </c>
      <c r="H533" s="76">
        <v>20</v>
      </c>
      <c r="I533" s="76">
        <v>10</v>
      </c>
      <c r="J533" s="77">
        <f t="shared" si="89"/>
        <v>10</v>
      </c>
      <c r="K533" s="77">
        <f t="shared" si="90"/>
        <v>50</v>
      </c>
    </row>
    <row r="534" spans="1:11" ht="12.75">
      <c r="A534" s="95" t="s">
        <v>424</v>
      </c>
      <c r="B534" s="154" t="s">
        <v>285</v>
      </c>
      <c r="C534" s="155"/>
      <c r="D534" s="74" t="s">
        <v>212</v>
      </c>
      <c r="E534" s="74"/>
      <c r="F534" s="75"/>
      <c r="G534" s="96"/>
      <c r="H534" s="76">
        <f aca="true" t="shared" si="92" ref="H534:I537">H535</f>
        <v>94.5</v>
      </c>
      <c r="I534" s="76">
        <f t="shared" si="92"/>
        <v>47.3</v>
      </c>
      <c r="J534" s="77">
        <f t="shared" si="89"/>
        <v>47.2</v>
      </c>
      <c r="K534" s="77">
        <f t="shared" si="90"/>
        <v>50.05291005291005</v>
      </c>
    </row>
    <row r="535" spans="1:11" ht="25.5">
      <c r="A535" s="95" t="s">
        <v>445</v>
      </c>
      <c r="B535" s="154" t="s">
        <v>285</v>
      </c>
      <c r="C535" s="155"/>
      <c r="D535" s="74" t="s">
        <v>212</v>
      </c>
      <c r="E535" s="74" t="s">
        <v>154</v>
      </c>
      <c r="F535" s="75"/>
      <c r="G535" s="96"/>
      <c r="H535" s="76">
        <f t="shared" si="92"/>
        <v>94.5</v>
      </c>
      <c r="I535" s="76">
        <f t="shared" si="92"/>
        <v>47.3</v>
      </c>
      <c r="J535" s="77">
        <f t="shared" si="89"/>
        <v>47.2</v>
      </c>
      <c r="K535" s="77">
        <f t="shared" si="90"/>
        <v>50.05291005291005</v>
      </c>
    </row>
    <row r="536" spans="1:11" ht="38.25">
      <c r="A536" s="95" t="s">
        <v>191</v>
      </c>
      <c r="B536" s="154" t="s">
        <v>285</v>
      </c>
      <c r="C536" s="155"/>
      <c r="D536" s="74" t="s">
        <v>212</v>
      </c>
      <c r="E536" s="74" t="s">
        <v>154</v>
      </c>
      <c r="F536" s="75" t="s">
        <v>192</v>
      </c>
      <c r="G536" s="96"/>
      <c r="H536" s="76">
        <f t="shared" si="92"/>
        <v>94.5</v>
      </c>
      <c r="I536" s="76">
        <f t="shared" si="92"/>
        <v>47.3</v>
      </c>
      <c r="J536" s="77">
        <f t="shared" si="89"/>
        <v>47.2</v>
      </c>
      <c r="K536" s="77">
        <f t="shared" si="90"/>
        <v>50.05291005291005</v>
      </c>
    </row>
    <row r="537" spans="1:11" ht="12.75">
      <c r="A537" s="95" t="s">
        <v>264</v>
      </c>
      <c r="B537" s="154" t="s">
        <v>285</v>
      </c>
      <c r="C537" s="155"/>
      <c r="D537" s="74" t="s">
        <v>212</v>
      </c>
      <c r="E537" s="74" t="s">
        <v>154</v>
      </c>
      <c r="F537" s="75" t="s">
        <v>265</v>
      </c>
      <c r="G537" s="96"/>
      <c r="H537" s="76">
        <f t="shared" si="92"/>
        <v>94.5</v>
      </c>
      <c r="I537" s="76">
        <f t="shared" si="92"/>
        <v>47.3</v>
      </c>
      <c r="J537" s="77">
        <f t="shared" si="89"/>
        <v>47.2</v>
      </c>
      <c r="K537" s="77">
        <f t="shared" si="90"/>
        <v>50.05291005291005</v>
      </c>
    </row>
    <row r="538" spans="1:11" ht="38.25">
      <c r="A538" s="95" t="s">
        <v>364</v>
      </c>
      <c r="B538" s="154" t="s">
        <v>285</v>
      </c>
      <c r="C538" s="155"/>
      <c r="D538" s="74" t="s">
        <v>212</v>
      </c>
      <c r="E538" s="74" t="s">
        <v>154</v>
      </c>
      <c r="F538" s="75" t="s">
        <v>265</v>
      </c>
      <c r="G538" s="96" t="s">
        <v>365</v>
      </c>
      <c r="H538" s="76">
        <v>94.5</v>
      </c>
      <c r="I538" s="76">
        <v>47.3</v>
      </c>
      <c r="J538" s="77">
        <f t="shared" si="89"/>
        <v>47.2</v>
      </c>
      <c r="K538" s="77">
        <f t="shared" si="90"/>
        <v>50.05291005291005</v>
      </c>
    </row>
    <row r="539" spans="1:11" ht="25.5">
      <c r="A539" s="95" t="s">
        <v>286</v>
      </c>
      <c r="B539" s="154" t="s">
        <v>287</v>
      </c>
      <c r="C539" s="155"/>
      <c r="D539" s="74"/>
      <c r="E539" s="74"/>
      <c r="F539" s="75"/>
      <c r="G539" s="96"/>
      <c r="H539" s="76">
        <f>H540</f>
        <v>34.1</v>
      </c>
      <c r="I539" s="76">
        <f>I540</f>
        <v>3.3</v>
      </c>
      <c r="J539" s="77">
        <f t="shared" si="89"/>
        <v>30.8</v>
      </c>
      <c r="K539" s="77">
        <f t="shared" si="90"/>
        <v>9.67741935483871</v>
      </c>
    </row>
    <row r="540" spans="1:11" ht="12.75">
      <c r="A540" s="95" t="s">
        <v>165</v>
      </c>
      <c r="B540" s="154" t="s">
        <v>287</v>
      </c>
      <c r="C540" s="155"/>
      <c r="D540" s="74" t="s">
        <v>166</v>
      </c>
      <c r="E540" s="74"/>
      <c r="F540" s="75"/>
      <c r="G540" s="96"/>
      <c r="H540" s="76">
        <f>H541+H545+H549</f>
        <v>34.1</v>
      </c>
      <c r="I540" s="76">
        <f>I541+I545+I549</f>
        <v>3.3</v>
      </c>
      <c r="J540" s="77">
        <f t="shared" si="89"/>
        <v>30.8</v>
      </c>
      <c r="K540" s="77">
        <f t="shared" si="90"/>
        <v>9.67741935483871</v>
      </c>
    </row>
    <row r="541" spans="1:11" ht="12.75">
      <c r="A541" s="95" t="s">
        <v>259</v>
      </c>
      <c r="B541" s="154" t="s">
        <v>287</v>
      </c>
      <c r="C541" s="155"/>
      <c r="D541" s="74" t="s">
        <v>166</v>
      </c>
      <c r="E541" s="74" t="s">
        <v>11</v>
      </c>
      <c r="F541" s="75"/>
      <c r="G541" s="96"/>
      <c r="H541" s="76">
        <f aca="true" t="shared" si="93" ref="H541:I543">H542</f>
        <v>5.5</v>
      </c>
      <c r="I541" s="76">
        <f t="shared" si="93"/>
        <v>0</v>
      </c>
      <c r="J541" s="77">
        <f t="shared" si="89"/>
        <v>5.5</v>
      </c>
      <c r="K541" s="77">
        <f t="shared" si="90"/>
        <v>0</v>
      </c>
    </row>
    <row r="542" spans="1:11" ht="38.25">
      <c r="A542" s="95" t="s">
        <v>191</v>
      </c>
      <c r="B542" s="154" t="s">
        <v>287</v>
      </c>
      <c r="C542" s="155"/>
      <c r="D542" s="74" t="s">
        <v>166</v>
      </c>
      <c r="E542" s="74" t="s">
        <v>11</v>
      </c>
      <c r="F542" s="75" t="s">
        <v>192</v>
      </c>
      <c r="G542" s="96"/>
      <c r="H542" s="76">
        <f t="shared" si="93"/>
        <v>5.5</v>
      </c>
      <c r="I542" s="76">
        <f t="shared" si="93"/>
        <v>0</v>
      </c>
      <c r="J542" s="77">
        <f t="shared" si="89"/>
        <v>5.5</v>
      </c>
      <c r="K542" s="77">
        <f t="shared" si="90"/>
        <v>0</v>
      </c>
    </row>
    <row r="543" spans="1:11" ht="12.75">
      <c r="A543" s="95" t="s">
        <v>264</v>
      </c>
      <c r="B543" s="154" t="s">
        <v>287</v>
      </c>
      <c r="C543" s="155"/>
      <c r="D543" s="74" t="s">
        <v>166</v>
      </c>
      <c r="E543" s="74" t="s">
        <v>11</v>
      </c>
      <c r="F543" s="75" t="s">
        <v>265</v>
      </c>
      <c r="G543" s="96"/>
      <c r="H543" s="76">
        <f t="shared" si="93"/>
        <v>5.5</v>
      </c>
      <c r="I543" s="76">
        <f t="shared" si="93"/>
        <v>0</v>
      </c>
      <c r="J543" s="77">
        <f t="shared" si="89"/>
        <v>5.5</v>
      </c>
      <c r="K543" s="77">
        <f t="shared" si="90"/>
        <v>0</v>
      </c>
    </row>
    <row r="544" spans="1:11" ht="25.5">
      <c r="A544" s="95" t="s">
        <v>257</v>
      </c>
      <c r="B544" s="154" t="s">
        <v>287</v>
      </c>
      <c r="C544" s="155"/>
      <c r="D544" s="74" t="s">
        <v>166</v>
      </c>
      <c r="E544" s="74" t="s">
        <v>11</v>
      </c>
      <c r="F544" s="75" t="s">
        <v>265</v>
      </c>
      <c r="G544" s="96" t="s">
        <v>258</v>
      </c>
      <c r="H544" s="76">
        <v>5.5</v>
      </c>
      <c r="I544" s="76">
        <v>0</v>
      </c>
      <c r="J544" s="77">
        <f t="shared" si="89"/>
        <v>5.5</v>
      </c>
      <c r="K544" s="77">
        <f t="shared" si="90"/>
        <v>0</v>
      </c>
    </row>
    <row r="545" spans="1:11" ht="12.75">
      <c r="A545" s="95" t="s">
        <v>301</v>
      </c>
      <c r="B545" s="154" t="s">
        <v>287</v>
      </c>
      <c r="C545" s="155"/>
      <c r="D545" s="74" t="s">
        <v>166</v>
      </c>
      <c r="E545" s="74" t="s">
        <v>13</v>
      </c>
      <c r="F545" s="75"/>
      <c r="G545" s="96"/>
      <c r="H545" s="76">
        <f aca="true" t="shared" si="94" ref="H545:I547">H546</f>
        <v>18</v>
      </c>
      <c r="I545" s="76">
        <f t="shared" si="94"/>
        <v>0</v>
      </c>
      <c r="J545" s="77">
        <f t="shared" si="89"/>
        <v>18</v>
      </c>
      <c r="K545" s="77">
        <f t="shared" si="90"/>
        <v>0</v>
      </c>
    </row>
    <row r="546" spans="1:11" ht="38.25">
      <c r="A546" s="95" t="s">
        <v>191</v>
      </c>
      <c r="B546" s="154" t="s">
        <v>287</v>
      </c>
      <c r="C546" s="155"/>
      <c r="D546" s="74" t="s">
        <v>166</v>
      </c>
      <c r="E546" s="74" t="s">
        <v>13</v>
      </c>
      <c r="F546" s="75" t="s">
        <v>192</v>
      </c>
      <c r="G546" s="96"/>
      <c r="H546" s="76">
        <f t="shared" si="94"/>
        <v>18</v>
      </c>
      <c r="I546" s="76">
        <f t="shared" si="94"/>
        <v>0</v>
      </c>
      <c r="J546" s="77">
        <f t="shared" si="89"/>
        <v>18</v>
      </c>
      <c r="K546" s="77">
        <f t="shared" si="90"/>
        <v>0</v>
      </c>
    </row>
    <row r="547" spans="1:11" ht="12.75">
      <c r="A547" s="95" t="s">
        <v>264</v>
      </c>
      <c r="B547" s="154" t="s">
        <v>287</v>
      </c>
      <c r="C547" s="155"/>
      <c r="D547" s="74" t="s">
        <v>166</v>
      </c>
      <c r="E547" s="74" t="s">
        <v>13</v>
      </c>
      <c r="F547" s="75" t="s">
        <v>265</v>
      </c>
      <c r="G547" s="96"/>
      <c r="H547" s="76">
        <f t="shared" si="94"/>
        <v>18</v>
      </c>
      <c r="I547" s="76">
        <f t="shared" si="94"/>
        <v>0</v>
      </c>
      <c r="J547" s="77">
        <f t="shared" si="89"/>
        <v>18</v>
      </c>
      <c r="K547" s="77">
        <f t="shared" si="90"/>
        <v>0</v>
      </c>
    </row>
    <row r="548" spans="1:11" ht="25.5">
      <c r="A548" s="95" t="s">
        <v>257</v>
      </c>
      <c r="B548" s="154" t="s">
        <v>287</v>
      </c>
      <c r="C548" s="155"/>
      <c r="D548" s="74" t="s">
        <v>166</v>
      </c>
      <c r="E548" s="74" t="s">
        <v>13</v>
      </c>
      <c r="F548" s="75" t="s">
        <v>265</v>
      </c>
      <c r="G548" s="96" t="s">
        <v>258</v>
      </c>
      <c r="H548" s="76">
        <v>18</v>
      </c>
      <c r="I548" s="76">
        <v>0</v>
      </c>
      <c r="J548" s="77">
        <f t="shared" si="89"/>
        <v>18</v>
      </c>
      <c r="K548" s="77">
        <f t="shared" si="90"/>
        <v>0</v>
      </c>
    </row>
    <row r="549" spans="1:11" ht="12.75">
      <c r="A549" s="95" t="s">
        <v>321</v>
      </c>
      <c r="B549" s="154" t="s">
        <v>287</v>
      </c>
      <c r="C549" s="155"/>
      <c r="D549" s="74" t="s">
        <v>166</v>
      </c>
      <c r="E549" s="74" t="s">
        <v>101</v>
      </c>
      <c r="F549" s="75"/>
      <c r="G549" s="96"/>
      <c r="H549" s="76">
        <f aca="true" t="shared" si="95" ref="H549:I551">H550</f>
        <v>10.6</v>
      </c>
      <c r="I549" s="76">
        <f t="shared" si="95"/>
        <v>3.3</v>
      </c>
      <c r="J549" s="77">
        <f t="shared" si="89"/>
        <v>7.3</v>
      </c>
      <c r="K549" s="77">
        <f t="shared" si="90"/>
        <v>31.132075471698112</v>
      </c>
    </row>
    <row r="550" spans="1:11" ht="38.25">
      <c r="A550" s="95" t="s">
        <v>191</v>
      </c>
      <c r="B550" s="154" t="s">
        <v>287</v>
      </c>
      <c r="C550" s="155"/>
      <c r="D550" s="74" t="s">
        <v>166</v>
      </c>
      <c r="E550" s="74" t="s">
        <v>101</v>
      </c>
      <c r="F550" s="75" t="s">
        <v>192</v>
      </c>
      <c r="G550" s="96"/>
      <c r="H550" s="76">
        <f t="shared" si="95"/>
        <v>10.6</v>
      </c>
      <c r="I550" s="76">
        <f t="shared" si="95"/>
        <v>3.3</v>
      </c>
      <c r="J550" s="77">
        <f t="shared" si="89"/>
        <v>7.3</v>
      </c>
      <c r="K550" s="77">
        <f t="shared" si="90"/>
        <v>31.132075471698112</v>
      </c>
    </row>
    <row r="551" spans="1:11" ht="12.75">
      <c r="A551" s="95" t="s">
        <v>264</v>
      </c>
      <c r="B551" s="154" t="s">
        <v>287</v>
      </c>
      <c r="C551" s="155"/>
      <c r="D551" s="74" t="s">
        <v>166</v>
      </c>
      <c r="E551" s="74" t="s">
        <v>101</v>
      </c>
      <c r="F551" s="75" t="s">
        <v>265</v>
      </c>
      <c r="G551" s="96"/>
      <c r="H551" s="76">
        <f t="shared" si="95"/>
        <v>10.6</v>
      </c>
      <c r="I551" s="76">
        <f t="shared" si="95"/>
        <v>3.3</v>
      </c>
      <c r="J551" s="77">
        <f t="shared" si="89"/>
        <v>7.3</v>
      </c>
      <c r="K551" s="77">
        <f t="shared" si="90"/>
        <v>31.132075471698112</v>
      </c>
    </row>
    <row r="552" spans="1:11" ht="25.5">
      <c r="A552" s="95" t="s">
        <v>257</v>
      </c>
      <c r="B552" s="154" t="s">
        <v>287</v>
      </c>
      <c r="C552" s="155"/>
      <c r="D552" s="74" t="s">
        <v>166</v>
      </c>
      <c r="E552" s="74" t="s">
        <v>101</v>
      </c>
      <c r="F552" s="75" t="s">
        <v>265</v>
      </c>
      <c r="G552" s="96" t="s">
        <v>258</v>
      </c>
      <c r="H552" s="76">
        <v>10.6</v>
      </c>
      <c r="I552" s="76">
        <v>3.3</v>
      </c>
      <c r="J552" s="77">
        <f t="shared" si="89"/>
        <v>7.3</v>
      </c>
      <c r="K552" s="77">
        <f t="shared" si="90"/>
        <v>31.132075471698112</v>
      </c>
    </row>
    <row r="553" spans="1:11" ht="12.75">
      <c r="A553" s="95" t="s">
        <v>446</v>
      </c>
      <c r="B553" s="154" t="s">
        <v>447</v>
      </c>
      <c r="C553" s="155"/>
      <c r="D553" s="74"/>
      <c r="E553" s="74"/>
      <c r="F553" s="75"/>
      <c r="G553" s="96"/>
      <c r="H553" s="76">
        <f aca="true" t="shared" si="96" ref="H553:I557">H554</f>
        <v>21</v>
      </c>
      <c r="I553" s="76">
        <f t="shared" si="96"/>
        <v>0</v>
      </c>
      <c r="J553" s="77">
        <f t="shared" si="89"/>
        <v>21</v>
      </c>
      <c r="K553" s="77">
        <f t="shared" si="90"/>
        <v>0</v>
      </c>
    </row>
    <row r="554" spans="1:11" ht="12.75">
      <c r="A554" s="95" t="s">
        <v>424</v>
      </c>
      <c r="B554" s="154" t="s">
        <v>447</v>
      </c>
      <c r="C554" s="155"/>
      <c r="D554" s="74" t="s">
        <v>212</v>
      </c>
      <c r="E554" s="74"/>
      <c r="F554" s="75"/>
      <c r="G554" s="96"/>
      <c r="H554" s="76">
        <f t="shared" si="96"/>
        <v>21</v>
      </c>
      <c r="I554" s="76">
        <f t="shared" si="96"/>
        <v>0</v>
      </c>
      <c r="J554" s="77">
        <f t="shared" si="89"/>
        <v>21</v>
      </c>
      <c r="K554" s="77">
        <f t="shared" si="90"/>
        <v>0</v>
      </c>
    </row>
    <row r="555" spans="1:11" ht="25.5">
      <c r="A555" s="95" t="s">
        <v>445</v>
      </c>
      <c r="B555" s="154" t="s">
        <v>447</v>
      </c>
      <c r="C555" s="155"/>
      <c r="D555" s="74" t="s">
        <v>212</v>
      </c>
      <c r="E555" s="74" t="s">
        <v>154</v>
      </c>
      <c r="F555" s="75"/>
      <c r="G555" s="96"/>
      <c r="H555" s="76">
        <f t="shared" si="96"/>
        <v>21</v>
      </c>
      <c r="I555" s="76">
        <f t="shared" si="96"/>
        <v>0</v>
      </c>
      <c r="J555" s="77">
        <f t="shared" si="89"/>
        <v>21</v>
      </c>
      <c r="K555" s="77">
        <f t="shared" si="90"/>
        <v>0</v>
      </c>
    </row>
    <row r="556" spans="1:11" ht="38.25">
      <c r="A556" s="95" t="s">
        <v>191</v>
      </c>
      <c r="B556" s="154" t="s">
        <v>447</v>
      </c>
      <c r="C556" s="155"/>
      <c r="D556" s="74" t="s">
        <v>212</v>
      </c>
      <c r="E556" s="74" t="s">
        <v>154</v>
      </c>
      <c r="F556" s="75" t="s">
        <v>192</v>
      </c>
      <c r="G556" s="96"/>
      <c r="H556" s="76">
        <f t="shared" si="96"/>
        <v>21</v>
      </c>
      <c r="I556" s="76">
        <f t="shared" si="96"/>
        <v>0</v>
      </c>
      <c r="J556" s="77">
        <f t="shared" si="89"/>
        <v>21</v>
      </c>
      <c r="K556" s="77">
        <f t="shared" si="90"/>
        <v>0</v>
      </c>
    </row>
    <row r="557" spans="1:11" ht="12.75">
      <c r="A557" s="95" t="s">
        <v>264</v>
      </c>
      <c r="B557" s="154" t="s">
        <v>447</v>
      </c>
      <c r="C557" s="155"/>
      <c r="D557" s="74" t="s">
        <v>212</v>
      </c>
      <c r="E557" s="74" t="s">
        <v>154</v>
      </c>
      <c r="F557" s="75" t="s">
        <v>265</v>
      </c>
      <c r="G557" s="96"/>
      <c r="H557" s="76">
        <f t="shared" si="96"/>
        <v>21</v>
      </c>
      <c r="I557" s="76">
        <f t="shared" si="96"/>
        <v>0</v>
      </c>
      <c r="J557" s="77">
        <f t="shared" si="89"/>
        <v>21</v>
      </c>
      <c r="K557" s="77">
        <f t="shared" si="90"/>
        <v>0</v>
      </c>
    </row>
    <row r="558" spans="1:11" ht="38.25">
      <c r="A558" s="95" t="s">
        <v>364</v>
      </c>
      <c r="B558" s="154" t="s">
        <v>447</v>
      </c>
      <c r="C558" s="155"/>
      <c r="D558" s="74" t="s">
        <v>212</v>
      </c>
      <c r="E558" s="74" t="s">
        <v>154</v>
      </c>
      <c r="F558" s="75" t="s">
        <v>265</v>
      </c>
      <c r="G558" s="96" t="s">
        <v>365</v>
      </c>
      <c r="H558" s="76">
        <v>21</v>
      </c>
      <c r="I558" s="76">
        <v>0</v>
      </c>
      <c r="J558" s="77">
        <f t="shared" si="89"/>
        <v>21</v>
      </c>
      <c r="K558" s="77">
        <f t="shared" si="90"/>
        <v>0</v>
      </c>
    </row>
    <row r="559" spans="1:11" ht="51">
      <c r="A559" s="93" t="s">
        <v>74</v>
      </c>
      <c r="B559" s="151" t="s">
        <v>75</v>
      </c>
      <c r="C559" s="152"/>
      <c r="D559" s="68"/>
      <c r="E559" s="68"/>
      <c r="F559" s="69"/>
      <c r="G559" s="94"/>
      <c r="H559" s="70">
        <f>H560+H576+H589</f>
        <v>568.2</v>
      </c>
      <c r="I559" s="70">
        <f>I560+I576+I589</f>
        <v>38.4</v>
      </c>
      <c r="J559" s="71">
        <f t="shared" si="89"/>
        <v>529.8000000000001</v>
      </c>
      <c r="K559" s="71">
        <f t="shared" si="90"/>
        <v>6.75818373812038</v>
      </c>
    </row>
    <row r="560" spans="1:11" ht="38.25">
      <c r="A560" s="93" t="s">
        <v>76</v>
      </c>
      <c r="B560" s="151" t="s">
        <v>77</v>
      </c>
      <c r="C560" s="152"/>
      <c r="D560" s="68"/>
      <c r="E560" s="68"/>
      <c r="F560" s="69"/>
      <c r="G560" s="94"/>
      <c r="H560" s="70">
        <f>H561+H567</f>
        <v>67.9</v>
      </c>
      <c r="I560" s="70">
        <f>I561+I567</f>
        <v>0</v>
      </c>
      <c r="J560" s="71">
        <f t="shared" si="89"/>
        <v>67.9</v>
      </c>
      <c r="K560" s="71">
        <f t="shared" si="90"/>
        <v>0</v>
      </c>
    </row>
    <row r="561" spans="1:11" ht="76.5">
      <c r="A561" s="95" t="s">
        <v>78</v>
      </c>
      <c r="B561" s="154" t="s">
        <v>79</v>
      </c>
      <c r="C561" s="155"/>
      <c r="D561" s="74"/>
      <c r="E561" s="74"/>
      <c r="F561" s="75"/>
      <c r="G561" s="96"/>
      <c r="H561" s="76">
        <f aca="true" t="shared" si="97" ref="H561:I565">H562</f>
        <v>8</v>
      </c>
      <c r="I561" s="76">
        <f t="shared" si="97"/>
        <v>0</v>
      </c>
      <c r="J561" s="77">
        <f t="shared" si="89"/>
        <v>8</v>
      </c>
      <c r="K561" s="77">
        <f t="shared" si="90"/>
        <v>0</v>
      </c>
    </row>
    <row r="562" spans="1:11" ht="12.75">
      <c r="A562" s="95" t="s">
        <v>10</v>
      </c>
      <c r="B562" s="154" t="s">
        <v>79</v>
      </c>
      <c r="C562" s="155"/>
      <c r="D562" s="74" t="s">
        <v>11</v>
      </c>
      <c r="E562" s="74"/>
      <c r="F562" s="75"/>
      <c r="G562" s="96"/>
      <c r="H562" s="76">
        <f t="shared" si="97"/>
        <v>8</v>
      </c>
      <c r="I562" s="76">
        <f t="shared" si="97"/>
        <v>0</v>
      </c>
      <c r="J562" s="77">
        <f t="shared" si="89"/>
        <v>8</v>
      </c>
      <c r="K562" s="77">
        <f t="shared" si="90"/>
        <v>0</v>
      </c>
    </row>
    <row r="563" spans="1:11" ht="12.75">
      <c r="A563" s="95" t="s">
        <v>54</v>
      </c>
      <c r="B563" s="154" t="s">
        <v>79</v>
      </c>
      <c r="C563" s="155"/>
      <c r="D563" s="74" t="s">
        <v>11</v>
      </c>
      <c r="E563" s="74" t="s">
        <v>55</v>
      </c>
      <c r="F563" s="75"/>
      <c r="G563" s="96"/>
      <c r="H563" s="76">
        <f t="shared" si="97"/>
        <v>8</v>
      </c>
      <c r="I563" s="76">
        <f t="shared" si="97"/>
        <v>0</v>
      </c>
      <c r="J563" s="77">
        <f t="shared" si="89"/>
        <v>8</v>
      </c>
      <c r="K563" s="77">
        <f t="shared" si="90"/>
        <v>0</v>
      </c>
    </row>
    <row r="564" spans="1:11" ht="38.25">
      <c r="A564" s="95" t="s">
        <v>33</v>
      </c>
      <c r="B564" s="154" t="s">
        <v>79</v>
      </c>
      <c r="C564" s="155"/>
      <c r="D564" s="74" t="s">
        <v>11</v>
      </c>
      <c r="E564" s="74" t="s">
        <v>55</v>
      </c>
      <c r="F564" s="75" t="s">
        <v>34</v>
      </c>
      <c r="G564" s="96"/>
      <c r="H564" s="76">
        <f t="shared" si="97"/>
        <v>8</v>
      </c>
      <c r="I564" s="76">
        <f t="shared" si="97"/>
        <v>0</v>
      </c>
      <c r="J564" s="77">
        <f t="shared" si="89"/>
        <v>8</v>
      </c>
      <c r="K564" s="77">
        <f t="shared" si="90"/>
        <v>0</v>
      </c>
    </row>
    <row r="565" spans="1:11" ht="38.25">
      <c r="A565" s="95" t="s">
        <v>35</v>
      </c>
      <c r="B565" s="154" t="s">
        <v>79</v>
      </c>
      <c r="C565" s="155"/>
      <c r="D565" s="74" t="s">
        <v>11</v>
      </c>
      <c r="E565" s="74" t="s">
        <v>55</v>
      </c>
      <c r="F565" s="75" t="s">
        <v>36</v>
      </c>
      <c r="G565" s="96"/>
      <c r="H565" s="76">
        <f t="shared" si="97"/>
        <v>8</v>
      </c>
      <c r="I565" s="76">
        <f t="shared" si="97"/>
        <v>0</v>
      </c>
      <c r="J565" s="77">
        <f t="shared" si="89"/>
        <v>8</v>
      </c>
      <c r="K565" s="77">
        <f t="shared" si="90"/>
        <v>0</v>
      </c>
    </row>
    <row r="566" spans="1:11" ht="25.5">
      <c r="A566" s="95" t="s">
        <v>8</v>
      </c>
      <c r="B566" s="154" t="s">
        <v>79</v>
      </c>
      <c r="C566" s="155"/>
      <c r="D566" s="74" t="s">
        <v>11</v>
      </c>
      <c r="E566" s="74" t="s">
        <v>55</v>
      </c>
      <c r="F566" s="75" t="s">
        <v>36</v>
      </c>
      <c r="G566" s="96" t="s">
        <v>9</v>
      </c>
      <c r="H566" s="76">
        <v>8</v>
      </c>
      <c r="I566" s="76">
        <v>0</v>
      </c>
      <c r="J566" s="77">
        <f t="shared" si="89"/>
        <v>8</v>
      </c>
      <c r="K566" s="77">
        <f t="shared" si="90"/>
        <v>0</v>
      </c>
    </row>
    <row r="567" spans="1:11" ht="38.25">
      <c r="A567" s="95" t="s">
        <v>80</v>
      </c>
      <c r="B567" s="154" t="s">
        <v>81</v>
      </c>
      <c r="C567" s="155"/>
      <c r="D567" s="74"/>
      <c r="E567" s="74"/>
      <c r="F567" s="75"/>
      <c r="G567" s="96"/>
      <c r="H567" s="76">
        <f>H568</f>
        <v>59.9</v>
      </c>
      <c r="I567" s="76">
        <f>I568</f>
        <v>0</v>
      </c>
      <c r="J567" s="77">
        <f t="shared" si="89"/>
        <v>59.9</v>
      </c>
      <c r="K567" s="77">
        <f t="shared" si="90"/>
        <v>0</v>
      </c>
    </row>
    <row r="568" spans="1:11" ht="12.75">
      <c r="A568" s="95" t="s">
        <v>10</v>
      </c>
      <c r="B568" s="154" t="s">
        <v>81</v>
      </c>
      <c r="C568" s="155"/>
      <c r="D568" s="74" t="s">
        <v>11</v>
      </c>
      <c r="E568" s="74"/>
      <c r="F568" s="75"/>
      <c r="G568" s="96"/>
      <c r="H568" s="76">
        <f>H569</f>
        <v>59.9</v>
      </c>
      <c r="I568" s="76">
        <f>I569</f>
        <v>0</v>
      </c>
      <c r="J568" s="77">
        <f t="shared" si="89"/>
        <v>59.9</v>
      </c>
      <c r="K568" s="77">
        <f t="shared" si="90"/>
        <v>0</v>
      </c>
    </row>
    <row r="569" spans="1:11" ht="12.75">
      <c r="A569" s="95" t="s">
        <v>54</v>
      </c>
      <c r="B569" s="154" t="s">
        <v>81</v>
      </c>
      <c r="C569" s="155"/>
      <c r="D569" s="74" t="s">
        <v>11</v>
      </c>
      <c r="E569" s="74" t="s">
        <v>55</v>
      </c>
      <c r="F569" s="75"/>
      <c r="G569" s="96"/>
      <c r="H569" s="76">
        <v>59.9</v>
      </c>
      <c r="I569" s="76">
        <f>I572+I575</f>
        <v>0</v>
      </c>
      <c r="J569" s="77">
        <f t="shared" si="89"/>
        <v>59.9</v>
      </c>
      <c r="K569" s="77">
        <f t="shared" si="90"/>
        <v>0</v>
      </c>
    </row>
    <row r="570" spans="1:11" ht="76.5">
      <c r="A570" s="95" t="s">
        <v>20</v>
      </c>
      <c r="B570" s="154" t="s">
        <v>81</v>
      </c>
      <c r="C570" s="155"/>
      <c r="D570" s="74" t="s">
        <v>11</v>
      </c>
      <c r="E570" s="74" t="s">
        <v>55</v>
      </c>
      <c r="F570" s="75" t="s">
        <v>21</v>
      </c>
      <c r="G570" s="96"/>
      <c r="H570" s="76">
        <f>H571</f>
        <v>20</v>
      </c>
      <c r="I570" s="76">
        <f>I571</f>
        <v>0</v>
      </c>
      <c r="J570" s="77">
        <f t="shared" si="89"/>
        <v>20</v>
      </c>
      <c r="K570" s="77">
        <f t="shared" si="90"/>
        <v>0</v>
      </c>
    </row>
    <row r="571" spans="1:11" ht="25.5">
      <c r="A571" s="95" t="s">
        <v>22</v>
      </c>
      <c r="B571" s="154" t="s">
        <v>81</v>
      </c>
      <c r="C571" s="155"/>
      <c r="D571" s="74" t="s">
        <v>11</v>
      </c>
      <c r="E571" s="74" t="s">
        <v>55</v>
      </c>
      <c r="F571" s="75" t="s">
        <v>23</v>
      </c>
      <c r="G571" s="96"/>
      <c r="H571" s="76">
        <f>H572</f>
        <v>20</v>
      </c>
      <c r="I571" s="76">
        <f>I572</f>
        <v>0</v>
      </c>
      <c r="J571" s="77">
        <f t="shared" si="89"/>
        <v>20</v>
      </c>
      <c r="K571" s="77">
        <f t="shared" si="90"/>
        <v>0</v>
      </c>
    </row>
    <row r="572" spans="1:11" ht="25.5">
      <c r="A572" s="95" t="s">
        <v>8</v>
      </c>
      <c r="B572" s="154" t="s">
        <v>81</v>
      </c>
      <c r="C572" s="155"/>
      <c r="D572" s="74" t="s">
        <v>11</v>
      </c>
      <c r="E572" s="74" t="s">
        <v>55</v>
      </c>
      <c r="F572" s="75" t="s">
        <v>23</v>
      </c>
      <c r="G572" s="96" t="s">
        <v>9</v>
      </c>
      <c r="H572" s="76">
        <v>20</v>
      </c>
      <c r="I572" s="76">
        <v>0</v>
      </c>
      <c r="J572" s="77">
        <f t="shared" si="89"/>
        <v>20</v>
      </c>
      <c r="K572" s="77">
        <f t="shared" si="90"/>
        <v>0</v>
      </c>
    </row>
    <row r="573" spans="1:11" ht="38.25">
      <c r="A573" s="95" t="s">
        <v>33</v>
      </c>
      <c r="B573" s="154" t="s">
        <v>81</v>
      </c>
      <c r="C573" s="155"/>
      <c r="D573" s="74" t="s">
        <v>11</v>
      </c>
      <c r="E573" s="74" t="s">
        <v>55</v>
      </c>
      <c r="F573" s="75" t="s">
        <v>34</v>
      </c>
      <c r="G573" s="96"/>
      <c r="H573" s="76">
        <f>H574</f>
        <v>39.9</v>
      </c>
      <c r="I573" s="76">
        <f>I574</f>
        <v>0</v>
      </c>
      <c r="J573" s="77">
        <f t="shared" si="89"/>
        <v>39.9</v>
      </c>
      <c r="K573" s="77">
        <f t="shared" si="90"/>
        <v>0</v>
      </c>
    </row>
    <row r="574" spans="1:11" ht="38.25">
      <c r="A574" s="95" t="s">
        <v>35</v>
      </c>
      <c r="B574" s="154" t="s">
        <v>81</v>
      </c>
      <c r="C574" s="155"/>
      <c r="D574" s="74" t="s">
        <v>11</v>
      </c>
      <c r="E574" s="74" t="s">
        <v>55</v>
      </c>
      <c r="F574" s="75" t="s">
        <v>36</v>
      </c>
      <c r="G574" s="96"/>
      <c r="H574" s="76">
        <f>H575</f>
        <v>39.9</v>
      </c>
      <c r="I574" s="76">
        <f>I575</f>
        <v>0</v>
      </c>
      <c r="J574" s="77">
        <f t="shared" si="89"/>
        <v>39.9</v>
      </c>
      <c r="K574" s="77">
        <f t="shared" si="90"/>
        <v>0</v>
      </c>
    </row>
    <row r="575" spans="1:11" ht="25.5">
      <c r="A575" s="95" t="s">
        <v>8</v>
      </c>
      <c r="B575" s="154" t="s">
        <v>81</v>
      </c>
      <c r="C575" s="155"/>
      <c r="D575" s="74" t="s">
        <v>11</v>
      </c>
      <c r="E575" s="74" t="s">
        <v>55</v>
      </c>
      <c r="F575" s="75" t="s">
        <v>36</v>
      </c>
      <c r="G575" s="96" t="s">
        <v>9</v>
      </c>
      <c r="H575" s="76">
        <v>39.9</v>
      </c>
      <c r="I575" s="76">
        <v>0</v>
      </c>
      <c r="J575" s="77">
        <f t="shared" si="89"/>
        <v>39.9</v>
      </c>
      <c r="K575" s="77">
        <f t="shared" si="90"/>
        <v>0</v>
      </c>
    </row>
    <row r="576" spans="1:11" ht="38.25">
      <c r="A576" s="93" t="s">
        <v>82</v>
      </c>
      <c r="B576" s="151" t="s">
        <v>83</v>
      </c>
      <c r="C576" s="152"/>
      <c r="D576" s="68"/>
      <c r="E576" s="68"/>
      <c r="F576" s="69"/>
      <c r="G576" s="94"/>
      <c r="H576" s="70">
        <f>H577+H583</f>
        <v>330</v>
      </c>
      <c r="I576" s="70">
        <f>I577+I583</f>
        <v>0</v>
      </c>
      <c r="J576" s="71">
        <f t="shared" si="89"/>
        <v>330</v>
      </c>
      <c r="K576" s="71">
        <f t="shared" si="90"/>
        <v>0</v>
      </c>
    </row>
    <row r="577" spans="1:11" ht="12.75">
      <c r="A577" s="95" t="s">
        <v>409</v>
      </c>
      <c r="B577" s="154" t="s">
        <v>410</v>
      </c>
      <c r="C577" s="155"/>
      <c r="D577" s="74"/>
      <c r="E577" s="74"/>
      <c r="F577" s="75"/>
      <c r="G577" s="96"/>
      <c r="H577" s="76">
        <f aca="true" t="shared" si="98" ref="H577:I581">H578</f>
        <v>310</v>
      </c>
      <c r="I577" s="76">
        <f t="shared" si="98"/>
        <v>0</v>
      </c>
      <c r="J577" s="77">
        <f t="shared" si="89"/>
        <v>310</v>
      </c>
      <c r="K577" s="77">
        <f t="shared" si="90"/>
        <v>0</v>
      </c>
    </row>
    <row r="578" spans="1:11" ht="12.75">
      <c r="A578" s="95" t="s">
        <v>388</v>
      </c>
      <c r="B578" s="154" t="s">
        <v>410</v>
      </c>
      <c r="C578" s="155"/>
      <c r="D578" s="74" t="s">
        <v>128</v>
      </c>
      <c r="E578" s="74"/>
      <c r="F578" s="75"/>
      <c r="G578" s="96"/>
      <c r="H578" s="76">
        <f t="shared" si="98"/>
        <v>310</v>
      </c>
      <c r="I578" s="76">
        <f t="shared" si="98"/>
        <v>0</v>
      </c>
      <c r="J578" s="77">
        <f t="shared" si="89"/>
        <v>310</v>
      </c>
      <c r="K578" s="77">
        <f t="shared" si="90"/>
        <v>0</v>
      </c>
    </row>
    <row r="579" spans="1:11" ht="12.75">
      <c r="A579" s="95" t="s">
        <v>389</v>
      </c>
      <c r="B579" s="154" t="s">
        <v>410</v>
      </c>
      <c r="C579" s="155"/>
      <c r="D579" s="74" t="s">
        <v>128</v>
      </c>
      <c r="E579" s="74" t="s">
        <v>11</v>
      </c>
      <c r="F579" s="75"/>
      <c r="G579" s="96"/>
      <c r="H579" s="76">
        <f t="shared" si="98"/>
        <v>310</v>
      </c>
      <c r="I579" s="76">
        <f t="shared" si="98"/>
        <v>0</v>
      </c>
      <c r="J579" s="77">
        <f t="shared" si="89"/>
        <v>310</v>
      </c>
      <c r="K579" s="77">
        <f t="shared" si="90"/>
        <v>0</v>
      </c>
    </row>
    <row r="580" spans="1:11" ht="38.25">
      <c r="A580" s="95" t="s">
        <v>191</v>
      </c>
      <c r="B580" s="154" t="s">
        <v>410</v>
      </c>
      <c r="C580" s="155"/>
      <c r="D580" s="74" t="s">
        <v>128</v>
      </c>
      <c r="E580" s="74" t="s">
        <v>11</v>
      </c>
      <c r="F580" s="75" t="s">
        <v>192</v>
      </c>
      <c r="G580" s="96"/>
      <c r="H580" s="76">
        <f t="shared" si="98"/>
        <v>310</v>
      </c>
      <c r="I580" s="76">
        <f t="shared" si="98"/>
        <v>0</v>
      </c>
      <c r="J580" s="77">
        <f t="shared" si="89"/>
        <v>310</v>
      </c>
      <c r="K580" s="77">
        <f t="shared" si="90"/>
        <v>0</v>
      </c>
    </row>
    <row r="581" spans="1:11" ht="12.75">
      <c r="A581" s="95" t="s">
        <v>264</v>
      </c>
      <c r="B581" s="154" t="s">
        <v>410</v>
      </c>
      <c r="C581" s="155"/>
      <c r="D581" s="74" t="s">
        <v>128</v>
      </c>
      <c r="E581" s="74" t="s">
        <v>11</v>
      </c>
      <c r="F581" s="75" t="s">
        <v>265</v>
      </c>
      <c r="G581" s="96"/>
      <c r="H581" s="76">
        <f t="shared" si="98"/>
        <v>310</v>
      </c>
      <c r="I581" s="76">
        <f t="shared" si="98"/>
        <v>0</v>
      </c>
      <c r="J581" s="77">
        <f t="shared" si="89"/>
        <v>310</v>
      </c>
      <c r="K581" s="77">
        <f t="shared" si="90"/>
        <v>0</v>
      </c>
    </row>
    <row r="582" spans="1:11" ht="38.25">
      <c r="A582" s="95" t="s">
        <v>364</v>
      </c>
      <c r="B582" s="154" t="s">
        <v>410</v>
      </c>
      <c r="C582" s="155"/>
      <c r="D582" s="74" t="s">
        <v>128</v>
      </c>
      <c r="E582" s="74" t="s">
        <v>11</v>
      </c>
      <c r="F582" s="75" t="s">
        <v>265</v>
      </c>
      <c r="G582" s="96" t="s">
        <v>365</v>
      </c>
      <c r="H582" s="76">
        <v>310</v>
      </c>
      <c r="I582" s="76">
        <v>0</v>
      </c>
      <c r="J582" s="77">
        <f t="shared" si="89"/>
        <v>310</v>
      </c>
      <c r="K582" s="77">
        <f t="shared" si="90"/>
        <v>0</v>
      </c>
    </row>
    <row r="583" spans="1:11" ht="38.25">
      <c r="A583" s="95" t="s">
        <v>84</v>
      </c>
      <c r="B583" s="154" t="s">
        <v>85</v>
      </c>
      <c r="C583" s="155"/>
      <c r="D583" s="74"/>
      <c r="E583" s="74"/>
      <c r="F583" s="75"/>
      <c r="G583" s="96"/>
      <c r="H583" s="76">
        <f aca="true" t="shared" si="99" ref="H583:I587">H584</f>
        <v>20</v>
      </c>
      <c r="I583" s="76">
        <f t="shared" si="99"/>
        <v>0</v>
      </c>
      <c r="J583" s="77">
        <f t="shared" si="89"/>
        <v>20</v>
      </c>
      <c r="K583" s="77">
        <f t="shared" si="90"/>
        <v>0</v>
      </c>
    </row>
    <row r="584" spans="1:11" ht="12.75">
      <c r="A584" s="95" t="s">
        <v>10</v>
      </c>
      <c r="B584" s="154" t="s">
        <v>85</v>
      </c>
      <c r="C584" s="155"/>
      <c r="D584" s="74" t="s">
        <v>11</v>
      </c>
      <c r="E584" s="74"/>
      <c r="F584" s="75"/>
      <c r="G584" s="96"/>
      <c r="H584" s="76">
        <f t="shared" si="99"/>
        <v>20</v>
      </c>
      <c r="I584" s="76">
        <f t="shared" si="99"/>
        <v>0</v>
      </c>
      <c r="J584" s="77">
        <f t="shared" si="89"/>
        <v>20</v>
      </c>
      <c r="K584" s="77">
        <f t="shared" si="90"/>
        <v>0</v>
      </c>
    </row>
    <row r="585" spans="1:11" ht="12.75">
      <c r="A585" s="95" t="s">
        <v>54</v>
      </c>
      <c r="B585" s="154" t="s">
        <v>85</v>
      </c>
      <c r="C585" s="155"/>
      <c r="D585" s="74" t="s">
        <v>11</v>
      </c>
      <c r="E585" s="74" t="s">
        <v>55</v>
      </c>
      <c r="F585" s="75"/>
      <c r="G585" s="96"/>
      <c r="H585" s="76">
        <f t="shared" si="99"/>
        <v>20</v>
      </c>
      <c r="I585" s="76">
        <f t="shared" si="99"/>
        <v>0</v>
      </c>
      <c r="J585" s="77">
        <f t="shared" si="89"/>
        <v>20</v>
      </c>
      <c r="K585" s="77">
        <f t="shared" si="90"/>
        <v>0</v>
      </c>
    </row>
    <row r="586" spans="1:11" ht="38.25">
      <c r="A586" s="95" t="s">
        <v>33</v>
      </c>
      <c r="B586" s="154" t="s">
        <v>85</v>
      </c>
      <c r="C586" s="155"/>
      <c r="D586" s="74" t="s">
        <v>11</v>
      </c>
      <c r="E586" s="74" t="s">
        <v>55</v>
      </c>
      <c r="F586" s="75" t="s">
        <v>34</v>
      </c>
      <c r="G586" s="96"/>
      <c r="H586" s="76">
        <f t="shared" si="99"/>
        <v>20</v>
      </c>
      <c r="I586" s="76">
        <f t="shared" si="99"/>
        <v>0</v>
      </c>
      <c r="J586" s="77">
        <f t="shared" si="89"/>
        <v>20</v>
      </c>
      <c r="K586" s="77">
        <f t="shared" si="90"/>
        <v>0</v>
      </c>
    </row>
    <row r="587" spans="1:11" ht="38.25">
      <c r="A587" s="95" t="s">
        <v>35</v>
      </c>
      <c r="B587" s="154" t="s">
        <v>85</v>
      </c>
      <c r="C587" s="155"/>
      <c r="D587" s="74" t="s">
        <v>11</v>
      </c>
      <c r="E587" s="74" t="s">
        <v>55</v>
      </c>
      <c r="F587" s="75" t="s">
        <v>36</v>
      </c>
      <c r="G587" s="96"/>
      <c r="H587" s="76">
        <f t="shared" si="99"/>
        <v>20</v>
      </c>
      <c r="I587" s="76">
        <f t="shared" si="99"/>
        <v>0</v>
      </c>
      <c r="J587" s="77">
        <f t="shared" si="89"/>
        <v>20</v>
      </c>
      <c r="K587" s="77">
        <f t="shared" si="90"/>
        <v>0</v>
      </c>
    </row>
    <row r="588" spans="1:11" ht="25.5">
      <c r="A588" s="95" t="s">
        <v>8</v>
      </c>
      <c r="B588" s="154" t="s">
        <v>85</v>
      </c>
      <c r="C588" s="155"/>
      <c r="D588" s="74" t="s">
        <v>11</v>
      </c>
      <c r="E588" s="74" t="s">
        <v>55</v>
      </c>
      <c r="F588" s="75" t="s">
        <v>36</v>
      </c>
      <c r="G588" s="96" t="s">
        <v>9</v>
      </c>
      <c r="H588" s="76">
        <v>20</v>
      </c>
      <c r="I588" s="76">
        <v>0</v>
      </c>
      <c r="J588" s="77">
        <f t="shared" si="89"/>
        <v>20</v>
      </c>
      <c r="K588" s="77">
        <f t="shared" si="90"/>
        <v>0</v>
      </c>
    </row>
    <row r="589" spans="1:11" ht="38.25">
      <c r="A589" s="93" t="s">
        <v>354</v>
      </c>
      <c r="B589" s="151" t="s">
        <v>355</v>
      </c>
      <c r="C589" s="152"/>
      <c r="D589" s="68"/>
      <c r="E589" s="68"/>
      <c r="F589" s="69"/>
      <c r="G589" s="94"/>
      <c r="H589" s="70">
        <f aca="true" t="shared" si="100" ref="H589:I594">H590</f>
        <v>170.3</v>
      </c>
      <c r="I589" s="70">
        <f t="shared" si="100"/>
        <v>38.4</v>
      </c>
      <c r="J589" s="71">
        <f t="shared" si="89"/>
        <v>131.9</v>
      </c>
      <c r="K589" s="71">
        <f t="shared" si="90"/>
        <v>22.54844392248972</v>
      </c>
    </row>
    <row r="590" spans="1:11" ht="38.25">
      <c r="A590" s="95" t="s">
        <v>356</v>
      </c>
      <c r="B590" s="154" t="s">
        <v>357</v>
      </c>
      <c r="C590" s="155"/>
      <c r="D590" s="74"/>
      <c r="E590" s="74"/>
      <c r="F590" s="75"/>
      <c r="G590" s="96"/>
      <c r="H590" s="76">
        <f t="shared" si="100"/>
        <v>170.3</v>
      </c>
      <c r="I590" s="76">
        <f t="shared" si="100"/>
        <v>38.4</v>
      </c>
      <c r="J590" s="77">
        <f t="shared" si="89"/>
        <v>131.9</v>
      </c>
      <c r="K590" s="77">
        <f t="shared" si="90"/>
        <v>22.54844392248972</v>
      </c>
    </row>
    <row r="591" spans="1:11" ht="12.75">
      <c r="A591" s="95" t="s">
        <v>165</v>
      </c>
      <c r="B591" s="154" t="s">
        <v>357</v>
      </c>
      <c r="C591" s="155"/>
      <c r="D591" s="74" t="s">
        <v>166</v>
      </c>
      <c r="E591" s="74"/>
      <c r="F591" s="75"/>
      <c r="G591" s="96"/>
      <c r="H591" s="76">
        <f t="shared" si="100"/>
        <v>170.3</v>
      </c>
      <c r="I591" s="76">
        <f t="shared" si="100"/>
        <v>38.4</v>
      </c>
      <c r="J591" s="77">
        <f t="shared" si="89"/>
        <v>131.9</v>
      </c>
      <c r="K591" s="77">
        <f t="shared" si="90"/>
        <v>22.54844392248972</v>
      </c>
    </row>
    <row r="592" spans="1:11" ht="12.75">
      <c r="A592" s="95" t="s">
        <v>327</v>
      </c>
      <c r="B592" s="154" t="s">
        <v>357</v>
      </c>
      <c r="C592" s="155"/>
      <c r="D592" s="74" t="s">
        <v>166</v>
      </c>
      <c r="E592" s="74" t="s">
        <v>166</v>
      </c>
      <c r="F592" s="75"/>
      <c r="G592" s="96"/>
      <c r="H592" s="76">
        <f t="shared" si="100"/>
        <v>170.3</v>
      </c>
      <c r="I592" s="76">
        <f t="shared" si="100"/>
        <v>38.4</v>
      </c>
      <c r="J592" s="77">
        <f aca="true" t="shared" si="101" ref="J592:J655">H592-I592</f>
        <v>131.9</v>
      </c>
      <c r="K592" s="77">
        <f aca="true" t="shared" si="102" ref="K592:K655">I592/H592*100</f>
        <v>22.54844392248972</v>
      </c>
    </row>
    <row r="593" spans="1:11" ht="38.25">
      <c r="A593" s="95" t="s">
        <v>191</v>
      </c>
      <c r="B593" s="154" t="s">
        <v>357</v>
      </c>
      <c r="C593" s="155"/>
      <c r="D593" s="74" t="s">
        <v>166</v>
      </c>
      <c r="E593" s="74" t="s">
        <v>166</v>
      </c>
      <c r="F593" s="75" t="s">
        <v>192</v>
      </c>
      <c r="G593" s="96"/>
      <c r="H593" s="76">
        <f t="shared" si="100"/>
        <v>170.3</v>
      </c>
      <c r="I593" s="76">
        <f t="shared" si="100"/>
        <v>38.4</v>
      </c>
      <c r="J593" s="77">
        <f t="shared" si="101"/>
        <v>131.9</v>
      </c>
      <c r="K593" s="77">
        <f t="shared" si="102"/>
        <v>22.54844392248972</v>
      </c>
    </row>
    <row r="594" spans="1:11" ht="12.75">
      <c r="A594" s="95" t="s">
        <v>264</v>
      </c>
      <c r="B594" s="154" t="s">
        <v>357</v>
      </c>
      <c r="C594" s="155"/>
      <c r="D594" s="74" t="s">
        <v>166</v>
      </c>
      <c r="E594" s="74" t="s">
        <v>166</v>
      </c>
      <c r="F594" s="75" t="s">
        <v>265</v>
      </c>
      <c r="G594" s="96"/>
      <c r="H594" s="76">
        <f t="shared" si="100"/>
        <v>170.3</v>
      </c>
      <c r="I594" s="76">
        <f t="shared" si="100"/>
        <v>38.4</v>
      </c>
      <c r="J594" s="77">
        <f t="shared" si="101"/>
        <v>131.9</v>
      </c>
      <c r="K594" s="77">
        <f t="shared" si="102"/>
        <v>22.54844392248972</v>
      </c>
    </row>
    <row r="595" spans="1:11" ht="25.5">
      <c r="A595" s="95" t="s">
        <v>257</v>
      </c>
      <c r="B595" s="154" t="s">
        <v>357</v>
      </c>
      <c r="C595" s="155"/>
      <c r="D595" s="74" t="s">
        <v>166</v>
      </c>
      <c r="E595" s="74" t="s">
        <v>166</v>
      </c>
      <c r="F595" s="75" t="s">
        <v>265</v>
      </c>
      <c r="G595" s="96" t="s">
        <v>258</v>
      </c>
      <c r="H595" s="76">
        <v>170.3</v>
      </c>
      <c r="I595" s="76">
        <v>38.4</v>
      </c>
      <c r="J595" s="77">
        <f t="shared" si="101"/>
        <v>131.9</v>
      </c>
      <c r="K595" s="77">
        <f t="shared" si="102"/>
        <v>22.54844392248972</v>
      </c>
    </row>
    <row r="596" spans="1:11" ht="51">
      <c r="A596" s="93" t="s">
        <v>432</v>
      </c>
      <c r="B596" s="151" t="s">
        <v>433</v>
      </c>
      <c r="C596" s="152"/>
      <c r="D596" s="68"/>
      <c r="E596" s="68"/>
      <c r="F596" s="69"/>
      <c r="G596" s="94"/>
      <c r="H596" s="70">
        <f>H597+H642</f>
        <v>4247.7</v>
      </c>
      <c r="I596" s="70">
        <f>I597+I642</f>
        <v>586.7</v>
      </c>
      <c r="J596" s="71">
        <f t="shared" si="101"/>
        <v>3661</v>
      </c>
      <c r="K596" s="71">
        <f t="shared" si="102"/>
        <v>13.81218070956047</v>
      </c>
    </row>
    <row r="597" spans="1:11" ht="38.25">
      <c r="A597" s="93" t="s">
        <v>434</v>
      </c>
      <c r="B597" s="151" t="s">
        <v>435</v>
      </c>
      <c r="C597" s="152"/>
      <c r="D597" s="68"/>
      <c r="E597" s="68"/>
      <c r="F597" s="69"/>
      <c r="G597" s="94"/>
      <c r="H597" s="70">
        <f>H598+H604+H610+H620+H630+H636</f>
        <v>1679.6</v>
      </c>
      <c r="I597" s="70">
        <f>I598+I604+I610+I620+I630+I636</f>
        <v>586.7</v>
      </c>
      <c r="J597" s="71">
        <f t="shared" si="101"/>
        <v>1092.8999999999999</v>
      </c>
      <c r="K597" s="71">
        <f t="shared" si="102"/>
        <v>34.93093593712789</v>
      </c>
    </row>
    <row r="598" spans="1:11" ht="25.5">
      <c r="A598" s="95" t="s">
        <v>448</v>
      </c>
      <c r="B598" s="154" t="s">
        <v>449</v>
      </c>
      <c r="C598" s="155"/>
      <c r="D598" s="74"/>
      <c r="E598" s="74"/>
      <c r="F598" s="75"/>
      <c r="G598" s="96"/>
      <c r="H598" s="76">
        <f aca="true" t="shared" si="103" ref="H598:I602">H599</f>
        <v>100</v>
      </c>
      <c r="I598" s="76">
        <f t="shared" si="103"/>
        <v>100</v>
      </c>
      <c r="J598" s="77">
        <f t="shared" si="101"/>
        <v>0</v>
      </c>
      <c r="K598" s="77">
        <f t="shared" si="102"/>
        <v>100</v>
      </c>
    </row>
    <row r="599" spans="1:11" ht="12.75">
      <c r="A599" s="95" t="s">
        <v>424</v>
      </c>
      <c r="B599" s="154" t="s">
        <v>449</v>
      </c>
      <c r="C599" s="155"/>
      <c r="D599" s="74" t="s">
        <v>212</v>
      </c>
      <c r="E599" s="74"/>
      <c r="F599" s="75"/>
      <c r="G599" s="96"/>
      <c r="H599" s="76">
        <f t="shared" si="103"/>
        <v>100</v>
      </c>
      <c r="I599" s="76">
        <f t="shared" si="103"/>
        <v>100</v>
      </c>
      <c r="J599" s="77">
        <f t="shared" si="101"/>
        <v>0</v>
      </c>
      <c r="K599" s="77">
        <f t="shared" si="102"/>
        <v>100</v>
      </c>
    </row>
    <row r="600" spans="1:11" ht="25.5">
      <c r="A600" s="95" t="s">
        <v>445</v>
      </c>
      <c r="B600" s="154" t="s">
        <v>449</v>
      </c>
      <c r="C600" s="155"/>
      <c r="D600" s="74" t="s">
        <v>212</v>
      </c>
      <c r="E600" s="74" t="s">
        <v>154</v>
      </c>
      <c r="F600" s="75"/>
      <c r="G600" s="96"/>
      <c r="H600" s="76">
        <f t="shared" si="103"/>
        <v>100</v>
      </c>
      <c r="I600" s="76">
        <f t="shared" si="103"/>
        <v>100</v>
      </c>
      <c r="J600" s="77">
        <f t="shared" si="101"/>
        <v>0</v>
      </c>
      <c r="K600" s="77">
        <f t="shared" si="102"/>
        <v>100</v>
      </c>
    </row>
    <row r="601" spans="1:11" ht="38.25">
      <c r="A601" s="95" t="s">
        <v>191</v>
      </c>
      <c r="B601" s="154" t="s">
        <v>449</v>
      </c>
      <c r="C601" s="155"/>
      <c r="D601" s="74" t="s">
        <v>212</v>
      </c>
      <c r="E601" s="74" t="s">
        <v>154</v>
      </c>
      <c r="F601" s="75" t="s">
        <v>192</v>
      </c>
      <c r="G601" s="96"/>
      <c r="H601" s="76">
        <f t="shared" si="103"/>
        <v>100</v>
      </c>
      <c r="I601" s="76">
        <f t="shared" si="103"/>
        <v>100</v>
      </c>
      <c r="J601" s="77">
        <f t="shared" si="101"/>
        <v>0</v>
      </c>
      <c r="K601" s="77">
        <f t="shared" si="102"/>
        <v>100</v>
      </c>
    </row>
    <row r="602" spans="1:11" ht="12.75">
      <c r="A602" s="95" t="s">
        <v>264</v>
      </c>
      <c r="B602" s="154" t="s">
        <v>449</v>
      </c>
      <c r="C602" s="155"/>
      <c r="D602" s="74" t="s">
        <v>212</v>
      </c>
      <c r="E602" s="74" t="s">
        <v>154</v>
      </c>
      <c r="F602" s="75" t="s">
        <v>265</v>
      </c>
      <c r="G602" s="96"/>
      <c r="H602" s="76">
        <f t="shared" si="103"/>
        <v>100</v>
      </c>
      <c r="I602" s="76">
        <f t="shared" si="103"/>
        <v>100</v>
      </c>
      <c r="J602" s="77">
        <f t="shared" si="101"/>
        <v>0</v>
      </c>
      <c r="K602" s="77">
        <f t="shared" si="102"/>
        <v>100</v>
      </c>
    </row>
    <row r="603" spans="1:11" ht="38.25">
      <c r="A603" s="95" t="s">
        <v>364</v>
      </c>
      <c r="B603" s="154" t="s">
        <v>449</v>
      </c>
      <c r="C603" s="155"/>
      <c r="D603" s="74" t="s">
        <v>212</v>
      </c>
      <c r="E603" s="74" t="s">
        <v>154</v>
      </c>
      <c r="F603" s="75" t="s">
        <v>265</v>
      </c>
      <c r="G603" s="96" t="s">
        <v>365</v>
      </c>
      <c r="H603" s="76">
        <v>100</v>
      </c>
      <c r="I603" s="76">
        <v>100</v>
      </c>
      <c r="J603" s="77">
        <f t="shared" si="101"/>
        <v>0</v>
      </c>
      <c r="K603" s="77">
        <f t="shared" si="102"/>
        <v>100</v>
      </c>
    </row>
    <row r="604" spans="1:11" ht="63.75">
      <c r="A604" s="95" t="s">
        <v>262</v>
      </c>
      <c r="B604" s="154" t="s">
        <v>436</v>
      </c>
      <c r="C604" s="155"/>
      <c r="D604" s="74"/>
      <c r="E604" s="74"/>
      <c r="F604" s="75"/>
      <c r="G604" s="96"/>
      <c r="H604" s="76">
        <f aca="true" t="shared" si="104" ref="H604:I608">H605</f>
        <v>87.6</v>
      </c>
      <c r="I604" s="76">
        <f t="shared" si="104"/>
        <v>20.5</v>
      </c>
      <c r="J604" s="77">
        <f t="shared" si="101"/>
        <v>67.1</v>
      </c>
      <c r="K604" s="77">
        <f t="shared" si="102"/>
        <v>23.40182648401827</v>
      </c>
    </row>
    <row r="605" spans="1:11" ht="12.75">
      <c r="A605" s="95" t="s">
        <v>424</v>
      </c>
      <c r="B605" s="154" t="s">
        <v>436</v>
      </c>
      <c r="C605" s="155"/>
      <c r="D605" s="74" t="s">
        <v>212</v>
      </c>
      <c r="E605" s="74"/>
      <c r="F605" s="75"/>
      <c r="G605" s="96"/>
      <c r="H605" s="76">
        <f t="shared" si="104"/>
        <v>87.6</v>
      </c>
      <c r="I605" s="76">
        <f t="shared" si="104"/>
        <v>20.5</v>
      </c>
      <c r="J605" s="77">
        <f t="shared" si="101"/>
        <v>67.1</v>
      </c>
      <c r="K605" s="77">
        <f t="shared" si="102"/>
        <v>23.40182648401827</v>
      </c>
    </row>
    <row r="606" spans="1:11" ht="12.75">
      <c r="A606" s="95" t="s">
        <v>431</v>
      </c>
      <c r="B606" s="154" t="s">
        <v>436</v>
      </c>
      <c r="C606" s="155"/>
      <c r="D606" s="74" t="s">
        <v>212</v>
      </c>
      <c r="E606" s="74" t="s">
        <v>101</v>
      </c>
      <c r="F606" s="75"/>
      <c r="G606" s="96"/>
      <c r="H606" s="76">
        <f t="shared" si="104"/>
        <v>87.6</v>
      </c>
      <c r="I606" s="76">
        <f t="shared" si="104"/>
        <v>20.5</v>
      </c>
      <c r="J606" s="77">
        <f t="shared" si="101"/>
        <v>67.1</v>
      </c>
      <c r="K606" s="77">
        <f t="shared" si="102"/>
        <v>23.40182648401827</v>
      </c>
    </row>
    <row r="607" spans="1:11" ht="38.25">
      <c r="A607" s="95" t="s">
        <v>191</v>
      </c>
      <c r="B607" s="154" t="s">
        <v>436</v>
      </c>
      <c r="C607" s="155"/>
      <c r="D607" s="74" t="s">
        <v>212</v>
      </c>
      <c r="E607" s="74" t="s">
        <v>101</v>
      </c>
      <c r="F607" s="75" t="s">
        <v>192</v>
      </c>
      <c r="G607" s="96"/>
      <c r="H607" s="76">
        <f t="shared" si="104"/>
        <v>87.6</v>
      </c>
      <c r="I607" s="76">
        <f t="shared" si="104"/>
        <v>20.5</v>
      </c>
      <c r="J607" s="77">
        <f t="shared" si="101"/>
        <v>67.1</v>
      </c>
      <c r="K607" s="77">
        <f t="shared" si="102"/>
        <v>23.40182648401827</v>
      </c>
    </row>
    <row r="608" spans="1:11" ht="12.75">
      <c r="A608" s="95" t="s">
        <v>264</v>
      </c>
      <c r="B608" s="154" t="s">
        <v>436</v>
      </c>
      <c r="C608" s="155"/>
      <c r="D608" s="74" t="s">
        <v>212</v>
      </c>
      <c r="E608" s="74" t="s">
        <v>101</v>
      </c>
      <c r="F608" s="75" t="s">
        <v>265</v>
      </c>
      <c r="G608" s="96"/>
      <c r="H608" s="76">
        <f t="shared" si="104"/>
        <v>87.6</v>
      </c>
      <c r="I608" s="76">
        <f t="shared" si="104"/>
        <v>20.5</v>
      </c>
      <c r="J608" s="77">
        <f t="shared" si="101"/>
        <v>67.1</v>
      </c>
      <c r="K608" s="77">
        <f t="shared" si="102"/>
        <v>23.40182648401827</v>
      </c>
    </row>
    <row r="609" spans="1:11" ht="38.25">
      <c r="A609" s="95" t="s">
        <v>364</v>
      </c>
      <c r="B609" s="154" t="s">
        <v>436</v>
      </c>
      <c r="C609" s="155"/>
      <c r="D609" s="74" t="s">
        <v>212</v>
      </c>
      <c r="E609" s="74" t="s">
        <v>101</v>
      </c>
      <c r="F609" s="75" t="s">
        <v>265</v>
      </c>
      <c r="G609" s="96" t="s">
        <v>365</v>
      </c>
      <c r="H609" s="76">
        <v>87.6</v>
      </c>
      <c r="I609" s="76">
        <v>20.5</v>
      </c>
      <c r="J609" s="77">
        <f t="shared" si="101"/>
        <v>67.1</v>
      </c>
      <c r="K609" s="77">
        <f t="shared" si="102"/>
        <v>23.40182648401827</v>
      </c>
    </row>
    <row r="610" spans="1:11" ht="12.75">
      <c r="A610" s="95" t="s">
        <v>437</v>
      </c>
      <c r="B610" s="154" t="s">
        <v>438</v>
      </c>
      <c r="C610" s="155"/>
      <c r="D610" s="74"/>
      <c r="E610" s="74"/>
      <c r="F610" s="75"/>
      <c r="G610" s="96"/>
      <c r="H610" s="76">
        <f>H611</f>
        <v>496.8</v>
      </c>
      <c r="I610" s="76">
        <f>I611</f>
        <v>0</v>
      </c>
      <c r="J610" s="77">
        <f t="shared" si="101"/>
        <v>496.8</v>
      </c>
      <c r="K610" s="77">
        <f t="shared" si="102"/>
        <v>0</v>
      </c>
    </row>
    <row r="611" spans="1:11" ht="12.75">
      <c r="A611" s="95" t="s">
        <v>424</v>
      </c>
      <c r="B611" s="154" t="s">
        <v>438</v>
      </c>
      <c r="C611" s="155"/>
      <c r="D611" s="74" t="s">
        <v>212</v>
      </c>
      <c r="E611" s="74"/>
      <c r="F611" s="75"/>
      <c r="G611" s="96"/>
      <c r="H611" s="76">
        <f>H612+H616</f>
        <v>496.8</v>
      </c>
      <c r="I611" s="76">
        <f>I612+I616</f>
        <v>0</v>
      </c>
      <c r="J611" s="77">
        <f t="shared" si="101"/>
        <v>496.8</v>
      </c>
      <c r="K611" s="77">
        <f t="shared" si="102"/>
        <v>0</v>
      </c>
    </row>
    <row r="612" spans="1:11" ht="12.75">
      <c r="A612" s="95" t="s">
        <v>431</v>
      </c>
      <c r="B612" s="154" t="s">
        <v>438</v>
      </c>
      <c r="C612" s="155"/>
      <c r="D612" s="74" t="s">
        <v>212</v>
      </c>
      <c r="E612" s="74" t="s">
        <v>101</v>
      </c>
      <c r="F612" s="75"/>
      <c r="G612" s="96"/>
      <c r="H612" s="76">
        <f aca="true" t="shared" si="105" ref="H612:I614">H613</f>
        <v>250</v>
      </c>
      <c r="I612" s="76">
        <f t="shared" si="105"/>
        <v>0</v>
      </c>
      <c r="J612" s="77">
        <f t="shared" si="101"/>
        <v>250</v>
      </c>
      <c r="K612" s="77">
        <f t="shared" si="102"/>
        <v>0</v>
      </c>
    </row>
    <row r="613" spans="1:11" ht="38.25">
      <c r="A613" s="95" t="s">
        <v>191</v>
      </c>
      <c r="B613" s="154" t="s">
        <v>438</v>
      </c>
      <c r="C613" s="155"/>
      <c r="D613" s="74" t="s">
        <v>212</v>
      </c>
      <c r="E613" s="74" t="s">
        <v>101</v>
      </c>
      <c r="F613" s="75" t="s">
        <v>192</v>
      </c>
      <c r="G613" s="96"/>
      <c r="H613" s="76">
        <f t="shared" si="105"/>
        <v>250</v>
      </c>
      <c r="I613" s="76">
        <f t="shared" si="105"/>
        <v>0</v>
      </c>
      <c r="J613" s="77">
        <f t="shared" si="101"/>
        <v>250</v>
      </c>
      <c r="K613" s="77">
        <f t="shared" si="102"/>
        <v>0</v>
      </c>
    </row>
    <row r="614" spans="1:11" ht="12.75">
      <c r="A614" s="95" t="s">
        <v>264</v>
      </c>
      <c r="B614" s="154" t="s">
        <v>438</v>
      </c>
      <c r="C614" s="155"/>
      <c r="D614" s="74" t="s">
        <v>212</v>
      </c>
      <c r="E614" s="74" t="s">
        <v>101</v>
      </c>
      <c r="F614" s="75" t="s">
        <v>265</v>
      </c>
      <c r="G614" s="96"/>
      <c r="H614" s="76">
        <f t="shared" si="105"/>
        <v>250</v>
      </c>
      <c r="I614" s="76">
        <f t="shared" si="105"/>
        <v>0</v>
      </c>
      <c r="J614" s="77">
        <f t="shared" si="101"/>
        <v>250</v>
      </c>
      <c r="K614" s="77">
        <f t="shared" si="102"/>
        <v>0</v>
      </c>
    </row>
    <row r="615" spans="1:11" ht="38.25">
      <c r="A615" s="95" t="s">
        <v>364</v>
      </c>
      <c r="B615" s="154" t="s">
        <v>438</v>
      </c>
      <c r="C615" s="155"/>
      <c r="D615" s="74" t="s">
        <v>212</v>
      </c>
      <c r="E615" s="74" t="s">
        <v>101</v>
      </c>
      <c r="F615" s="75" t="s">
        <v>265</v>
      </c>
      <c r="G615" s="96" t="s">
        <v>365</v>
      </c>
      <c r="H615" s="76">
        <v>250</v>
      </c>
      <c r="I615" s="76">
        <v>0</v>
      </c>
      <c r="J615" s="77">
        <f t="shared" si="101"/>
        <v>250</v>
      </c>
      <c r="K615" s="77">
        <f t="shared" si="102"/>
        <v>0</v>
      </c>
    </row>
    <row r="616" spans="1:11" ht="25.5">
      <c r="A616" s="95" t="s">
        <v>445</v>
      </c>
      <c r="B616" s="154" t="s">
        <v>438</v>
      </c>
      <c r="C616" s="155"/>
      <c r="D616" s="74" t="s">
        <v>212</v>
      </c>
      <c r="E616" s="74" t="s">
        <v>154</v>
      </c>
      <c r="F616" s="75"/>
      <c r="G616" s="96"/>
      <c r="H616" s="76">
        <f aca="true" t="shared" si="106" ref="H616:I618">H617</f>
        <v>246.8</v>
      </c>
      <c r="I616" s="76">
        <f t="shared" si="106"/>
        <v>0</v>
      </c>
      <c r="J616" s="77">
        <f t="shared" si="101"/>
        <v>246.8</v>
      </c>
      <c r="K616" s="77">
        <f t="shared" si="102"/>
        <v>0</v>
      </c>
    </row>
    <row r="617" spans="1:11" ht="38.25">
      <c r="A617" s="95" t="s">
        <v>191</v>
      </c>
      <c r="B617" s="154" t="s">
        <v>438</v>
      </c>
      <c r="C617" s="155"/>
      <c r="D617" s="74" t="s">
        <v>212</v>
      </c>
      <c r="E617" s="74" t="s">
        <v>154</v>
      </c>
      <c r="F617" s="75" t="s">
        <v>192</v>
      </c>
      <c r="G617" s="96"/>
      <c r="H617" s="76">
        <f t="shared" si="106"/>
        <v>246.8</v>
      </c>
      <c r="I617" s="76">
        <f t="shared" si="106"/>
        <v>0</v>
      </c>
      <c r="J617" s="77">
        <f t="shared" si="101"/>
        <v>246.8</v>
      </c>
      <c r="K617" s="77">
        <f t="shared" si="102"/>
        <v>0</v>
      </c>
    </row>
    <row r="618" spans="1:11" ht="12.75">
      <c r="A618" s="95" t="s">
        <v>264</v>
      </c>
      <c r="B618" s="154" t="s">
        <v>438</v>
      </c>
      <c r="C618" s="155"/>
      <c r="D618" s="74" t="s">
        <v>212</v>
      </c>
      <c r="E618" s="74" t="s">
        <v>154</v>
      </c>
      <c r="F618" s="75" t="s">
        <v>265</v>
      </c>
      <c r="G618" s="96"/>
      <c r="H618" s="76">
        <f t="shared" si="106"/>
        <v>246.8</v>
      </c>
      <c r="I618" s="76">
        <f t="shared" si="106"/>
        <v>0</v>
      </c>
      <c r="J618" s="77">
        <f t="shared" si="101"/>
        <v>246.8</v>
      </c>
      <c r="K618" s="77">
        <f t="shared" si="102"/>
        <v>0</v>
      </c>
    </row>
    <row r="619" spans="1:11" ht="38.25">
      <c r="A619" s="95" t="s">
        <v>364</v>
      </c>
      <c r="B619" s="154" t="s">
        <v>438</v>
      </c>
      <c r="C619" s="155"/>
      <c r="D619" s="74" t="s">
        <v>212</v>
      </c>
      <c r="E619" s="74" t="s">
        <v>154</v>
      </c>
      <c r="F619" s="75" t="s">
        <v>265</v>
      </c>
      <c r="G619" s="96" t="s">
        <v>365</v>
      </c>
      <c r="H619" s="76">
        <v>246.8</v>
      </c>
      <c r="I619" s="76">
        <v>0</v>
      </c>
      <c r="J619" s="77">
        <f t="shared" si="101"/>
        <v>246.8</v>
      </c>
      <c r="K619" s="77">
        <f t="shared" si="102"/>
        <v>0</v>
      </c>
    </row>
    <row r="620" spans="1:11" ht="28.5" customHeight="1">
      <c r="A620" s="95" t="s">
        <v>439</v>
      </c>
      <c r="B620" s="154" t="s">
        <v>440</v>
      </c>
      <c r="C620" s="155"/>
      <c r="D620" s="74"/>
      <c r="E620" s="74"/>
      <c r="F620" s="75"/>
      <c r="G620" s="96"/>
      <c r="H620" s="76">
        <f>H621</f>
        <v>717.7</v>
      </c>
      <c r="I620" s="76">
        <f>I621</f>
        <v>458.7</v>
      </c>
      <c r="J620" s="77">
        <f t="shared" si="101"/>
        <v>259.00000000000006</v>
      </c>
      <c r="K620" s="77">
        <f t="shared" si="102"/>
        <v>63.9124982583252</v>
      </c>
    </row>
    <row r="621" spans="1:11" ht="12.75">
      <c r="A621" s="95" t="s">
        <v>424</v>
      </c>
      <c r="B621" s="154" t="s">
        <v>440</v>
      </c>
      <c r="C621" s="155"/>
      <c r="D621" s="74" t="s">
        <v>212</v>
      </c>
      <c r="E621" s="74"/>
      <c r="F621" s="75"/>
      <c r="G621" s="96"/>
      <c r="H621" s="76">
        <f>H622+H626</f>
        <v>717.7</v>
      </c>
      <c r="I621" s="76">
        <f>I622+I626</f>
        <v>458.7</v>
      </c>
      <c r="J621" s="77">
        <f t="shared" si="101"/>
        <v>259.00000000000006</v>
      </c>
      <c r="K621" s="77">
        <f t="shared" si="102"/>
        <v>63.9124982583252</v>
      </c>
    </row>
    <row r="622" spans="1:11" ht="12.75">
      <c r="A622" s="95" t="s">
        <v>431</v>
      </c>
      <c r="B622" s="154" t="s">
        <v>440</v>
      </c>
      <c r="C622" s="155"/>
      <c r="D622" s="74" t="s">
        <v>212</v>
      </c>
      <c r="E622" s="74" t="s">
        <v>101</v>
      </c>
      <c r="F622" s="75"/>
      <c r="G622" s="96"/>
      <c r="H622" s="76">
        <f aca="true" t="shared" si="107" ref="H622:I624">H623</f>
        <v>190</v>
      </c>
      <c r="I622" s="76">
        <f t="shared" si="107"/>
        <v>155.7</v>
      </c>
      <c r="J622" s="77">
        <f t="shared" si="101"/>
        <v>34.30000000000001</v>
      </c>
      <c r="K622" s="77">
        <f t="shared" si="102"/>
        <v>81.94736842105263</v>
      </c>
    </row>
    <row r="623" spans="1:11" ht="38.25">
      <c r="A623" s="95" t="s">
        <v>191</v>
      </c>
      <c r="B623" s="154" t="s">
        <v>440</v>
      </c>
      <c r="C623" s="155"/>
      <c r="D623" s="74" t="s">
        <v>212</v>
      </c>
      <c r="E623" s="74" t="s">
        <v>101</v>
      </c>
      <c r="F623" s="75" t="s">
        <v>192</v>
      </c>
      <c r="G623" s="96"/>
      <c r="H623" s="76">
        <f t="shared" si="107"/>
        <v>190</v>
      </c>
      <c r="I623" s="76">
        <f t="shared" si="107"/>
        <v>155.7</v>
      </c>
      <c r="J623" s="77">
        <f t="shared" si="101"/>
        <v>34.30000000000001</v>
      </c>
      <c r="K623" s="77">
        <f t="shared" si="102"/>
        <v>81.94736842105263</v>
      </c>
    </row>
    <row r="624" spans="1:11" ht="12.75">
      <c r="A624" s="95" t="s">
        <v>264</v>
      </c>
      <c r="B624" s="154" t="s">
        <v>440</v>
      </c>
      <c r="C624" s="155"/>
      <c r="D624" s="74" t="s">
        <v>212</v>
      </c>
      <c r="E624" s="74" t="s">
        <v>101</v>
      </c>
      <c r="F624" s="75" t="s">
        <v>265</v>
      </c>
      <c r="G624" s="96"/>
      <c r="H624" s="76">
        <f t="shared" si="107"/>
        <v>190</v>
      </c>
      <c r="I624" s="76">
        <f t="shared" si="107"/>
        <v>155.7</v>
      </c>
      <c r="J624" s="77">
        <f t="shared" si="101"/>
        <v>34.30000000000001</v>
      </c>
      <c r="K624" s="77">
        <f t="shared" si="102"/>
        <v>81.94736842105263</v>
      </c>
    </row>
    <row r="625" spans="1:11" ht="38.25">
      <c r="A625" s="95" t="s">
        <v>364</v>
      </c>
      <c r="B625" s="154" t="s">
        <v>440</v>
      </c>
      <c r="C625" s="155"/>
      <c r="D625" s="74" t="s">
        <v>212</v>
      </c>
      <c r="E625" s="74" t="s">
        <v>101</v>
      </c>
      <c r="F625" s="75" t="s">
        <v>265</v>
      </c>
      <c r="G625" s="96" t="s">
        <v>365</v>
      </c>
      <c r="H625" s="76">
        <v>190</v>
      </c>
      <c r="I625" s="76">
        <v>155.7</v>
      </c>
      <c r="J625" s="77">
        <f t="shared" si="101"/>
        <v>34.30000000000001</v>
      </c>
      <c r="K625" s="77">
        <f t="shared" si="102"/>
        <v>81.94736842105263</v>
      </c>
    </row>
    <row r="626" spans="1:11" ht="25.5">
      <c r="A626" s="95" t="s">
        <v>445</v>
      </c>
      <c r="B626" s="154" t="s">
        <v>440</v>
      </c>
      <c r="C626" s="155"/>
      <c r="D626" s="74" t="s">
        <v>212</v>
      </c>
      <c r="E626" s="74" t="s">
        <v>154</v>
      </c>
      <c r="F626" s="75"/>
      <c r="G626" s="96"/>
      <c r="H626" s="76">
        <f aca="true" t="shared" si="108" ref="H626:I628">H627</f>
        <v>527.7</v>
      </c>
      <c r="I626" s="76">
        <f t="shared" si="108"/>
        <v>303</v>
      </c>
      <c r="J626" s="77">
        <f t="shared" si="101"/>
        <v>224.70000000000005</v>
      </c>
      <c r="K626" s="77">
        <f t="shared" si="102"/>
        <v>57.418988061398515</v>
      </c>
    </row>
    <row r="627" spans="1:11" ht="38.25">
      <c r="A627" s="95" t="s">
        <v>191</v>
      </c>
      <c r="B627" s="154" t="s">
        <v>440</v>
      </c>
      <c r="C627" s="155"/>
      <c r="D627" s="74" t="s">
        <v>212</v>
      </c>
      <c r="E627" s="74" t="s">
        <v>154</v>
      </c>
      <c r="F627" s="75" t="s">
        <v>192</v>
      </c>
      <c r="G627" s="96"/>
      <c r="H627" s="76">
        <f t="shared" si="108"/>
        <v>527.7</v>
      </c>
      <c r="I627" s="76">
        <f t="shared" si="108"/>
        <v>303</v>
      </c>
      <c r="J627" s="77">
        <f t="shared" si="101"/>
        <v>224.70000000000005</v>
      </c>
      <c r="K627" s="77">
        <f t="shared" si="102"/>
        <v>57.418988061398515</v>
      </c>
    </row>
    <row r="628" spans="1:11" ht="12.75">
      <c r="A628" s="95" t="s">
        <v>264</v>
      </c>
      <c r="B628" s="154" t="s">
        <v>440</v>
      </c>
      <c r="C628" s="155"/>
      <c r="D628" s="74" t="s">
        <v>212</v>
      </c>
      <c r="E628" s="74" t="s">
        <v>154</v>
      </c>
      <c r="F628" s="75" t="s">
        <v>265</v>
      </c>
      <c r="G628" s="96"/>
      <c r="H628" s="76">
        <f t="shared" si="108"/>
        <v>527.7</v>
      </c>
      <c r="I628" s="76">
        <f t="shared" si="108"/>
        <v>303</v>
      </c>
      <c r="J628" s="77">
        <f t="shared" si="101"/>
        <v>224.70000000000005</v>
      </c>
      <c r="K628" s="77">
        <f t="shared" si="102"/>
        <v>57.418988061398515</v>
      </c>
    </row>
    <row r="629" spans="1:11" ht="38.25">
      <c r="A629" s="95" t="s">
        <v>364</v>
      </c>
      <c r="B629" s="154" t="s">
        <v>440</v>
      </c>
      <c r="C629" s="155"/>
      <c r="D629" s="74" t="s">
        <v>212</v>
      </c>
      <c r="E629" s="74" t="s">
        <v>154</v>
      </c>
      <c r="F629" s="75" t="s">
        <v>265</v>
      </c>
      <c r="G629" s="96" t="s">
        <v>365</v>
      </c>
      <c r="H629" s="76">
        <v>527.7</v>
      </c>
      <c r="I629" s="76">
        <v>303</v>
      </c>
      <c r="J629" s="77">
        <f t="shared" si="101"/>
        <v>224.70000000000005</v>
      </c>
      <c r="K629" s="77">
        <f t="shared" si="102"/>
        <v>57.418988061398515</v>
      </c>
    </row>
    <row r="630" spans="1:11" ht="12.75">
      <c r="A630" s="95" t="s">
        <v>450</v>
      </c>
      <c r="B630" s="154" t="s">
        <v>451</v>
      </c>
      <c r="C630" s="155"/>
      <c r="D630" s="74"/>
      <c r="E630" s="74"/>
      <c r="F630" s="75"/>
      <c r="G630" s="96"/>
      <c r="H630" s="76">
        <f aca="true" t="shared" si="109" ref="H630:I634">H631</f>
        <v>270</v>
      </c>
      <c r="I630" s="76">
        <f t="shared" si="109"/>
        <v>0</v>
      </c>
      <c r="J630" s="77">
        <f t="shared" si="101"/>
        <v>270</v>
      </c>
      <c r="K630" s="77">
        <f t="shared" si="102"/>
        <v>0</v>
      </c>
    </row>
    <row r="631" spans="1:11" ht="12.75">
      <c r="A631" s="95" t="s">
        <v>424</v>
      </c>
      <c r="B631" s="154" t="s">
        <v>451</v>
      </c>
      <c r="C631" s="155"/>
      <c r="D631" s="74" t="s">
        <v>212</v>
      </c>
      <c r="E631" s="74"/>
      <c r="F631" s="75"/>
      <c r="G631" s="96"/>
      <c r="H631" s="76">
        <f t="shared" si="109"/>
        <v>270</v>
      </c>
      <c r="I631" s="76">
        <f t="shared" si="109"/>
        <v>0</v>
      </c>
      <c r="J631" s="77">
        <f t="shared" si="101"/>
        <v>270</v>
      </c>
      <c r="K631" s="77">
        <f t="shared" si="102"/>
        <v>0</v>
      </c>
    </row>
    <row r="632" spans="1:11" ht="25.5">
      <c r="A632" s="95" t="s">
        <v>445</v>
      </c>
      <c r="B632" s="154" t="s">
        <v>451</v>
      </c>
      <c r="C632" s="155"/>
      <c r="D632" s="74" t="s">
        <v>212</v>
      </c>
      <c r="E632" s="74" t="s">
        <v>154</v>
      </c>
      <c r="F632" s="75"/>
      <c r="G632" s="96"/>
      <c r="H632" s="76">
        <f t="shared" si="109"/>
        <v>270</v>
      </c>
      <c r="I632" s="76">
        <f t="shared" si="109"/>
        <v>0</v>
      </c>
      <c r="J632" s="77">
        <f t="shared" si="101"/>
        <v>270</v>
      </c>
      <c r="K632" s="77">
        <f t="shared" si="102"/>
        <v>0</v>
      </c>
    </row>
    <row r="633" spans="1:11" ht="38.25">
      <c r="A633" s="95" t="s">
        <v>191</v>
      </c>
      <c r="B633" s="154" t="s">
        <v>451</v>
      </c>
      <c r="C633" s="155"/>
      <c r="D633" s="74" t="s">
        <v>212</v>
      </c>
      <c r="E633" s="74" t="s">
        <v>154</v>
      </c>
      <c r="F633" s="75" t="s">
        <v>192</v>
      </c>
      <c r="G633" s="96"/>
      <c r="H633" s="76">
        <f t="shared" si="109"/>
        <v>270</v>
      </c>
      <c r="I633" s="76">
        <f t="shared" si="109"/>
        <v>0</v>
      </c>
      <c r="J633" s="77">
        <f t="shared" si="101"/>
        <v>270</v>
      </c>
      <c r="K633" s="77">
        <f t="shared" si="102"/>
        <v>0</v>
      </c>
    </row>
    <row r="634" spans="1:11" ht="12.75">
      <c r="A634" s="95" t="s">
        <v>264</v>
      </c>
      <c r="B634" s="154" t="s">
        <v>451</v>
      </c>
      <c r="C634" s="155"/>
      <c r="D634" s="74" t="s">
        <v>212</v>
      </c>
      <c r="E634" s="74" t="s">
        <v>154</v>
      </c>
      <c r="F634" s="75" t="s">
        <v>265</v>
      </c>
      <c r="G634" s="96"/>
      <c r="H634" s="76">
        <f t="shared" si="109"/>
        <v>270</v>
      </c>
      <c r="I634" s="76">
        <f t="shared" si="109"/>
        <v>0</v>
      </c>
      <c r="J634" s="77">
        <f t="shared" si="101"/>
        <v>270</v>
      </c>
      <c r="K634" s="77">
        <f t="shared" si="102"/>
        <v>0</v>
      </c>
    </row>
    <row r="635" spans="1:11" ht="38.25">
      <c r="A635" s="95" t="s">
        <v>364</v>
      </c>
      <c r="B635" s="154" t="s">
        <v>451</v>
      </c>
      <c r="C635" s="155"/>
      <c r="D635" s="74" t="s">
        <v>212</v>
      </c>
      <c r="E635" s="74" t="s">
        <v>154</v>
      </c>
      <c r="F635" s="75" t="s">
        <v>265</v>
      </c>
      <c r="G635" s="96" t="s">
        <v>365</v>
      </c>
      <c r="H635" s="76">
        <v>270</v>
      </c>
      <c r="I635" s="76">
        <v>0</v>
      </c>
      <c r="J635" s="77">
        <f t="shared" si="101"/>
        <v>270</v>
      </c>
      <c r="K635" s="77">
        <f t="shared" si="102"/>
        <v>0</v>
      </c>
    </row>
    <row r="636" spans="1:11" ht="38.25">
      <c r="A636" s="95" t="s">
        <v>452</v>
      </c>
      <c r="B636" s="154" t="s">
        <v>453</v>
      </c>
      <c r="C636" s="155"/>
      <c r="D636" s="74"/>
      <c r="E636" s="74"/>
      <c r="F636" s="75"/>
      <c r="G636" s="96"/>
      <c r="H636" s="76">
        <f aca="true" t="shared" si="110" ref="H636:I640">H637</f>
        <v>7.5</v>
      </c>
      <c r="I636" s="76">
        <f t="shared" si="110"/>
        <v>7.5</v>
      </c>
      <c r="J636" s="77">
        <f t="shared" si="101"/>
        <v>0</v>
      </c>
      <c r="K636" s="77">
        <f t="shared" si="102"/>
        <v>100</v>
      </c>
    </row>
    <row r="637" spans="1:11" ht="12.75">
      <c r="A637" s="95" t="s">
        <v>424</v>
      </c>
      <c r="B637" s="154" t="s">
        <v>453</v>
      </c>
      <c r="C637" s="155"/>
      <c r="D637" s="74" t="s">
        <v>212</v>
      </c>
      <c r="E637" s="74"/>
      <c r="F637" s="75"/>
      <c r="G637" s="96"/>
      <c r="H637" s="76">
        <f t="shared" si="110"/>
        <v>7.5</v>
      </c>
      <c r="I637" s="76">
        <f t="shared" si="110"/>
        <v>7.5</v>
      </c>
      <c r="J637" s="77">
        <f t="shared" si="101"/>
        <v>0</v>
      </c>
      <c r="K637" s="77">
        <f t="shared" si="102"/>
        <v>100</v>
      </c>
    </row>
    <row r="638" spans="1:11" ht="25.5">
      <c r="A638" s="95" t="s">
        <v>445</v>
      </c>
      <c r="B638" s="154" t="s">
        <v>453</v>
      </c>
      <c r="C638" s="155"/>
      <c r="D638" s="74" t="s">
        <v>212</v>
      </c>
      <c r="E638" s="74" t="s">
        <v>154</v>
      </c>
      <c r="F638" s="75"/>
      <c r="G638" s="96"/>
      <c r="H638" s="76">
        <f t="shared" si="110"/>
        <v>7.5</v>
      </c>
      <c r="I638" s="76">
        <f t="shared" si="110"/>
        <v>7.5</v>
      </c>
      <c r="J638" s="77">
        <f t="shared" si="101"/>
        <v>0</v>
      </c>
      <c r="K638" s="77">
        <f t="shared" si="102"/>
        <v>100</v>
      </c>
    </row>
    <row r="639" spans="1:11" ht="38.25">
      <c r="A639" s="95" t="s">
        <v>191</v>
      </c>
      <c r="B639" s="154" t="s">
        <v>453</v>
      </c>
      <c r="C639" s="155"/>
      <c r="D639" s="74" t="s">
        <v>212</v>
      </c>
      <c r="E639" s="74" t="s">
        <v>154</v>
      </c>
      <c r="F639" s="75" t="s">
        <v>192</v>
      </c>
      <c r="G639" s="96"/>
      <c r="H639" s="76">
        <f t="shared" si="110"/>
        <v>7.5</v>
      </c>
      <c r="I639" s="76">
        <f t="shared" si="110"/>
        <v>7.5</v>
      </c>
      <c r="J639" s="77">
        <f t="shared" si="101"/>
        <v>0</v>
      </c>
      <c r="K639" s="77">
        <f t="shared" si="102"/>
        <v>100</v>
      </c>
    </row>
    <row r="640" spans="1:11" ht="12.75">
      <c r="A640" s="95" t="s">
        <v>264</v>
      </c>
      <c r="B640" s="154" t="s">
        <v>453</v>
      </c>
      <c r="C640" s="155"/>
      <c r="D640" s="74" t="s">
        <v>212</v>
      </c>
      <c r="E640" s="74" t="s">
        <v>154</v>
      </c>
      <c r="F640" s="75" t="s">
        <v>265</v>
      </c>
      <c r="G640" s="96"/>
      <c r="H640" s="76">
        <f t="shared" si="110"/>
        <v>7.5</v>
      </c>
      <c r="I640" s="76">
        <f t="shared" si="110"/>
        <v>7.5</v>
      </c>
      <c r="J640" s="77">
        <f t="shared" si="101"/>
        <v>0</v>
      </c>
      <c r="K640" s="77">
        <f t="shared" si="102"/>
        <v>100</v>
      </c>
    </row>
    <row r="641" spans="1:11" ht="38.25">
      <c r="A641" s="95" t="s">
        <v>364</v>
      </c>
      <c r="B641" s="154" t="s">
        <v>453</v>
      </c>
      <c r="C641" s="155"/>
      <c r="D641" s="74" t="s">
        <v>212</v>
      </c>
      <c r="E641" s="74" t="s">
        <v>154</v>
      </c>
      <c r="F641" s="75" t="s">
        <v>265</v>
      </c>
      <c r="G641" s="96" t="s">
        <v>365</v>
      </c>
      <c r="H641" s="76">
        <v>7.5</v>
      </c>
      <c r="I641" s="76">
        <v>7.5</v>
      </c>
      <c r="J641" s="77">
        <f t="shared" si="101"/>
        <v>0</v>
      </c>
      <c r="K641" s="77">
        <f t="shared" si="102"/>
        <v>100</v>
      </c>
    </row>
    <row r="642" spans="1:11" ht="51">
      <c r="A642" s="93" t="s">
        <v>454</v>
      </c>
      <c r="B642" s="151" t="s">
        <v>455</v>
      </c>
      <c r="C642" s="152"/>
      <c r="D642" s="68"/>
      <c r="E642" s="68"/>
      <c r="F642" s="69"/>
      <c r="G642" s="94"/>
      <c r="H642" s="70">
        <f aca="true" t="shared" si="111" ref="H642:I647">H643</f>
        <v>2568.1</v>
      </c>
      <c r="I642" s="70">
        <f t="shared" si="111"/>
        <v>0</v>
      </c>
      <c r="J642" s="77">
        <f t="shared" si="101"/>
        <v>2568.1</v>
      </c>
      <c r="K642" s="77">
        <f t="shared" si="102"/>
        <v>0</v>
      </c>
    </row>
    <row r="643" spans="1:11" ht="39" customHeight="1">
      <c r="A643" s="95" t="s">
        <v>456</v>
      </c>
      <c r="B643" s="154" t="s">
        <v>457</v>
      </c>
      <c r="C643" s="155"/>
      <c r="D643" s="74"/>
      <c r="E643" s="74"/>
      <c r="F643" s="75"/>
      <c r="G643" s="96"/>
      <c r="H643" s="76">
        <f t="shared" si="111"/>
        <v>2568.1</v>
      </c>
      <c r="I643" s="76">
        <f t="shared" si="111"/>
        <v>0</v>
      </c>
      <c r="J643" s="77">
        <f t="shared" si="101"/>
        <v>2568.1</v>
      </c>
      <c r="K643" s="77">
        <f t="shared" si="102"/>
        <v>0</v>
      </c>
    </row>
    <row r="644" spans="1:11" ht="12.75">
      <c r="A644" s="95" t="s">
        <v>424</v>
      </c>
      <c r="B644" s="154" t="s">
        <v>457</v>
      </c>
      <c r="C644" s="155"/>
      <c r="D644" s="74" t="s">
        <v>212</v>
      </c>
      <c r="E644" s="74"/>
      <c r="F644" s="75"/>
      <c r="G644" s="96"/>
      <c r="H644" s="76">
        <f t="shared" si="111"/>
        <v>2568.1</v>
      </c>
      <c r="I644" s="76">
        <f t="shared" si="111"/>
        <v>0</v>
      </c>
      <c r="J644" s="77">
        <f t="shared" si="101"/>
        <v>2568.1</v>
      </c>
      <c r="K644" s="77">
        <f t="shared" si="102"/>
        <v>0</v>
      </c>
    </row>
    <row r="645" spans="1:11" ht="25.5">
      <c r="A645" s="95" t="s">
        <v>445</v>
      </c>
      <c r="B645" s="154" t="s">
        <v>457</v>
      </c>
      <c r="C645" s="155"/>
      <c r="D645" s="74" t="s">
        <v>212</v>
      </c>
      <c r="E645" s="74" t="s">
        <v>154</v>
      </c>
      <c r="F645" s="75"/>
      <c r="G645" s="96"/>
      <c r="H645" s="76">
        <f t="shared" si="111"/>
        <v>2568.1</v>
      </c>
      <c r="I645" s="76">
        <f t="shared" si="111"/>
        <v>0</v>
      </c>
      <c r="J645" s="77">
        <f t="shared" si="101"/>
        <v>2568.1</v>
      </c>
      <c r="K645" s="77">
        <f t="shared" si="102"/>
        <v>0</v>
      </c>
    </row>
    <row r="646" spans="1:11" ht="38.25">
      <c r="A646" s="95" t="s">
        <v>191</v>
      </c>
      <c r="B646" s="154" t="s">
        <v>457</v>
      </c>
      <c r="C646" s="155"/>
      <c r="D646" s="74" t="s">
        <v>212</v>
      </c>
      <c r="E646" s="74" t="s">
        <v>154</v>
      </c>
      <c r="F646" s="75" t="s">
        <v>192</v>
      </c>
      <c r="G646" s="96"/>
      <c r="H646" s="76">
        <f t="shared" si="111"/>
        <v>2568.1</v>
      </c>
      <c r="I646" s="76">
        <f t="shared" si="111"/>
        <v>0</v>
      </c>
      <c r="J646" s="77">
        <f t="shared" si="101"/>
        <v>2568.1</v>
      </c>
      <c r="K646" s="77">
        <f t="shared" si="102"/>
        <v>0</v>
      </c>
    </row>
    <row r="647" spans="1:11" ht="12.75">
      <c r="A647" s="95" t="s">
        <v>264</v>
      </c>
      <c r="B647" s="154" t="s">
        <v>457</v>
      </c>
      <c r="C647" s="155"/>
      <c r="D647" s="74" t="s">
        <v>212</v>
      </c>
      <c r="E647" s="74" t="s">
        <v>154</v>
      </c>
      <c r="F647" s="75" t="s">
        <v>265</v>
      </c>
      <c r="G647" s="96"/>
      <c r="H647" s="76">
        <f t="shared" si="111"/>
        <v>2568.1</v>
      </c>
      <c r="I647" s="76">
        <f t="shared" si="111"/>
        <v>0</v>
      </c>
      <c r="J647" s="77">
        <f t="shared" si="101"/>
        <v>2568.1</v>
      </c>
      <c r="K647" s="77">
        <f t="shared" si="102"/>
        <v>0</v>
      </c>
    </row>
    <row r="648" spans="1:11" ht="38.25">
      <c r="A648" s="95" t="s">
        <v>364</v>
      </c>
      <c r="B648" s="154" t="s">
        <v>457</v>
      </c>
      <c r="C648" s="155"/>
      <c r="D648" s="74" t="s">
        <v>212</v>
      </c>
      <c r="E648" s="74" t="s">
        <v>154</v>
      </c>
      <c r="F648" s="75" t="s">
        <v>265</v>
      </c>
      <c r="G648" s="96" t="s">
        <v>365</v>
      </c>
      <c r="H648" s="76">
        <v>2568.1</v>
      </c>
      <c r="I648" s="76">
        <v>0</v>
      </c>
      <c r="J648" s="77">
        <f t="shared" si="101"/>
        <v>2568.1</v>
      </c>
      <c r="K648" s="77">
        <f t="shared" si="102"/>
        <v>0</v>
      </c>
    </row>
    <row r="649" spans="1:11" ht="69.75" customHeight="1">
      <c r="A649" s="93" t="s">
        <v>109</v>
      </c>
      <c r="B649" s="151" t="s">
        <v>110</v>
      </c>
      <c r="C649" s="152"/>
      <c r="D649" s="68"/>
      <c r="E649" s="68"/>
      <c r="F649" s="69"/>
      <c r="G649" s="94"/>
      <c r="H649" s="70">
        <f>H650+H657</f>
        <v>850</v>
      </c>
      <c r="I649" s="70">
        <f>I650+I657</f>
        <v>136.5</v>
      </c>
      <c r="J649" s="71">
        <f t="shared" si="101"/>
        <v>713.5</v>
      </c>
      <c r="K649" s="71">
        <f t="shared" si="102"/>
        <v>16.058823529411764</v>
      </c>
    </row>
    <row r="650" spans="1:11" ht="78.75" customHeight="1">
      <c r="A650" s="93" t="s">
        <v>111</v>
      </c>
      <c r="B650" s="151" t="s">
        <v>112</v>
      </c>
      <c r="C650" s="152"/>
      <c r="D650" s="68"/>
      <c r="E650" s="68"/>
      <c r="F650" s="69"/>
      <c r="G650" s="94"/>
      <c r="H650" s="70">
        <f aca="true" t="shared" si="112" ref="H650:I655">H651</f>
        <v>550</v>
      </c>
      <c r="I650" s="70">
        <f t="shared" si="112"/>
        <v>0</v>
      </c>
      <c r="J650" s="71">
        <f t="shared" si="101"/>
        <v>550</v>
      </c>
      <c r="K650" s="71">
        <f t="shared" si="102"/>
        <v>0</v>
      </c>
    </row>
    <row r="651" spans="1:11" ht="38.25">
      <c r="A651" s="95" t="s">
        <v>113</v>
      </c>
      <c r="B651" s="154" t="s">
        <v>114</v>
      </c>
      <c r="C651" s="155"/>
      <c r="D651" s="74"/>
      <c r="E651" s="74"/>
      <c r="F651" s="75"/>
      <c r="G651" s="96"/>
      <c r="H651" s="76">
        <f t="shared" si="112"/>
        <v>550</v>
      </c>
      <c r="I651" s="76">
        <f t="shared" si="112"/>
        <v>0</v>
      </c>
      <c r="J651" s="77">
        <f t="shared" si="101"/>
        <v>550</v>
      </c>
      <c r="K651" s="77">
        <f t="shared" si="102"/>
        <v>0</v>
      </c>
    </row>
    <row r="652" spans="1:11" ht="25.5">
      <c r="A652" s="95" t="s">
        <v>106</v>
      </c>
      <c r="B652" s="154" t="s">
        <v>114</v>
      </c>
      <c r="C652" s="155"/>
      <c r="D652" s="74" t="s">
        <v>101</v>
      </c>
      <c r="E652" s="74"/>
      <c r="F652" s="75"/>
      <c r="G652" s="96"/>
      <c r="H652" s="76">
        <f t="shared" si="112"/>
        <v>550</v>
      </c>
      <c r="I652" s="76">
        <f t="shared" si="112"/>
        <v>0</v>
      </c>
      <c r="J652" s="77">
        <f t="shared" si="101"/>
        <v>550</v>
      </c>
      <c r="K652" s="77">
        <f t="shared" si="102"/>
        <v>0</v>
      </c>
    </row>
    <row r="653" spans="1:11" ht="45" customHeight="1">
      <c r="A653" s="95" t="s">
        <v>107</v>
      </c>
      <c r="B653" s="154" t="s">
        <v>114</v>
      </c>
      <c r="C653" s="155"/>
      <c r="D653" s="74" t="s">
        <v>101</v>
      </c>
      <c r="E653" s="74" t="s">
        <v>108</v>
      </c>
      <c r="F653" s="75"/>
      <c r="G653" s="96"/>
      <c r="H653" s="76">
        <f t="shared" si="112"/>
        <v>550</v>
      </c>
      <c r="I653" s="76">
        <f t="shared" si="112"/>
        <v>0</v>
      </c>
      <c r="J653" s="77">
        <f t="shared" si="101"/>
        <v>550</v>
      </c>
      <c r="K653" s="77">
        <f t="shared" si="102"/>
        <v>0</v>
      </c>
    </row>
    <row r="654" spans="1:11" ht="38.25">
      <c r="A654" s="95" t="s">
        <v>33</v>
      </c>
      <c r="B654" s="154" t="s">
        <v>114</v>
      </c>
      <c r="C654" s="155"/>
      <c r="D654" s="74" t="s">
        <v>101</v>
      </c>
      <c r="E654" s="74" t="s">
        <v>108</v>
      </c>
      <c r="F654" s="75" t="s">
        <v>34</v>
      </c>
      <c r="G654" s="96"/>
      <c r="H654" s="76">
        <f t="shared" si="112"/>
        <v>550</v>
      </c>
      <c r="I654" s="76">
        <f t="shared" si="112"/>
        <v>0</v>
      </c>
      <c r="J654" s="77">
        <f t="shared" si="101"/>
        <v>550</v>
      </c>
      <c r="K654" s="77">
        <f t="shared" si="102"/>
        <v>0</v>
      </c>
    </row>
    <row r="655" spans="1:11" ht="38.25">
      <c r="A655" s="95" t="s">
        <v>35</v>
      </c>
      <c r="B655" s="154" t="s">
        <v>114</v>
      </c>
      <c r="C655" s="155"/>
      <c r="D655" s="74" t="s">
        <v>101</v>
      </c>
      <c r="E655" s="74" t="s">
        <v>108</v>
      </c>
      <c r="F655" s="75" t="s">
        <v>36</v>
      </c>
      <c r="G655" s="96"/>
      <c r="H655" s="76">
        <f t="shared" si="112"/>
        <v>550</v>
      </c>
      <c r="I655" s="76">
        <f t="shared" si="112"/>
        <v>0</v>
      </c>
      <c r="J655" s="77">
        <f t="shared" si="101"/>
        <v>550</v>
      </c>
      <c r="K655" s="77">
        <f t="shared" si="102"/>
        <v>0</v>
      </c>
    </row>
    <row r="656" spans="1:11" ht="25.5">
      <c r="A656" s="95" t="s">
        <v>8</v>
      </c>
      <c r="B656" s="154" t="s">
        <v>114</v>
      </c>
      <c r="C656" s="155"/>
      <c r="D656" s="74" t="s">
        <v>101</v>
      </c>
      <c r="E656" s="74" t="s">
        <v>108</v>
      </c>
      <c r="F656" s="75" t="s">
        <v>36</v>
      </c>
      <c r="G656" s="96" t="s">
        <v>9</v>
      </c>
      <c r="H656" s="76">
        <v>550</v>
      </c>
      <c r="I656" s="76">
        <v>0</v>
      </c>
      <c r="J656" s="77">
        <f aca="true" t="shared" si="113" ref="J656:J713">H656-I656</f>
        <v>550</v>
      </c>
      <c r="K656" s="77">
        <f aca="true" t="shared" si="114" ref="K656:K713">I656/H656*100</f>
        <v>0</v>
      </c>
    </row>
    <row r="657" spans="1:11" ht="89.25">
      <c r="A657" s="93" t="s">
        <v>115</v>
      </c>
      <c r="B657" s="151" t="s">
        <v>116</v>
      </c>
      <c r="C657" s="152"/>
      <c r="D657" s="68"/>
      <c r="E657" s="68"/>
      <c r="F657" s="69"/>
      <c r="G657" s="94"/>
      <c r="H657" s="70">
        <f aca="true" t="shared" si="115" ref="H657:I662">H658</f>
        <v>300</v>
      </c>
      <c r="I657" s="70">
        <f t="shared" si="115"/>
        <v>136.5</v>
      </c>
      <c r="J657" s="71">
        <f t="shared" si="113"/>
        <v>163.5</v>
      </c>
      <c r="K657" s="71">
        <f t="shared" si="114"/>
        <v>45.5</v>
      </c>
    </row>
    <row r="658" spans="1:11" ht="51">
      <c r="A658" s="95" t="s">
        <v>117</v>
      </c>
      <c r="B658" s="154" t="s">
        <v>118</v>
      </c>
      <c r="C658" s="155"/>
      <c r="D658" s="74"/>
      <c r="E658" s="74"/>
      <c r="F658" s="75"/>
      <c r="G658" s="96"/>
      <c r="H658" s="76">
        <f t="shared" si="115"/>
        <v>300</v>
      </c>
      <c r="I658" s="76">
        <f t="shared" si="115"/>
        <v>136.5</v>
      </c>
      <c r="J658" s="77">
        <f t="shared" si="113"/>
        <v>163.5</v>
      </c>
      <c r="K658" s="77">
        <f t="shared" si="114"/>
        <v>45.5</v>
      </c>
    </row>
    <row r="659" spans="1:11" ht="25.5">
      <c r="A659" s="95" t="s">
        <v>106</v>
      </c>
      <c r="B659" s="154" t="s">
        <v>118</v>
      </c>
      <c r="C659" s="155"/>
      <c r="D659" s="74" t="s">
        <v>101</v>
      </c>
      <c r="E659" s="74"/>
      <c r="F659" s="75"/>
      <c r="G659" s="96"/>
      <c r="H659" s="76">
        <f t="shared" si="115"/>
        <v>300</v>
      </c>
      <c r="I659" s="76">
        <f t="shared" si="115"/>
        <v>136.5</v>
      </c>
      <c r="J659" s="77">
        <f t="shared" si="113"/>
        <v>163.5</v>
      </c>
      <c r="K659" s="77">
        <f t="shared" si="114"/>
        <v>45.5</v>
      </c>
    </row>
    <row r="660" spans="1:11" ht="51">
      <c r="A660" s="95" t="s">
        <v>107</v>
      </c>
      <c r="B660" s="154" t="s">
        <v>118</v>
      </c>
      <c r="C660" s="155"/>
      <c r="D660" s="74" t="s">
        <v>101</v>
      </c>
      <c r="E660" s="74" t="s">
        <v>108</v>
      </c>
      <c r="F660" s="75"/>
      <c r="G660" s="96"/>
      <c r="H660" s="76">
        <f t="shared" si="115"/>
        <v>300</v>
      </c>
      <c r="I660" s="76">
        <f t="shared" si="115"/>
        <v>136.5</v>
      </c>
      <c r="J660" s="77">
        <f t="shared" si="113"/>
        <v>163.5</v>
      </c>
      <c r="K660" s="77">
        <f t="shared" si="114"/>
        <v>45.5</v>
      </c>
    </row>
    <row r="661" spans="1:11" ht="38.25">
      <c r="A661" s="95" t="s">
        <v>33</v>
      </c>
      <c r="B661" s="154" t="s">
        <v>118</v>
      </c>
      <c r="C661" s="155"/>
      <c r="D661" s="74" t="s">
        <v>101</v>
      </c>
      <c r="E661" s="74" t="s">
        <v>108</v>
      </c>
      <c r="F661" s="75" t="s">
        <v>34</v>
      </c>
      <c r="G661" s="96"/>
      <c r="H661" s="76">
        <f t="shared" si="115"/>
        <v>300</v>
      </c>
      <c r="I661" s="76">
        <f t="shared" si="115"/>
        <v>136.5</v>
      </c>
      <c r="J661" s="77">
        <f t="shared" si="113"/>
        <v>163.5</v>
      </c>
      <c r="K661" s="77">
        <f t="shared" si="114"/>
        <v>45.5</v>
      </c>
    </row>
    <row r="662" spans="1:11" ht="38.25">
      <c r="A662" s="95" t="s">
        <v>35</v>
      </c>
      <c r="B662" s="154" t="s">
        <v>118</v>
      </c>
      <c r="C662" s="155"/>
      <c r="D662" s="74" t="s">
        <v>101</v>
      </c>
      <c r="E662" s="74" t="s">
        <v>108</v>
      </c>
      <c r="F662" s="75" t="s">
        <v>36</v>
      </c>
      <c r="G662" s="96"/>
      <c r="H662" s="76">
        <f t="shared" si="115"/>
        <v>300</v>
      </c>
      <c r="I662" s="76">
        <f t="shared" si="115"/>
        <v>136.5</v>
      </c>
      <c r="J662" s="77">
        <f t="shared" si="113"/>
        <v>163.5</v>
      </c>
      <c r="K662" s="77">
        <f t="shared" si="114"/>
        <v>45.5</v>
      </c>
    </row>
    <row r="663" spans="1:11" ht="25.5">
      <c r="A663" s="95" t="s">
        <v>8</v>
      </c>
      <c r="B663" s="154" t="s">
        <v>118</v>
      </c>
      <c r="C663" s="155"/>
      <c r="D663" s="74" t="s">
        <v>101</v>
      </c>
      <c r="E663" s="74" t="s">
        <v>108</v>
      </c>
      <c r="F663" s="75" t="s">
        <v>36</v>
      </c>
      <c r="G663" s="96" t="s">
        <v>9</v>
      </c>
      <c r="H663" s="76">
        <v>300</v>
      </c>
      <c r="I663" s="76">
        <v>136.5</v>
      </c>
      <c r="J663" s="77">
        <f t="shared" si="113"/>
        <v>163.5</v>
      </c>
      <c r="K663" s="77">
        <f t="shared" si="114"/>
        <v>45.5</v>
      </c>
    </row>
    <row r="664" spans="1:11" ht="38.25">
      <c r="A664" s="93" t="s">
        <v>231</v>
      </c>
      <c r="B664" s="151" t="s">
        <v>232</v>
      </c>
      <c r="C664" s="152"/>
      <c r="D664" s="68"/>
      <c r="E664" s="68"/>
      <c r="F664" s="69"/>
      <c r="G664" s="94"/>
      <c r="H664" s="70">
        <f aca="true" t="shared" si="116" ref="H664:I670">H665</f>
        <v>1464.5</v>
      </c>
      <c r="I664" s="70">
        <f t="shared" si="116"/>
        <v>0</v>
      </c>
      <c r="J664" s="77">
        <f t="shared" si="113"/>
        <v>1464.5</v>
      </c>
      <c r="K664" s="77">
        <f t="shared" si="114"/>
        <v>0</v>
      </c>
    </row>
    <row r="665" spans="1:11" ht="42" customHeight="1">
      <c r="A665" s="93" t="s">
        <v>233</v>
      </c>
      <c r="B665" s="151" t="s">
        <v>234</v>
      </c>
      <c r="C665" s="152"/>
      <c r="D665" s="68"/>
      <c r="E665" s="68"/>
      <c r="F665" s="69"/>
      <c r="G665" s="94"/>
      <c r="H665" s="70">
        <f t="shared" si="116"/>
        <v>1464.5</v>
      </c>
      <c r="I665" s="70">
        <f t="shared" si="116"/>
        <v>0</v>
      </c>
      <c r="J665" s="77">
        <f t="shared" si="113"/>
        <v>1464.5</v>
      </c>
      <c r="K665" s="77">
        <f t="shared" si="114"/>
        <v>0</v>
      </c>
    </row>
    <row r="666" spans="1:11" ht="15" customHeight="1">
      <c r="A666" s="95" t="s">
        <v>235</v>
      </c>
      <c r="B666" s="154" t="s">
        <v>236</v>
      </c>
      <c r="C666" s="155"/>
      <c r="D666" s="74"/>
      <c r="E666" s="74"/>
      <c r="F666" s="75"/>
      <c r="G666" s="96"/>
      <c r="H666" s="76">
        <f t="shared" si="116"/>
        <v>1464.5</v>
      </c>
      <c r="I666" s="76">
        <f t="shared" si="116"/>
        <v>0</v>
      </c>
      <c r="J666" s="77">
        <f t="shared" si="113"/>
        <v>1464.5</v>
      </c>
      <c r="K666" s="77">
        <f t="shared" si="114"/>
        <v>0</v>
      </c>
    </row>
    <row r="667" spans="1:11" ht="12.75">
      <c r="A667" s="95" t="s">
        <v>10</v>
      </c>
      <c r="B667" s="154" t="s">
        <v>236</v>
      </c>
      <c r="C667" s="155"/>
      <c r="D667" s="74" t="s">
        <v>11</v>
      </c>
      <c r="E667" s="74"/>
      <c r="F667" s="75"/>
      <c r="G667" s="96"/>
      <c r="H667" s="76">
        <f t="shared" si="116"/>
        <v>1464.5</v>
      </c>
      <c r="I667" s="76">
        <f t="shared" si="116"/>
        <v>0</v>
      </c>
      <c r="J667" s="77">
        <f t="shared" si="113"/>
        <v>1464.5</v>
      </c>
      <c r="K667" s="77">
        <f t="shared" si="114"/>
        <v>0</v>
      </c>
    </row>
    <row r="668" spans="1:11" ht="12.75">
      <c r="A668" s="95" t="s">
        <v>54</v>
      </c>
      <c r="B668" s="154" t="s">
        <v>236</v>
      </c>
      <c r="C668" s="155"/>
      <c r="D668" s="74" t="s">
        <v>11</v>
      </c>
      <c r="E668" s="74" t="s">
        <v>55</v>
      </c>
      <c r="F668" s="75"/>
      <c r="G668" s="96"/>
      <c r="H668" s="76">
        <f t="shared" si="116"/>
        <v>1464.5</v>
      </c>
      <c r="I668" s="76">
        <f t="shared" si="116"/>
        <v>0</v>
      </c>
      <c r="J668" s="77">
        <f t="shared" si="113"/>
        <v>1464.5</v>
      </c>
      <c r="K668" s="77">
        <f t="shared" si="114"/>
        <v>0</v>
      </c>
    </row>
    <row r="669" spans="1:11" ht="38.25">
      <c r="A669" s="95" t="s">
        <v>33</v>
      </c>
      <c r="B669" s="154" t="s">
        <v>236</v>
      </c>
      <c r="C669" s="155"/>
      <c r="D669" s="74" t="s">
        <v>11</v>
      </c>
      <c r="E669" s="74" t="s">
        <v>55</v>
      </c>
      <c r="F669" s="75" t="s">
        <v>34</v>
      </c>
      <c r="G669" s="96"/>
      <c r="H669" s="76">
        <f t="shared" si="116"/>
        <v>1464.5</v>
      </c>
      <c r="I669" s="76">
        <f t="shared" si="116"/>
        <v>0</v>
      </c>
      <c r="J669" s="77">
        <f t="shared" si="113"/>
        <v>1464.5</v>
      </c>
      <c r="K669" s="77">
        <f t="shared" si="114"/>
        <v>0</v>
      </c>
    </row>
    <row r="670" spans="1:11" ht="38.25">
      <c r="A670" s="95" t="s">
        <v>35</v>
      </c>
      <c r="B670" s="154" t="s">
        <v>236</v>
      </c>
      <c r="C670" s="155"/>
      <c r="D670" s="74" t="s">
        <v>11</v>
      </c>
      <c r="E670" s="74" t="s">
        <v>55</v>
      </c>
      <c r="F670" s="75" t="s">
        <v>36</v>
      </c>
      <c r="G670" s="96"/>
      <c r="H670" s="76">
        <f t="shared" si="116"/>
        <v>1464.5</v>
      </c>
      <c r="I670" s="76">
        <f t="shared" si="116"/>
        <v>0</v>
      </c>
      <c r="J670" s="77">
        <f t="shared" si="113"/>
        <v>1464.5</v>
      </c>
      <c r="K670" s="77">
        <f t="shared" si="114"/>
        <v>0</v>
      </c>
    </row>
    <row r="671" spans="1:11" ht="38.25">
      <c r="A671" s="95" t="s">
        <v>229</v>
      </c>
      <c r="B671" s="154" t="s">
        <v>236</v>
      </c>
      <c r="C671" s="155"/>
      <c r="D671" s="74" t="s">
        <v>11</v>
      </c>
      <c r="E671" s="74" t="s">
        <v>55</v>
      </c>
      <c r="F671" s="75" t="s">
        <v>36</v>
      </c>
      <c r="G671" s="96" t="s">
        <v>230</v>
      </c>
      <c r="H671" s="76">
        <v>1464.5</v>
      </c>
      <c r="I671" s="76">
        <v>0</v>
      </c>
      <c r="J671" s="77">
        <f t="shared" si="113"/>
        <v>1464.5</v>
      </c>
      <c r="K671" s="77">
        <f t="shared" si="114"/>
        <v>0</v>
      </c>
    </row>
    <row r="672" spans="1:11" ht="51">
      <c r="A672" s="93" t="s">
        <v>288</v>
      </c>
      <c r="B672" s="151" t="s">
        <v>289</v>
      </c>
      <c r="C672" s="152"/>
      <c r="D672" s="68"/>
      <c r="E672" s="68"/>
      <c r="F672" s="69"/>
      <c r="G672" s="94"/>
      <c r="H672" s="70">
        <f>H673</f>
        <v>10336.599999999999</v>
      </c>
      <c r="I672" s="70">
        <f>I673</f>
        <v>5091.1</v>
      </c>
      <c r="J672" s="71">
        <f t="shared" si="113"/>
        <v>5245.499999999998</v>
      </c>
      <c r="K672" s="71">
        <f t="shared" si="114"/>
        <v>49.253139330147256</v>
      </c>
    </row>
    <row r="673" spans="1:11" ht="51">
      <c r="A673" s="93" t="s">
        <v>290</v>
      </c>
      <c r="B673" s="151" t="s">
        <v>291</v>
      </c>
      <c r="C673" s="152"/>
      <c r="D673" s="68"/>
      <c r="E673" s="68"/>
      <c r="F673" s="69"/>
      <c r="G673" s="94"/>
      <c r="H673" s="70">
        <f>H674+H684+H690+H696</f>
        <v>10336.599999999999</v>
      </c>
      <c r="I673" s="70">
        <f>I674+I684+I690+I696</f>
        <v>5091.1</v>
      </c>
      <c r="J673" s="71">
        <f t="shared" si="113"/>
        <v>5245.499999999998</v>
      </c>
      <c r="K673" s="71">
        <f t="shared" si="114"/>
        <v>49.253139330147256</v>
      </c>
    </row>
    <row r="674" spans="1:11" ht="25.5">
      <c r="A674" s="95" t="s">
        <v>292</v>
      </c>
      <c r="B674" s="154" t="s">
        <v>293</v>
      </c>
      <c r="C674" s="155"/>
      <c r="D674" s="74"/>
      <c r="E674" s="74"/>
      <c r="F674" s="75"/>
      <c r="G674" s="96"/>
      <c r="H674" s="76">
        <f>H675</f>
        <v>275</v>
      </c>
      <c r="I674" s="76">
        <f>I675</f>
        <v>0</v>
      </c>
      <c r="J674" s="77">
        <f t="shared" si="113"/>
        <v>275</v>
      </c>
      <c r="K674" s="77">
        <f t="shared" si="114"/>
        <v>0</v>
      </c>
    </row>
    <row r="675" spans="1:11" ht="12.75">
      <c r="A675" s="95" t="s">
        <v>165</v>
      </c>
      <c r="B675" s="154" t="s">
        <v>293</v>
      </c>
      <c r="C675" s="155"/>
      <c r="D675" s="74" t="s">
        <v>166</v>
      </c>
      <c r="E675" s="74"/>
      <c r="F675" s="75"/>
      <c r="G675" s="96"/>
      <c r="H675" s="76">
        <f>H676+H680</f>
        <v>275</v>
      </c>
      <c r="I675" s="76">
        <f>I676+I680</f>
        <v>0</v>
      </c>
      <c r="J675" s="77">
        <f t="shared" si="113"/>
        <v>275</v>
      </c>
      <c r="K675" s="77">
        <f t="shared" si="114"/>
        <v>0</v>
      </c>
    </row>
    <row r="676" spans="1:11" ht="12.75">
      <c r="A676" s="95" t="s">
        <v>259</v>
      </c>
      <c r="B676" s="154" t="s">
        <v>293</v>
      </c>
      <c r="C676" s="155"/>
      <c r="D676" s="74" t="s">
        <v>166</v>
      </c>
      <c r="E676" s="74" t="s">
        <v>11</v>
      </c>
      <c r="F676" s="75"/>
      <c r="G676" s="96"/>
      <c r="H676" s="76">
        <f aca="true" t="shared" si="117" ref="H676:I678">H677</f>
        <v>88</v>
      </c>
      <c r="I676" s="76">
        <f t="shared" si="117"/>
        <v>0</v>
      </c>
      <c r="J676" s="77">
        <f t="shared" si="113"/>
        <v>88</v>
      </c>
      <c r="K676" s="77">
        <f t="shared" si="114"/>
        <v>0</v>
      </c>
    </row>
    <row r="677" spans="1:11" ht="38.25">
      <c r="A677" s="95" t="s">
        <v>191</v>
      </c>
      <c r="B677" s="154" t="s">
        <v>293</v>
      </c>
      <c r="C677" s="155"/>
      <c r="D677" s="74" t="s">
        <v>166</v>
      </c>
      <c r="E677" s="74" t="s">
        <v>11</v>
      </c>
      <c r="F677" s="75" t="s">
        <v>192</v>
      </c>
      <c r="G677" s="96"/>
      <c r="H677" s="76">
        <f t="shared" si="117"/>
        <v>88</v>
      </c>
      <c r="I677" s="76">
        <f t="shared" si="117"/>
        <v>0</v>
      </c>
      <c r="J677" s="77">
        <f t="shared" si="113"/>
        <v>88</v>
      </c>
      <c r="K677" s="77">
        <f t="shared" si="114"/>
        <v>0</v>
      </c>
    </row>
    <row r="678" spans="1:11" ht="12.75">
      <c r="A678" s="95" t="s">
        <v>264</v>
      </c>
      <c r="B678" s="154" t="s">
        <v>293</v>
      </c>
      <c r="C678" s="155"/>
      <c r="D678" s="74" t="s">
        <v>166</v>
      </c>
      <c r="E678" s="74" t="s">
        <v>11</v>
      </c>
      <c r="F678" s="75" t="s">
        <v>265</v>
      </c>
      <c r="G678" s="96"/>
      <c r="H678" s="76">
        <f t="shared" si="117"/>
        <v>88</v>
      </c>
      <c r="I678" s="76">
        <f t="shared" si="117"/>
        <v>0</v>
      </c>
      <c r="J678" s="77">
        <f t="shared" si="113"/>
        <v>88</v>
      </c>
      <c r="K678" s="77">
        <f t="shared" si="114"/>
        <v>0</v>
      </c>
    </row>
    <row r="679" spans="1:11" ht="25.5">
      <c r="A679" s="95" t="s">
        <v>257</v>
      </c>
      <c r="B679" s="154" t="s">
        <v>293</v>
      </c>
      <c r="C679" s="155"/>
      <c r="D679" s="74" t="s">
        <v>166</v>
      </c>
      <c r="E679" s="74" t="s">
        <v>11</v>
      </c>
      <c r="F679" s="75" t="s">
        <v>265</v>
      </c>
      <c r="G679" s="96" t="s">
        <v>258</v>
      </c>
      <c r="H679" s="76">
        <v>88</v>
      </c>
      <c r="I679" s="76">
        <v>0</v>
      </c>
      <c r="J679" s="77">
        <f t="shared" si="113"/>
        <v>88</v>
      </c>
      <c r="K679" s="77">
        <f t="shared" si="114"/>
        <v>0</v>
      </c>
    </row>
    <row r="680" spans="1:11" ht="12.75">
      <c r="A680" s="95" t="s">
        <v>301</v>
      </c>
      <c r="B680" s="154" t="s">
        <v>293</v>
      </c>
      <c r="C680" s="155"/>
      <c r="D680" s="74" t="s">
        <v>166</v>
      </c>
      <c r="E680" s="74" t="s">
        <v>13</v>
      </c>
      <c r="F680" s="75"/>
      <c r="G680" s="96"/>
      <c r="H680" s="76">
        <f aca="true" t="shared" si="118" ref="H680:I682">H681</f>
        <v>187</v>
      </c>
      <c r="I680" s="76">
        <f t="shared" si="118"/>
        <v>0</v>
      </c>
      <c r="J680" s="77">
        <f t="shared" si="113"/>
        <v>187</v>
      </c>
      <c r="K680" s="77">
        <f t="shared" si="114"/>
        <v>0</v>
      </c>
    </row>
    <row r="681" spans="1:11" ht="38.25">
      <c r="A681" s="95" t="s">
        <v>191</v>
      </c>
      <c r="B681" s="154" t="s">
        <v>293</v>
      </c>
      <c r="C681" s="155"/>
      <c r="D681" s="74" t="s">
        <v>166</v>
      </c>
      <c r="E681" s="74" t="s">
        <v>13</v>
      </c>
      <c r="F681" s="75" t="s">
        <v>192</v>
      </c>
      <c r="G681" s="96"/>
      <c r="H681" s="76">
        <f t="shared" si="118"/>
        <v>187</v>
      </c>
      <c r="I681" s="76">
        <f t="shared" si="118"/>
        <v>0</v>
      </c>
      <c r="J681" s="77">
        <f t="shared" si="113"/>
        <v>187</v>
      </c>
      <c r="K681" s="77">
        <f t="shared" si="114"/>
        <v>0</v>
      </c>
    </row>
    <row r="682" spans="1:11" ht="12.75">
      <c r="A682" s="95" t="s">
        <v>264</v>
      </c>
      <c r="B682" s="154" t="s">
        <v>293</v>
      </c>
      <c r="C682" s="155"/>
      <c r="D682" s="74" t="s">
        <v>166</v>
      </c>
      <c r="E682" s="74" t="s">
        <v>13</v>
      </c>
      <c r="F682" s="75" t="s">
        <v>265</v>
      </c>
      <c r="G682" s="96"/>
      <c r="H682" s="76">
        <f t="shared" si="118"/>
        <v>187</v>
      </c>
      <c r="I682" s="76">
        <f t="shared" si="118"/>
        <v>0</v>
      </c>
      <c r="J682" s="77">
        <f t="shared" si="113"/>
        <v>187</v>
      </c>
      <c r="K682" s="77">
        <f t="shared" si="114"/>
        <v>0</v>
      </c>
    </row>
    <row r="683" spans="1:11" ht="25.5">
      <c r="A683" s="95" t="s">
        <v>257</v>
      </c>
      <c r="B683" s="154" t="s">
        <v>293</v>
      </c>
      <c r="C683" s="155"/>
      <c r="D683" s="74" t="s">
        <v>166</v>
      </c>
      <c r="E683" s="74" t="s">
        <v>13</v>
      </c>
      <c r="F683" s="75" t="s">
        <v>265</v>
      </c>
      <c r="G683" s="96" t="s">
        <v>258</v>
      </c>
      <c r="H683" s="76">
        <v>187</v>
      </c>
      <c r="I683" s="76">
        <v>0</v>
      </c>
      <c r="J683" s="77">
        <f t="shared" si="113"/>
        <v>187</v>
      </c>
      <c r="K683" s="77">
        <f t="shared" si="114"/>
        <v>0</v>
      </c>
    </row>
    <row r="684" spans="1:11" ht="25.5">
      <c r="A684" s="95" t="s">
        <v>312</v>
      </c>
      <c r="B684" s="154" t="s">
        <v>313</v>
      </c>
      <c r="C684" s="155"/>
      <c r="D684" s="74"/>
      <c r="E684" s="74"/>
      <c r="F684" s="75"/>
      <c r="G684" s="96"/>
      <c r="H684" s="76">
        <f aca="true" t="shared" si="119" ref="H684:I688">H685</f>
        <v>107.4</v>
      </c>
      <c r="I684" s="76">
        <f t="shared" si="119"/>
        <v>0</v>
      </c>
      <c r="J684" s="77">
        <f t="shared" si="113"/>
        <v>107.4</v>
      </c>
      <c r="K684" s="77">
        <f t="shared" si="114"/>
        <v>0</v>
      </c>
    </row>
    <row r="685" spans="1:11" ht="12.75">
      <c r="A685" s="95" t="s">
        <v>165</v>
      </c>
      <c r="B685" s="154" t="s">
        <v>313</v>
      </c>
      <c r="C685" s="155"/>
      <c r="D685" s="74" t="s">
        <v>166</v>
      </c>
      <c r="E685" s="74"/>
      <c r="F685" s="75"/>
      <c r="G685" s="96"/>
      <c r="H685" s="76">
        <f t="shared" si="119"/>
        <v>107.4</v>
      </c>
      <c r="I685" s="76">
        <f t="shared" si="119"/>
        <v>0</v>
      </c>
      <c r="J685" s="77">
        <f t="shared" si="113"/>
        <v>107.4</v>
      </c>
      <c r="K685" s="77">
        <f t="shared" si="114"/>
        <v>0</v>
      </c>
    </row>
    <row r="686" spans="1:11" ht="12.75">
      <c r="A686" s="95" t="s">
        <v>301</v>
      </c>
      <c r="B686" s="154" t="s">
        <v>313</v>
      </c>
      <c r="C686" s="155"/>
      <c r="D686" s="74" t="s">
        <v>166</v>
      </c>
      <c r="E686" s="74" t="s">
        <v>13</v>
      </c>
      <c r="F686" s="75"/>
      <c r="G686" s="96"/>
      <c r="H686" s="76">
        <f t="shared" si="119"/>
        <v>107.4</v>
      </c>
      <c r="I686" s="76">
        <f t="shared" si="119"/>
        <v>0</v>
      </c>
      <c r="J686" s="77">
        <f t="shared" si="113"/>
        <v>107.4</v>
      </c>
      <c r="K686" s="77">
        <f t="shared" si="114"/>
        <v>0</v>
      </c>
    </row>
    <row r="687" spans="1:11" ht="38.25">
      <c r="A687" s="95" t="s">
        <v>191</v>
      </c>
      <c r="B687" s="154" t="s">
        <v>313</v>
      </c>
      <c r="C687" s="155"/>
      <c r="D687" s="74" t="s">
        <v>166</v>
      </c>
      <c r="E687" s="74" t="s">
        <v>13</v>
      </c>
      <c r="F687" s="75" t="s">
        <v>192</v>
      </c>
      <c r="G687" s="96"/>
      <c r="H687" s="76">
        <f t="shared" si="119"/>
        <v>107.4</v>
      </c>
      <c r="I687" s="76">
        <f t="shared" si="119"/>
        <v>0</v>
      </c>
      <c r="J687" s="77">
        <f t="shared" si="113"/>
        <v>107.4</v>
      </c>
      <c r="K687" s="77">
        <f t="shared" si="114"/>
        <v>0</v>
      </c>
    </row>
    <row r="688" spans="1:11" ht="12.75">
      <c r="A688" s="95" t="s">
        <v>264</v>
      </c>
      <c r="B688" s="154" t="s">
        <v>313</v>
      </c>
      <c r="C688" s="155"/>
      <c r="D688" s="74" t="s">
        <v>166</v>
      </c>
      <c r="E688" s="74" t="s">
        <v>13</v>
      </c>
      <c r="F688" s="75" t="s">
        <v>265</v>
      </c>
      <c r="G688" s="96"/>
      <c r="H688" s="76">
        <f t="shared" si="119"/>
        <v>107.4</v>
      </c>
      <c r="I688" s="76">
        <f t="shared" si="119"/>
        <v>0</v>
      </c>
      <c r="J688" s="77">
        <f t="shared" si="113"/>
        <v>107.4</v>
      </c>
      <c r="K688" s="77">
        <f t="shared" si="114"/>
        <v>0</v>
      </c>
    </row>
    <row r="689" spans="1:11" ht="25.5">
      <c r="A689" s="95" t="s">
        <v>257</v>
      </c>
      <c r="B689" s="154" t="s">
        <v>313</v>
      </c>
      <c r="C689" s="155"/>
      <c r="D689" s="74" t="s">
        <v>166</v>
      </c>
      <c r="E689" s="74" t="s">
        <v>13</v>
      </c>
      <c r="F689" s="75" t="s">
        <v>265</v>
      </c>
      <c r="G689" s="96" t="s">
        <v>258</v>
      </c>
      <c r="H689" s="76">
        <v>107.4</v>
      </c>
      <c r="I689" s="76">
        <v>0</v>
      </c>
      <c r="J689" s="77">
        <f t="shared" si="113"/>
        <v>107.4</v>
      </c>
      <c r="K689" s="77">
        <f t="shared" si="114"/>
        <v>0</v>
      </c>
    </row>
    <row r="690" spans="1:11" ht="57.75" customHeight="1">
      <c r="A690" s="95" t="s">
        <v>314</v>
      </c>
      <c r="B690" s="154" t="s">
        <v>315</v>
      </c>
      <c r="C690" s="155"/>
      <c r="D690" s="74"/>
      <c r="E690" s="74"/>
      <c r="F690" s="75"/>
      <c r="G690" s="96"/>
      <c r="H690" s="76">
        <f aca="true" t="shared" si="120" ref="H690:I694">H691</f>
        <v>5889.9</v>
      </c>
      <c r="I690" s="76">
        <f t="shared" si="120"/>
        <v>3264.9</v>
      </c>
      <c r="J690" s="77">
        <f t="shared" si="113"/>
        <v>2624.9999999999995</v>
      </c>
      <c r="K690" s="77">
        <f t="shared" si="114"/>
        <v>55.432180512402596</v>
      </c>
    </row>
    <row r="691" spans="1:11" ht="12.75">
      <c r="A691" s="95" t="s">
        <v>165</v>
      </c>
      <c r="B691" s="154" t="s">
        <v>315</v>
      </c>
      <c r="C691" s="155"/>
      <c r="D691" s="74" t="s">
        <v>166</v>
      </c>
      <c r="E691" s="74"/>
      <c r="F691" s="75"/>
      <c r="G691" s="96"/>
      <c r="H691" s="76">
        <f t="shared" si="120"/>
        <v>5889.9</v>
      </c>
      <c r="I691" s="76">
        <f t="shared" si="120"/>
        <v>3264.9</v>
      </c>
      <c r="J691" s="77">
        <f t="shared" si="113"/>
        <v>2624.9999999999995</v>
      </c>
      <c r="K691" s="77">
        <f t="shared" si="114"/>
        <v>55.432180512402596</v>
      </c>
    </row>
    <row r="692" spans="1:11" ht="12.75">
      <c r="A692" s="95" t="s">
        <v>301</v>
      </c>
      <c r="B692" s="154" t="s">
        <v>315</v>
      </c>
      <c r="C692" s="155"/>
      <c r="D692" s="74" t="s">
        <v>166</v>
      </c>
      <c r="E692" s="74" t="s">
        <v>13</v>
      </c>
      <c r="F692" s="75"/>
      <c r="G692" s="96"/>
      <c r="H692" s="76">
        <f t="shared" si="120"/>
        <v>5889.9</v>
      </c>
      <c r="I692" s="76">
        <f t="shared" si="120"/>
        <v>3264.9</v>
      </c>
      <c r="J692" s="77">
        <f t="shared" si="113"/>
        <v>2624.9999999999995</v>
      </c>
      <c r="K692" s="77">
        <f t="shared" si="114"/>
        <v>55.432180512402596</v>
      </c>
    </row>
    <row r="693" spans="1:11" ht="38.25">
      <c r="A693" s="95" t="s">
        <v>191</v>
      </c>
      <c r="B693" s="154" t="s">
        <v>315</v>
      </c>
      <c r="C693" s="155"/>
      <c r="D693" s="74" t="s">
        <v>166</v>
      </c>
      <c r="E693" s="74" t="s">
        <v>13</v>
      </c>
      <c r="F693" s="75" t="s">
        <v>192</v>
      </c>
      <c r="G693" s="96"/>
      <c r="H693" s="76">
        <f t="shared" si="120"/>
        <v>5889.9</v>
      </c>
      <c r="I693" s="76">
        <f t="shared" si="120"/>
        <v>3264.9</v>
      </c>
      <c r="J693" s="77">
        <f t="shared" si="113"/>
        <v>2624.9999999999995</v>
      </c>
      <c r="K693" s="77">
        <f t="shared" si="114"/>
        <v>55.432180512402596</v>
      </c>
    </row>
    <row r="694" spans="1:11" ht="12.75">
      <c r="A694" s="95" t="s">
        <v>264</v>
      </c>
      <c r="B694" s="154" t="s">
        <v>315</v>
      </c>
      <c r="C694" s="155"/>
      <c r="D694" s="74" t="s">
        <v>166</v>
      </c>
      <c r="E694" s="74" t="s">
        <v>13</v>
      </c>
      <c r="F694" s="75" t="s">
        <v>265</v>
      </c>
      <c r="G694" s="96"/>
      <c r="H694" s="76">
        <f t="shared" si="120"/>
        <v>5889.9</v>
      </c>
      <c r="I694" s="76">
        <f t="shared" si="120"/>
        <v>3264.9</v>
      </c>
      <c r="J694" s="77">
        <f t="shared" si="113"/>
        <v>2624.9999999999995</v>
      </c>
      <c r="K694" s="77">
        <f t="shared" si="114"/>
        <v>55.432180512402596</v>
      </c>
    </row>
    <row r="695" spans="1:11" ht="25.5">
      <c r="A695" s="95" t="s">
        <v>257</v>
      </c>
      <c r="B695" s="154" t="s">
        <v>315</v>
      </c>
      <c r="C695" s="155"/>
      <c r="D695" s="74" t="s">
        <v>166</v>
      </c>
      <c r="E695" s="74" t="s">
        <v>13</v>
      </c>
      <c r="F695" s="75" t="s">
        <v>265</v>
      </c>
      <c r="G695" s="96" t="s">
        <v>258</v>
      </c>
      <c r="H695" s="76">
        <v>5889.9</v>
      </c>
      <c r="I695" s="76">
        <v>3264.9</v>
      </c>
      <c r="J695" s="77">
        <f t="shared" si="113"/>
        <v>2624.9999999999995</v>
      </c>
      <c r="K695" s="77">
        <f t="shared" si="114"/>
        <v>55.432180512402596</v>
      </c>
    </row>
    <row r="696" spans="1:11" ht="25.5">
      <c r="A696" s="95" t="s">
        <v>294</v>
      </c>
      <c r="B696" s="154" t="s">
        <v>295</v>
      </c>
      <c r="C696" s="155"/>
      <c r="D696" s="74"/>
      <c r="E696" s="74"/>
      <c r="F696" s="75"/>
      <c r="G696" s="96"/>
      <c r="H696" s="76">
        <f>H697</f>
        <v>4064.3</v>
      </c>
      <c r="I696" s="76">
        <f>I697</f>
        <v>1826.2</v>
      </c>
      <c r="J696" s="77">
        <f t="shared" si="113"/>
        <v>2238.1000000000004</v>
      </c>
      <c r="K696" s="77">
        <f t="shared" si="114"/>
        <v>44.93270673916788</v>
      </c>
    </row>
    <row r="697" spans="1:11" ht="12.75">
      <c r="A697" s="95" t="s">
        <v>165</v>
      </c>
      <c r="B697" s="154" t="s">
        <v>295</v>
      </c>
      <c r="C697" s="155"/>
      <c r="D697" s="74" t="s">
        <v>166</v>
      </c>
      <c r="E697" s="74"/>
      <c r="F697" s="75"/>
      <c r="G697" s="96"/>
      <c r="H697" s="76">
        <f>H698+H702</f>
        <v>4064.3</v>
      </c>
      <c r="I697" s="76">
        <f>I698+I702</f>
        <v>1826.2</v>
      </c>
      <c r="J697" s="77">
        <f t="shared" si="113"/>
        <v>2238.1000000000004</v>
      </c>
      <c r="K697" s="77">
        <f t="shared" si="114"/>
        <v>44.93270673916788</v>
      </c>
    </row>
    <row r="698" spans="1:11" ht="12.75">
      <c r="A698" s="95" t="s">
        <v>259</v>
      </c>
      <c r="B698" s="154" t="s">
        <v>295</v>
      </c>
      <c r="C698" s="155"/>
      <c r="D698" s="74" t="s">
        <v>166</v>
      </c>
      <c r="E698" s="74" t="s">
        <v>11</v>
      </c>
      <c r="F698" s="75"/>
      <c r="G698" s="96"/>
      <c r="H698" s="76">
        <f aca="true" t="shared" si="121" ref="H698:I700">H699</f>
        <v>169</v>
      </c>
      <c r="I698" s="76">
        <f t="shared" si="121"/>
        <v>42.2</v>
      </c>
      <c r="J698" s="77">
        <f t="shared" si="113"/>
        <v>126.8</v>
      </c>
      <c r="K698" s="77">
        <f t="shared" si="114"/>
        <v>24.970414201183434</v>
      </c>
    </row>
    <row r="699" spans="1:11" ht="38.25">
      <c r="A699" s="95" t="s">
        <v>191</v>
      </c>
      <c r="B699" s="154" t="s">
        <v>295</v>
      </c>
      <c r="C699" s="155"/>
      <c r="D699" s="74" t="s">
        <v>166</v>
      </c>
      <c r="E699" s="74" t="s">
        <v>11</v>
      </c>
      <c r="F699" s="75" t="s">
        <v>192</v>
      </c>
      <c r="G699" s="96"/>
      <c r="H699" s="76">
        <f t="shared" si="121"/>
        <v>169</v>
      </c>
      <c r="I699" s="76">
        <f t="shared" si="121"/>
        <v>42.2</v>
      </c>
      <c r="J699" s="77">
        <f t="shared" si="113"/>
        <v>126.8</v>
      </c>
      <c r="K699" s="77">
        <f t="shared" si="114"/>
        <v>24.970414201183434</v>
      </c>
    </row>
    <row r="700" spans="1:11" ht="12.75">
      <c r="A700" s="95" t="s">
        <v>264</v>
      </c>
      <c r="B700" s="154" t="s">
        <v>295</v>
      </c>
      <c r="C700" s="155"/>
      <c r="D700" s="74" t="s">
        <v>166</v>
      </c>
      <c r="E700" s="74" t="s">
        <v>11</v>
      </c>
      <c r="F700" s="75" t="s">
        <v>265</v>
      </c>
      <c r="G700" s="96"/>
      <c r="H700" s="76">
        <f t="shared" si="121"/>
        <v>169</v>
      </c>
      <c r="I700" s="76">
        <f t="shared" si="121"/>
        <v>42.2</v>
      </c>
      <c r="J700" s="77">
        <f t="shared" si="113"/>
        <v>126.8</v>
      </c>
      <c r="K700" s="77">
        <f t="shared" si="114"/>
        <v>24.970414201183434</v>
      </c>
    </row>
    <row r="701" spans="1:11" ht="25.5">
      <c r="A701" s="95" t="s">
        <v>257</v>
      </c>
      <c r="B701" s="154" t="s">
        <v>295</v>
      </c>
      <c r="C701" s="155"/>
      <c r="D701" s="74" t="s">
        <v>166</v>
      </c>
      <c r="E701" s="74" t="s">
        <v>11</v>
      </c>
      <c r="F701" s="75" t="s">
        <v>265</v>
      </c>
      <c r="G701" s="96" t="s">
        <v>258</v>
      </c>
      <c r="H701" s="76">
        <v>169</v>
      </c>
      <c r="I701" s="76">
        <v>42.2</v>
      </c>
      <c r="J701" s="77">
        <f t="shared" si="113"/>
        <v>126.8</v>
      </c>
      <c r="K701" s="77">
        <f t="shared" si="114"/>
        <v>24.970414201183434</v>
      </c>
    </row>
    <row r="702" spans="1:11" ht="12.75">
      <c r="A702" s="95" t="s">
        <v>301</v>
      </c>
      <c r="B702" s="154" t="s">
        <v>295</v>
      </c>
      <c r="C702" s="155"/>
      <c r="D702" s="74" t="s">
        <v>166</v>
      </c>
      <c r="E702" s="74" t="s">
        <v>13</v>
      </c>
      <c r="F702" s="75"/>
      <c r="G702" s="96"/>
      <c r="H702" s="76">
        <f aca="true" t="shared" si="122" ref="H702:I704">H703</f>
        <v>3895.3</v>
      </c>
      <c r="I702" s="76">
        <f t="shared" si="122"/>
        <v>1784</v>
      </c>
      <c r="J702" s="77">
        <f t="shared" si="113"/>
        <v>2111.3</v>
      </c>
      <c r="K702" s="77">
        <f t="shared" si="114"/>
        <v>45.798783148923064</v>
      </c>
    </row>
    <row r="703" spans="1:11" ht="38.25">
      <c r="A703" s="95" t="s">
        <v>191</v>
      </c>
      <c r="B703" s="154" t="s">
        <v>295</v>
      </c>
      <c r="C703" s="155"/>
      <c r="D703" s="74" t="s">
        <v>166</v>
      </c>
      <c r="E703" s="74" t="s">
        <v>13</v>
      </c>
      <c r="F703" s="75" t="s">
        <v>192</v>
      </c>
      <c r="G703" s="96"/>
      <c r="H703" s="76">
        <f t="shared" si="122"/>
        <v>3895.3</v>
      </c>
      <c r="I703" s="76">
        <f t="shared" si="122"/>
        <v>1784</v>
      </c>
      <c r="J703" s="77">
        <f t="shared" si="113"/>
        <v>2111.3</v>
      </c>
      <c r="K703" s="77">
        <f t="shared" si="114"/>
        <v>45.798783148923064</v>
      </c>
    </row>
    <row r="704" spans="1:11" ht="12.75">
      <c r="A704" s="95" t="s">
        <v>264</v>
      </c>
      <c r="B704" s="154" t="s">
        <v>295</v>
      </c>
      <c r="C704" s="155"/>
      <c r="D704" s="74" t="s">
        <v>166</v>
      </c>
      <c r="E704" s="74" t="s">
        <v>13</v>
      </c>
      <c r="F704" s="75" t="s">
        <v>265</v>
      </c>
      <c r="G704" s="96"/>
      <c r="H704" s="76">
        <f t="shared" si="122"/>
        <v>3895.3</v>
      </c>
      <c r="I704" s="76">
        <f t="shared" si="122"/>
        <v>1784</v>
      </c>
      <c r="J704" s="77">
        <f t="shared" si="113"/>
        <v>2111.3</v>
      </c>
      <c r="K704" s="77">
        <f t="shared" si="114"/>
        <v>45.798783148923064</v>
      </c>
    </row>
    <row r="705" spans="1:11" ht="25.5">
      <c r="A705" s="95" t="s">
        <v>257</v>
      </c>
      <c r="B705" s="154" t="s">
        <v>295</v>
      </c>
      <c r="C705" s="155"/>
      <c r="D705" s="74" t="s">
        <v>166</v>
      </c>
      <c r="E705" s="74" t="s">
        <v>13</v>
      </c>
      <c r="F705" s="75" t="s">
        <v>265</v>
      </c>
      <c r="G705" s="96" t="s">
        <v>258</v>
      </c>
      <c r="H705" s="76">
        <v>3895.3</v>
      </c>
      <c r="I705" s="76">
        <v>1784</v>
      </c>
      <c r="J705" s="77">
        <f t="shared" si="113"/>
        <v>2111.3</v>
      </c>
      <c r="K705" s="77">
        <f t="shared" si="114"/>
        <v>45.798783148923064</v>
      </c>
    </row>
    <row r="706" spans="1:11" ht="49.5" customHeight="1">
      <c r="A706" s="93" t="s">
        <v>515</v>
      </c>
      <c r="B706" s="151" t="s">
        <v>516</v>
      </c>
      <c r="C706" s="152"/>
      <c r="D706" s="68"/>
      <c r="E706" s="68"/>
      <c r="F706" s="69"/>
      <c r="G706" s="94"/>
      <c r="H706" s="70">
        <f aca="true" t="shared" si="123" ref="H706:I712">H707</f>
        <v>500</v>
      </c>
      <c r="I706" s="70">
        <f t="shared" si="123"/>
        <v>0</v>
      </c>
      <c r="J706" s="71">
        <f t="shared" si="113"/>
        <v>500</v>
      </c>
      <c r="K706" s="71">
        <f t="shared" si="114"/>
        <v>0</v>
      </c>
    </row>
    <row r="707" spans="1:11" ht="38.25">
      <c r="A707" s="93" t="s">
        <v>517</v>
      </c>
      <c r="B707" s="151" t="s">
        <v>518</v>
      </c>
      <c r="C707" s="152"/>
      <c r="D707" s="68"/>
      <c r="E707" s="68"/>
      <c r="F707" s="69"/>
      <c r="G707" s="94"/>
      <c r="H707" s="70">
        <f t="shared" si="123"/>
        <v>500</v>
      </c>
      <c r="I707" s="70">
        <f t="shared" si="123"/>
        <v>0</v>
      </c>
      <c r="J707" s="71">
        <f t="shared" si="113"/>
        <v>500</v>
      </c>
      <c r="K707" s="71">
        <f t="shared" si="114"/>
        <v>0</v>
      </c>
    </row>
    <row r="708" spans="1:11" ht="51">
      <c r="A708" s="95" t="s">
        <v>519</v>
      </c>
      <c r="B708" s="154" t="s">
        <v>520</v>
      </c>
      <c r="C708" s="155"/>
      <c r="D708" s="74"/>
      <c r="E708" s="74"/>
      <c r="F708" s="75"/>
      <c r="G708" s="96"/>
      <c r="H708" s="76">
        <f t="shared" si="123"/>
        <v>500</v>
      </c>
      <c r="I708" s="76">
        <f t="shared" si="123"/>
        <v>0</v>
      </c>
      <c r="J708" s="77">
        <f t="shared" si="113"/>
        <v>500</v>
      </c>
      <c r="K708" s="77">
        <f t="shared" si="114"/>
        <v>0</v>
      </c>
    </row>
    <row r="709" spans="1:11" ht="25.5">
      <c r="A709" s="95" t="s">
        <v>153</v>
      </c>
      <c r="B709" s="154" t="s">
        <v>520</v>
      </c>
      <c r="C709" s="155"/>
      <c r="D709" s="74" t="s">
        <v>154</v>
      </c>
      <c r="E709" s="74"/>
      <c r="F709" s="75"/>
      <c r="G709" s="96"/>
      <c r="H709" s="76">
        <f t="shared" si="123"/>
        <v>500</v>
      </c>
      <c r="I709" s="76">
        <f t="shared" si="123"/>
        <v>0</v>
      </c>
      <c r="J709" s="77">
        <f t="shared" si="113"/>
        <v>500</v>
      </c>
      <c r="K709" s="77">
        <f t="shared" si="114"/>
        <v>0</v>
      </c>
    </row>
    <row r="710" spans="1:11" ht="12.75">
      <c r="A710" s="95" t="s">
        <v>506</v>
      </c>
      <c r="B710" s="154" t="s">
        <v>520</v>
      </c>
      <c r="C710" s="155"/>
      <c r="D710" s="74" t="s">
        <v>154</v>
      </c>
      <c r="E710" s="74" t="s">
        <v>13</v>
      </c>
      <c r="F710" s="75"/>
      <c r="G710" s="96"/>
      <c r="H710" s="76">
        <f t="shared" si="123"/>
        <v>500</v>
      </c>
      <c r="I710" s="76">
        <f t="shared" si="123"/>
        <v>0</v>
      </c>
      <c r="J710" s="77">
        <f t="shared" si="113"/>
        <v>500</v>
      </c>
      <c r="K710" s="77">
        <f t="shared" si="114"/>
        <v>0</v>
      </c>
    </row>
    <row r="711" spans="1:11" ht="12.75">
      <c r="A711" s="95" t="s">
        <v>45</v>
      </c>
      <c r="B711" s="154" t="s">
        <v>520</v>
      </c>
      <c r="C711" s="155"/>
      <c r="D711" s="74" t="s">
        <v>154</v>
      </c>
      <c r="E711" s="74" t="s">
        <v>13</v>
      </c>
      <c r="F711" s="75" t="s">
        <v>46</v>
      </c>
      <c r="G711" s="96"/>
      <c r="H711" s="76">
        <f t="shared" si="123"/>
        <v>500</v>
      </c>
      <c r="I711" s="76">
        <f t="shared" si="123"/>
        <v>0</v>
      </c>
      <c r="J711" s="77">
        <f t="shared" si="113"/>
        <v>500</v>
      </c>
      <c r="K711" s="77">
        <f t="shared" si="114"/>
        <v>0</v>
      </c>
    </row>
    <row r="712" spans="1:11" ht="63.75">
      <c r="A712" s="95" t="s">
        <v>141</v>
      </c>
      <c r="B712" s="154" t="s">
        <v>520</v>
      </c>
      <c r="C712" s="155"/>
      <c r="D712" s="74" t="s">
        <v>154</v>
      </c>
      <c r="E712" s="74" t="s">
        <v>13</v>
      </c>
      <c r="F712" s="75" t="s">
        <v>142</v>
      </c>
      <c r="G712" s="96"/>
      <c r="H712" s="76">
        <f t="shared" si="123"/>
        <v>500</v>
      </c>
      <c r="I712" s="76">
        <f t="shared" si="123"/>
        <v>0</v>
      </c>
      <c r="J712" s="77">
        <f t="shared" si="113"/>
        <v>500</v>
      </c>
      <c r="K712" s="77">
        <f t="shared" si="114"/>
        <v>0</v>
      </c>
    </row>
    <row r="713" spans="1:11" ht="38.25">
      <c r="A713" s="95" t="s">
        <v>458</v>
      </c>
      <c r="B713" s="154" t="s">
        <v>520</v>
      </c>
      <c r="C713" s="155"/>
      <c r="D713" s="74" t="s">
        <v>154</v>
      </c>
      <c r="E713" s="74" t="s">
        <v>13</v>
      </c>
      <c r="F713" s="75" t="s">
        <v>142</v>
      </c>
      <c r="G713" s="96" t="s">
        <v>459</v>
      </c>
      <c r="H713" s="76">
        <v>500</v>
      </c>
      <c r="I713" s="76">
        <v>0</v>
      </c>
      <c r="J713" s="77">
        <f t="shared" si="113"/>
        <v>500</v>
      </c>
      <c r="K713" s="77">
        <f t="shared" si="114"/>
        <v>0</v>
      </c>
    </row>
  </sheetData>
  <sheetProtection/>
  <mergeCells count="714">
    <mergeCell ref="B152:C152"/>
    <mergeCell ref="B153:C153"/>
    <mergeCell ref="B704:C704"/>
    <mergeCell ref="B705:C705"/>
    <mergeCell ref="B706:C706"/>
    <mergeCell ref="B697:C697"/>
    <mergeCell ref="B698:C698"/>
    <mergeCell ref="B699:C699"/>
    <mergeCell ref="B702:C702"/>
    <mergeCell ref="B695:C695"/>
    <mergeCell ref="B696:C696"/>
    <mergeCell ref="B713:C713"/>
    <mergeCell ref="B707:C707"/>
    <mergeCell ref="B708:C708"/>
    <mergeCell ref="B709:C709"/>
    <mergeCell ref="B710:C710"/>
    <mergeCell ref="B711:C711"/>
    <mergeCell ref="B712:C712"/>
    <mergeCell ref="B703:C703"/>
    <mergeCell ref="B687:C687"/>
    <mergeCell ref="B688:C688"/>
    <mergeCell ref="B689:C689"/>
    <mergeCell ref="B690:C690"/>
    <mergeCell ref="B700:C700"/>
    <mergeCell ref="B701:C701"/>
    <mergeCell ref="B691:C691"/>
    <mergeCell ref="B692:C692"/>
    <mergeCell ref="B693:C693"/>
    <mergeCell ref="B694:C694"/>
    <mergeCell ref="B681:C681"/>
    <mergeCell ref="B682:C682"/>
    <mergeCell ref="B683:C683"/>
    <mergeCell ref="B684:C684"/>
    <mergeCell ref="B685:C685"/>
    <mergeCell ref="B686:C686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1:C651"/>
    <mergeCell ref="B652:C652"/>
    <mergeCell ref="B653:C653"/>
    <mergeCell ref="B654:C654"/>
    <mergeCell ref="B655:C655"/>
    <mergeCell ref="B656:C656"/>
    <mergeCell ref="B645:C645"/>
    <mergeCell ref="B646:C646"/>
    <mergeCell ref="B647:C647"/>
    <mergeCell ref="B648:C648"/>
    <mergeCell ref="B649:C649"/>
    <mergeCell ref="B650:C650"/>
    <mergeCell ref="B639:C639"/>
    <mergeCell ref="B640:C640"/>
    <mergeCell ref="B641:C641"/>
    <mergeCell ref="B642:C642"/>
    <mergeCell ref="B643:C643"/>
    <mergeCell ref="B644:C644"/>
    <mergeCell ref="B633:C633"/>
    <mergeCell ref="B634:C634"/>
    <mergeCell ref="B635:C635"/>
    <mergeCell ref="B636:C636"/>
    <mergeCell ref="B637:C637"/>
    <mergeCell ref="B638:C638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15:C615"/>
    <mergeCell ref="B616:C616"/>
    <mergeCell ref="B617:C617"/>
    <mergeCell ref="B618:C618"/>
    <mergeCell ref="B619:C619"/>
    <mergeCell ref="B620:C620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7"/>
    <mergeCell ref="B598:C598"/>
    <mergeCell ref="B599:C599"/>
    <mergeCell ref="B600:C600"/>
    <mergeCell ref="B601:C601"/>
    <mergeCell ref="B602:C602"/>
    <mergeCell ref="B591:C591"/>
    <mergeCell ref="B592:C592"/>
    <mergeCell ref="B593:C593"/>
    <mergeCell ref="B594:C594"/>
    <mergeCell ref="B595:C595"/>
    <mergeCell ref="B596:C596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1:C581"/>
    <mergeCell ref="B582:C582"/>
    <mergeCell ref="B583:C583"/>
    <mergeCell ref="B584:C584"/>
    <mergeCell ref="B573:C573"/>
    <mergeCell ref="B574:C574"/>
    <mergeCell ref="B575:C575"/>
    <mergeCell ref="B576:C576"/>
    <mergeCell ref="B577:C577"/>
    <mergeCell ref="B578:C578"/>
    <mergeCell ref="B567:C567"/>
    <mergeCell ref="B568:C568"/>
    <mergeCell ref="B569:C569"/>
    <mergeCell ref="B570:C570"/>
    <mergeCell ref="B571:C571"/>
    <mergeCell ref="B572:C572"/>
    <mergeCell ref="B561:C561"/>
    <mergeCell ref="B562:C562"/>
    <mergeCell ref="B563:C563"/>
    <mergeCell ref="B564:C564"/>
    <mergeCell ref="B565:C565"/>
    <mergeCell ref="B566:C566"/>
    <mergeCell ref="B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C553"/>
    <mergeCell ref="B554:C554"/>
    <mergeCell ref="B543:C543"/>
    <mergeCell ref="B544:C544"/>
    <mergeCell ref="B545:C545"/>
    <mergeCell ref="B546:C546"/>
    <mergeCell ref="B547:C547"/>
    <mergeCell ref="B548:C548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47:C147"/>
    <mergeCell ref="B154:C154"/>
    <mergeCell ref="B155:C155"/>
    <mergeCell ref="B156:C156"/>
    <mergeCell ref="B157:C157"/>
    <mergeCell ref="B158:C158"/>
    <mergeCell ref="B148:C148"/>
    <mergeCell ref="B149:C149"/>
    <mergeCell ref="B150:C150"/>
    <mergeCell ref="B151:C151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B1"/>
    <mergeCell ref="C1:H1"/>
    <mergeCell ref="B4:C4"/>
    <mergeCell ref="B6:C6"/>
    <mergeCell ref="B7:C7"/>
    <mergeCell ref="B8:C8"/>
    <mergeCell ref="A3:K3"/>
    <mergeCell ref="A2:K2"/>
    <mergeCell ref="I1:K1"/>
  </mergeCells>
  <printOptions/>
  <pageMargins left="0.3937007874015748" right="0.1968503937007874" top="0.5905511811023623" bottom="0.5905511811023623" header="0" footer="0.5118110236220472"/>
  <pageSetup fitToHeight="0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"/>
  <sheetViews>
    <sheetView tabSelected="1" view="pageBreakPreview" zoomScale="60" zoomScalePageLayoutView="0" workbookViewId="0" topLeftCell="A1">
      <selection activeCell="E8" sqref="E8"/>
    </sheetView>
  </sheetViews>
  <sheetFormatPr defaultColWidth="8.8515625" defaultRowHeight="15"/>
  <cols>
    <col min="1" max="1" width="23.8515625" style="5" customWidth="1"/>
    <col min="2" max="2" width="41.28125" style="5" customWidth="1"/>
    <col min="3" max="3" width="17.140625" style="5" customWidth="1"/>
    <col min="4" max="6" width="13.140625" style="5" customWidth="1"/>
    <col min="7" max="16384" width="8.8515625" style="5" customWidth="1"/>
  </cols>
  <sheetData>
    <row r="1" spans="1:7" ht="15.75">
      <c r="A1" s="160"/>
      <c r="B1" s="160"/>
      <c r="C1" s="8"/>
      <c r="D1" s="8"/>
      <c r="E1" s="160" t="s">
        <v>592</v>
      </c>
      <c r="F1" s="163"/>
      <c r="G1" s="163"/>
    </row>
    <row r="2" spans="1:6" ht="49.5" customHeight="1">
      <c r="A2" s="161" t="s">
        <v>612</v>
      </c>
      <c r="B2" s="161"/>
      <c r="C2" s="161"/>
      <c r="D2" s="161"/>
      <c r="E2" s="161"/>
      <c r="F2" s="161"/>
    </row>
    <row r="3" spans="1:6" ht="15.75">
      <c r="A3" s="162" t="s">
        <v>575</v>
      </c>
      <c r="B3" s="162"/>
      <c r="C3" s="162"/>
      <c r="D3" s="162"/>
      <c r="E3" s="162"/>
      <c r="F3" s="162"/>
    </row>
    <row r="4" spans="1:7" ht="51">
      <c r="A4" s="12" t="s">
        <v>579</v>
      </c>
      <c r="B4" s="164" t="s">
        <v>1</v>
      </c>
      <c r="C4" s="165"/>
      <c r="D4" s="10" t="s">
        <v>589</v>
      </c>
      <c r="E4" s="10" t="s">
        <v>608</v>
      </c>
      <c r="F4" s="10" t="s">
        <v>590</v>
      </c>
      <c r="G4" s="10" t="s">
        <v>591</v>
      </c>
    </row>
    <row r="5" spans="1:7" ht="15.75">
      <c r="A5" s="9">
        <v>1</v>
      </c>
      <c r="B5" s="164">
        <v>2</v>
      </c>
      <c r="C5" s="165"/>
      <c r="D5" s="11">
        <v>3</v>
      </c>
      <c r="E5" s="11">
        <v>4</v>
      </c>
      <c r="F5" s="11">
        <v>5</v>
      </c>
      <c r="G5" s="11">
        <v>6</v>
      </c>
    </row>
    <row r="6" spans="1:7" ht="36" customHeight="1">
      <c r="A6" s="1" t="s">
        <v>580</v>
      </c>
      <c r="B6" s="158" t="s">
        <v>581</v>
      </c>
      <c r="C6" s="159"/>
      <c r="D6" s="2">
        <f>D7</f>
        <v>17875.099999999977</v>
      </c>
      <c r="E6" s="2">
        <f>E7</f>
        <v>18167.40000000014</v>
      </c>
      <c r="F6" s="30">
        <f>D6-E6</f>
        <v>-292.300000000163</v>
      </c>
      <c r="G6" s="31">
        <f>E6/D6*100</f>
        <v>101.63523560707443</v>
      </c>
    </row>
    <row r="7" spans="1:7" ht="36.75" customHeight="1">
      <c r="A7" s="3" t="s">
        <v>582</v>
      </c>
      <c r="B7" s="156" t="s">
        <v>583</v>
      </c>
      <c r="C7" s="157"/>
      <c r="D7" s="4">
        <f>D9+D8</f>
        <v>17875.099999999977</v>
      </c>
      <c r="E7" s="4">
        <f>E9+E8</f>
        <v>18167.40000000014</v>
      </c>
      <c r="F7" s="32">
        <f>D7-E7</f>
        <v>-292.300000000163</v>
      </c>
      <c r="G7" s="33">
        <f>E7/D7*100</f>
        <v>101.63523560707443</v>
      </c>
    </row>
    <row r="8" spans="1:7" ht="35.25" customHeight="1">
      <c r="A8" s="3" t="s">
        <v>584</v>
      </c>
      <c r="B8" s="156" t="s">
        <v>585</v>
      </c>
      <c r="C8" s="157"/>
      <c r="D8" s="4">
        <v>-916094.7</v>
      </c>
      <c r="E8" s="4">
        <v>-603788.2</v>
      </c>
      <c r="F8" s="32">
        <f>D8-E8</f>
        <v>-312306.5</v>
      </c>
      <c r="G8" s="33">
        <f>E8/D8*100</f>
        <v>65.9089284110038</v>
      </c>
    </row>
    <row r="9" spans="1:7" ht="36.75" customHeight="1">
      <c r="A9" s="3" t="s">
        <v>586</v>
      </c>
      <c r="B9" s="156" t="s">
        <v>587</v>
      </c>
      <c r="C9" s="157"/>
      <c r="D9" s="4">
        <f>Прил_2!F7</f>
        <v>933969.7999999999</v>
      </c>
      <c r="E9" s="4">
        <f>Прил_2!G7</f>
        <v>621955.6000000001</v>
      </c>
      <c r="F9" s="32">
        <f>D9-E9</f>
        <v>312014.19999999984</v>
      </c>
      <c r="G9" s="33">
        <f>E9/D9*100</f>
        <v>66.59268854303427</v>
      </c>
    </row>
    <row r="15" ht="15.75">
      <c r="C15" s="6"/>
    </row>
  </sheetData>
  <sheetProtection/>
  <mergeCells count="10">
    <mergeCell ref="B9:C9"/>
    <mergeCell ref="B6:C6"/>
    <mergeCell ref="B7:C7"/>
    <mergeCell ref="B8:C8"/>
    <mergeCell ref="A1:B1"/>
    <mergeCell ref="A2:F2"/>
    <mergeCell ref="A3:F3"/>
    <mergeCell ref="E1:G1"/>
    <mergeCell ref="B4:C4"/>
    <mergeCell ref="B5:C5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landscape" paperSize="9" r:id="rId1"/>
  <headerFooter>
    <oddHeader>&amp;C&amp;"Times New Roman"&amp;10&amp;K000000&amp;P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26.7109375" style="0" customWidth="1"/>
    <col min="3" max="3" width="6.7109375" style="0" customWidth="1"/>
    <col min="4" max="4" width="4.8515625" style="0" customWidth="1"/>
    <col min="5" max="5" width="3.8515625" style="0" customWidth="1"/>
    <col min="6" max="7" width="6.00390625" style="0" customWidth="1"/>
  </cols>
  <sheetData>
    <row r="1" spans="1:11" ht="15.75">
      <c r="A1" s="166"/>
      <c r="B1" s="166"/>
      <c r="C1" s="166"/>
      <c r="D1" s="166"/>
      <c r="E1" s="166"/>
      <c r="F1" s="166"/>
      <c r="G1" s="166"/>
      <c r="H1" s="166"/>
      <c r="I1" s="13"/>
      <c r="J1" s="14" t="s">
        <v>588</v>
      </c>
      <c r="K1" s="13"/>
    </row>
    <row r="2" spans="1:11" ht="41.25" customHeight="1">
      <c r="A2" s="167" t="s">
        <v>613</v>
      </c>
      <c r="B2" s="167"/>
      <c r="C2" s="167"/>
      <c r="D2" s="167"/>
      <c r="E2" s="167"/>
      <c r="F2" s="167"/>
      <c r="G2" s="167"/>
      <c r="H2" s="167"/>
      <c r="I2" s="168"/>
      <c r="J2" s="168"/>
      <c r="K2" s="168"/>
    </row>
    <row r="3" spans="1:11" ht="15.75">
      <c r="A3" s="169"/>
      <c r="B3" s="169"/>
      <c r="C3" s="169"/>
      <c r="D3" s="169"/>
      <c r="E3" s="169"/>
      <c r="F3" s="169"/>
      <c r="G3" s="169"/>
      <c r="H3" s="169"/>
      <c r="I3" s="13"/>
      <c r="J3" s="15" t="s">
        <v>575</v>
      </c>
      <c r="K3" s="13"/>
    </row>
    <row r="4" spans="1:11" ht="76.5">
      <c r="A4" s="16" t="s">
        <v>1</v>
      </c>
      <c r="B4" s="170" t="s">
        <v>5</v>
      </c>
      <c r="C4" s="171"/>
      <c r="D4" s="16" t="s">
        <v>3</v>
      </c>
      <c r="E4" s="16" t="s">
        <v>4</v>
      </c>
      <c r="F4" s="16" t="s">
        <v>6</v>
      </c>
      <c r="G4" s="16" t="s">
        <v>2</v>
      </c>
      <c r="H4" s="17" t="s">
        <v>589</v>
      </c>
      <c r="I4" s="10" t="s">
        <v>608</v>
      </c>
      <c r="J4" s="17" t="s">
        <v>590</v>
      </c>
      <c r="K4" s="17" t="s">
        <v>591</v>
      </c>
    </row>
    <row r="5" spans="1:11" ht="15">
      <c r="A5" s="18">
        <v>1</v>
      </c>
      <c r="B5" s="172">
        <v>2</v>
      </c>
      <c r="C5" s="173"/>
      <c r="D5" s="18">
        <v>3</v>
      </c>
      <c r="E5" s="18">
        <v>4</v>
      </c>
      <c r="F5" s="18">
        <v>5</v>
      </c>
      <c r="G5" s="18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15">
      <c r="A6" s="19" t="s">
        <v>7</v>
      </c>
      <c r="B6" s="176"/>
      <c r="C6" s="177"/>
      <c r="D6" s="20"/>
      <c r="E6" s="20"/>
      <c r="F6" s="20"/>
      <c r="G6" s="20"/>
      <c r="H6" s="21">
        <f aca="true" t="shared" si="0" ref="H6:I11">H7</f>
        <v>10687.3</v>
      </c>
      <c r="I6" s="21">
        <f t="shared" si="0"/>
        <v>6855.2</v>
      </c>
      <c r="J6" s="21">
        <f>H6-I6</f>
        <v>3832.0999999999995</v>
      </c>
      <c r="K6" s="21">
        <f>I6/H6*100</f>
        <v>64.14342256697202</v>
      </c>
    </row>
    <row r="7" spans="1:11" ht="15">
      <c r="A7" s="22" t="s">
        <v>179</v>
      </c>
      <c r="B7" s="178" t="s">
        <v>180</v>
      </c>
      <c r="C7" s="179"/>
      <c r="D7" s="23"/>
      <c r="E7" s="23"/>
      <c r="F7" s="23"/>
      <c r="G7" s="23"/>
      <c r="H7" s="24">
        <f t="shared" si="0"/>
        <v>10687.3</v>
      </c>
      <c r="I7" s="24">
        <f t="shared" si="0"/>
        <v>6855.2</v>
      </c>
      <c r="J7" s="25">
        <f aca="true" t="shared" si="1" ref="J7:J12">H7-I7</f>
        <v>3832.0999999999995</v>
      </c>
      <c r="K7" s="24">
        <f aca="true" t="shared" si="2" ref="K7:K12">I7/H7*100</f>
        <v>64.14342256697202</v>
      </c>
    </row>
    <row r="8" spans="1:11" ht="15">
      <c r="A8" s="26" t="s">
        <v>594</v>
      </c>
      <c r="B8" s="174" t="s">
        <v>180</v>
      </c>
      <c r="C8" s="175"/>
      <c r="D8" s="27" t="s">
        <v>108</v>
      </c>
      <c r="E8" s="27"/>
      <c r="F8" s="27"/>
      <c r="G8" s="27"/>
      <c r="H8" s="28">
        <f t="shared" si="0"/>
        <v>10687.3</v>
      </c>
      <c r="I8" s="28">
        <f t="shared" si="0"/>
        <v>6855.2</v>
      </c>
      <c r="J8" s="28">
        <f t="shared" si="1"/>
        <v>3832.0999999999995</v>
      </c>
      <c r="K8" s="28">
        <f t="shared" si="2"/>
        <v>64.14342256697202</v>
      </c>
    </row>
    <row r="9" spans="1:11" ht="15">
      <c r="A9" s="26" t="s">
        <v>176</v>
      </c>
      <c r="B9" s="174" t="s">
        <v>180</v>
      </c>
      <c r="C9" s="175"/>
      <c r="D9" s="27" t="s">
        <v>108</v>
      </c>
      <c r="E9" s="27" t="s">
        <v>11</v>
      </c>
      <c r="F9" s="27"/>
      <c r="G9" s="27"/>
      <c r="H9" s="28">
        <f t="shared" si="0"/>
        <v>10687.3</v>
      </c>
      <c r="I9" s="28">
        <f t="shared" si="0"/>
        <v>6855.2</v>
      </c>
      <c r="J9" s="28">
        <f t="shared" si="1"/>
        <v>3832.0999999999995</v>
      </c>
      <c r="K9" s="28">
        <f t="shared" si="2"/>
        <v>64.14342256697202</v>
      </c>
    </row>
    <row r="10" spans="1:11" ht="25.5">
      <c r="A10" s="26" t="s">
        <v>181</v>
      </c>
      <c r="B10" s="174" t="s">
        <v>180</v>
      </c>
      <c r="C10" s="175"/>
      <c r="D10" s="27" t="s">
        <v>108</v>
      </c>
      <c r="E10" s="27" t="s">
        <v>11</v>
      </c>
      <c r="F10" s="27" t="s">
        <v>182</v>
      </c>
      <c r="G10" s="27"/>
      <c r="H10" s="28">
        <f t="shared" si="0"/>
        <v>10687.3</v>
      </c>
      <c r="I10" s="28">
        <f t="shared" si="0"/>
        <v>6855.2</v>
      </c>
      <c r="J10" s="28">
        <f t="shared" si="1"/>
        <v>3832.0999999999995</v>
      </c>
      <c r="K10" s="28">
        <f t="shared" si="2"/>
        <v>64.14342256697202</v>
      </c>
    </row>
    <row r="11" spans="1:11" ht="38.25">
      <c r="A11" s="26" t="s">
        <v>183</v>
      </c>
      <c r="B11" s="174" t="s">
        <v>180</v>
      </c>
      <c r="C11" s="175"/>
      <c r="D11" s="27" t="s">
        <v>108</v>
      </c>
      <c r="E11" s="27" t="s">
        <v>11</v>
      </c>
      <c r="F11" s="27" t="s">
        <v>184</v>
      </c>
      <c r="G11" s="27"/>
      <c r="H11" s="28">
        <f t="shared" si="0"/>
        <v>10687.3</v>
      </c>
      <c r="I11" s="28">
        <f t="shared" si="0"/>
        <v>6855.2</v>
      </c>
      <c r="J11" s="28">
        <f t="shared" si="1"/>
        <v>3832.0999999999995</v>
      </c>
      <c r="K11" s="28">
        <f t="shared" si="2"/>
        <v>64.14342256697202</v>
      </c>
    </row>
    <row r="12" spans="1:11" ht="38.25">
      <c r="A12" s="26" t="s">
        <v>8</v>
      </c>
      <c r="B12" s="174" t="s">
        <v>180</v>
      </c>
      <c r="C12" s="175"/>
      <c r="D12" s="27" t="s">
        <v>108</v>
      </c>
      <c r="E12" s="27" t="s">
        <v>11</v>
      </c>
      <c r="F12" s="27" t="s">
        <v>184</v>
      </c>
      <c r="G12" s="27" t="s">
        <v>9</v>
      </c>
      <c r="H12" s="28">
        <f>Прил_4!H178</f>
        <v>10687.3</v>
      </c>
      <c r="I12" s="28">
        <f>Прил_4!I178</f>
        <v>6855.2</v>
      </c>
      <c r="J12" s="28">
        <f t="shared" si="1"/>
        <v>3832.0999999999995</v>
      </c>
      <c r="K12" s="28">
        <f t="shared" si="2"/>
        <v>64.14342256697202</v>
      </c>
    </row>
  </sheetData>
  <sheetProtection/>
  <mergeCells count="13">
    <mergeCell ref="B12:C12"/>
    <mergeCell ref="B6:C6"/>
    <mergeCell ref="B7:C7"/>
    <mergeCell ref="B8:C8"/>
    <mergeCell ref="B9:C9"/>
    <mergeCell ref="B10:C10"/>
    <mergeCell ref="B11:C11"/>
    <mergeCell ref="A1:B1"/>
    <mergeCell ref="C1:H1"/>
    <mergeCell ref="A2:K2"/>
    <mergeCell ref="A3:H3"/>
    <mergeCell ref="B4:C4"/>
    <mergeCell ref="B5:C5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5.28125" style="0" customWidth="1"/>
    <col min="2" max="2" width="10.28125" style="0" customWidth="1"/>
    <col min="3" max="3" width="11.8515625" style="0" customWidth="1"/>
    <col min="4" max="4" width="11.57421875" style="0" customWidth="1"/>
    <col min="5" max="5" width="12.28125" style="0" customWidth="1"/>
  </cols>
  <sheetData>
    <row r="1" spans="1:5" ht="15.75">
      <c r="A1" s="183" t="s">
        <v>595</v>
      </c>
      <c r="B1" s="183"/>
      <c r="C1" s="183"/>
      <c r="D1" s="183"/>
      <c r="E1" s="184"/>
    </row>
    <row r="2" spans="1:5" ht="15.75">
      <c r="A2" s="180"/>
      <c r="B2" s="180"/>
      <c r="C2" s="180"/>
      <c r="D2" s="180"/>
      <c r="E2" s="35"/>
    </row>
    <row r="3" spans="1:5" ht="44.25" customHeight="1">
      <c r="A3" s="181" t="s">
        <v>614</v>
      </c>
      <c r="B3" s="181"/>
      <c r="C3" s="182"/>
      <c r="D3" s="182"/>
      <c r="E3" s="168"/>
    </row>
    <row r="4" spans="1:5" ht="15.75">
      <c r="A4" s="35"/>
      <c r="B4" s="35"/>
      <c r="C4" s="35"/>
      <c r="D4" s="35"/>
      <c r="E4" s="35"/>
    </row>
    <row r="5" spans="1:5" ht="15.75">
      <c r="A5" s="35"/>
      <c r="B5" s="35"/>
      <c r="C5" s="35"/>
      <c r="D5" s="15" t="s">
        <v>575</v>
      </c>
      <c r="E5" s="35"/>
    </row>
    <row r="6" spans="1:5" s="7" customFormat="1" ht="51">
      <c r="A6" s="60" t="s">
        <v>1</v>
      </c>
      <c r="B6" s="10" t="s">
        <v>589</v>
      </c>
      <c r="C6" s="10" t="s">
        <v>608</v>
      </c>
      <c r="D6" s="10" t="s">
        <v>590</v>
      </c>
      <c r="E6" s="10" t="s">
        <v>591</v>
      </c>
    </row>
    <row r="7" spans="1:5" ht="15.75">
      <c r="A7" s="111">
        <v>1</v>
      </c>
      <c r="B7" s="36">
        <v>2</v>
      </c>
      <c r="C7" s="36">
        <v>3</v>
      </c>
      <c r="D7" s="36">
        <v>4</v>
      </c>
      <c r="E7" s="36">
        <v>5</v>
      </c>
    </row>
    <row r="8" spans="1:5" ht="31.5">
      <c r="A8" s="43" t="s">
        <v>596</v>
      </c>
      <c r="B8" s="37">
        <f>B12</f>
        <v>0</v>
      </c>
      <c r="C8" s="37">
        <f>C12</f>
        <v>0</v>
      </c>
      <c r="D8" s="37">
        <f>D12</f>
        <v>0</v>
      </c>
      <c r="E8" s="37">
        <f>E12</f>
        <v>0</v>
      </c>
    </row>
    <row r="9" spans="1:5" ht="31.5">
      <c r="A9" s="38" t="s">
        <v>597</v>
      </c>
      <c r="B9" s="39">
        <v>0</v>
      </c>
      <c r="C9" s="39">
        <v>0</v>
      </c>
      <c r="D9" s="39">
        <v>0</v>
      </c>
      <c r="E9" s="39">
        <v>0</v>
      </c>
    </row>
    <row r="10" spans="1:5" ht="15.75">
      <c r="A10" s="40" t="s">
        <v>598</v>
      </c>
      <c r="B10" s="41">
        <v>0</v>
      </c>
      <c r="C10" s="41">
        <v>0</v>
      </c>
      <c r="D10" s="41">
        <v>0</v>
      </c>
      <c r="E10" s="41">
        <v>0</v>
      </c>
    </row>
    <row r="11" spans="1:5" ht="15.75">
      <c r="A11" s="40" t="s">
        <v>599</v>
      </c>
      <c r="B11" s="41">
        <v>0</v>
      </c>
      <c r="C11" s="41">
        <v>0</v>
      </c>
      <c r="D11" s="41">
        <v>0</v>
      </c>
      <c r="E11" s="41">
        <v>0</v>
      </c>
    </row>
    <row r="12" spans="1:5" ht="47.25">
      <c r="A12" s="42" t="s">
        <v>600</v>
      </c>
      <c r="B12" s="41">
        <v>0</v>
      </c>
      <c r="C12" s="41">
        <v>0</v>
      </c>
      <c r="D12" s="41">
        <v>0</v>
      </c>
      <c r="E12" s="41">
        <v>0</v>
      </c>
    </row>
    <row r="13" spans="1:5" ht="15.75">
      <c r="A13" s="40" t="s">
        <v>598</v>
      </c>
      <c r="B13" s="41">
        <v>0</v>
      </c>
      <c r="C13" s="41">
        <v>0</v>
      </c>
      <c r="D13" s="41">
        <v>0</v>
      </c>
      <c r="E13" s="41">
        <v>0</v>
      </c>
    </row>
    <row r="14" spans="1:5" ht="15.75">
      <c r="A14" s="40" t="s">
        <v>599</v>
      </c>
      <c r="B14" s="41">
        <v>0</v>
      </c>
      <c r="C14" s="41">
        <v>0</v>
      </c>
      <c r="D14" s="41">
        <v>0</v>
      </c>
      <c r="E14" s="41">
        <v>0</v>
      </c>
    </row>
    <row r="15" spans="1:5" ht="15.75">
      <c r="A15" s="5"/>
      <c r="B15" s="5"/>
      <c r="C15" s="5"/>
      <c r="D15" s="5"/>
      <c r="E15" s="5"/>
    </row>
  </sheetData>
  <sheetProtection/>
  <mergeCells count="3">
    <mergeCell ref="A2:D2"/>
    <mergeCell ref="A3:E3"/>
    <mergeCell ref="A1:E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4.140625" style="0" customWidth="1"/>
  </cols>
  <sheetData>
    <row r="1" spans="1:5" ht="15.75">
      <c r="A1" s="185" t="s">
        <v>601</v>
      </c>
      <c r="B1" s="185"/>
      <c r="C1" s="185"/>
      <c r="D1" s="185"/>
      <c r="E1" s="186"/>
    </row>
    <row r="2" spans="1:5" ht="15.75">
      <c r="A2" s="44"/>
      <c r="B2" s="44"/>
      <c r="C2" s="44"/>
      <c r="D2" s="44"/>
      <c r="E2" s="45"/>
    </row>
    <row r="3" spans="1:5" ht="41.25" customHeight="1">
      <c r="A3" s="187" t="s">
        <v>615</v>
      </c>
      <c r="B3" s="187"/>
      <c r="C3" s="188"/>
      <c r="D3" s="188"/>
      <c r="E3" s="188"/>
    </row>
    <row r="4" spans="1:5" ht="15.75">
      <c r="A4" s="29"/>
      <c r="B4" s="29"/>
      <c r="C4" s="46"/>
      <c r="D4" s="46"/>
      <c r="E4" s="46"/>
    </row>
    <row r="5" spans="1:5" ht="15.75">
      <c r="A5" s="35"/>
      <c r="B5" s="35"/>
      <c r="C5" s="34"/>
      <c r="D5" s="15" t="s">
        <v>575</v>
      </c>
      <c r="E5" s="47"/>
    </row>
    <row r="6" spans="1:5" s="7" customFormat="1" ht="76.5">
      <c r="A6" s="61" t="s">
        <v>1</v>
      </c>
      <c r="B6" s="10" t="s">
        <v>589</v>
      </c>
      <c r="C6" s="10" t="s">
        <v>608</v>
      </c>
      <c r="D6" s="10" t="s">
        <v>590</v>
      </c>
      <c r="E6" s="10" t="s">
        <v>591</v>
      </c>
    </row>
    <row r="7" spans="1:5" s="113" customFormat="1" ht="15.75">
      <c r="A7" s="48">
        <v>1</v>
      </c>
      <c r="B7" s="49">
        <v>2</v>
      </c>
      <c r="C7" s="112">
        <v>3</v>
      </c>
      <c r="D7" s="112">
        <v>4</v>
      </c>
      <c r="E7" s="112">
        <v>5</v>
      </c>
    </row>
    <row r="8" spans="1:5" ht="47.25">
      <c r="A8" s="50" t="s">
        <v>602</v>
      </c>
      <c r="B8" s="37">
        <f>B10+B11</f>
        <v>0</v>
      </c>
      <c r="C8" s="37">
        <f>C12</f>
        <v>0</v>
      </c>
      <c r="D8" s="56">
        <f>B8-C8</f>
        <v>0</v>
      </c>
      <c r="E8" s="57">
        <v>0</v>
      </c>
    </row>
    <row r="9" spans="1:5" ht="15.75">
      <c r="A9" s="42" t="s">
        <v>603</v>
      </c>
      <c r="B9" s="51">
        <v>0</v>
      </c>
      <c r="C9" s="52">
        <v>0</v>
      </c>
      <c r="D9" s="54">
        <f>B9-C9</f>
        <v>0</v>
      </c>
      <c r="E9" s="58">
        <v>0</v>
      </c>
    </row>
    <row r="10" spans="1:5" ht="63">
      <c r="A10" s="42" t="s">
        <v>604</v>
      </c>
      <c r="B10" s="53">
        <v>0</v>
      </c>
      <c r="C10" s="54">
        <v>0</v>
      </c>
      <c r="D10" s="54">
        <f>B10-C10</f>
        <v>0</v>
      </c>
      <c r="E10" s="58">
        <v>0</v>
      </c>
    </row>
    <row r="11" spans="1:5" ht="47.25">
      <c r="A11" s="42" t="s">
        <v>605</v>
      </c>
      <c r="B11" s="59">
        <v>0</v>
      </c>
      <c r="C11" s="54">
        <v>0</v>
      </c>
      <c r="D11" s="54">
        <f>B11-C11</f>
        <v>0</v>
      </c>
      <c r="E11" s="58">
        <v>0</v>
      </c>
    </row>
    <row r="12" spans="1:5" ht="15.75">
      <c r="A12" s="55" t="s">
        <v>606</v>
      </c>
      <c r="B12" s="37">
        <v>0</v>
      </c>
      <c r="C12" s="56">
        <f>C13-C14</f>
        <v>0</v>
      </c>
      <c r="D12" s="56">
        <f>B12-C12</f>
        <v>0</v>
      </c>
      <c r="E12" s="57">
        <v>0</v>
      </c>
    </row>
    <row r="13" spans="1:5" ht="15.75">
      <c r="A13" s="5"/>
      <c r="B13" s="5"/>
      <c r="C13" s="5"/>
      <c r="D13" s="5"/>
      <c r="E13" s="5"/>
    </row>
  </sheetData>
  <sheetProtection/>
  <mergeCells count="2">
    <mergeCell ref="A1:E1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Zverev</cp:lastModifiedBy>
  <cp:lastPrinted>2022-10-10T05:39:21Z</cp:lastPrinted>
  <dcterms:created xsi:type="dcterms:W3CDTF">2022-06-08T23:20:52Z</dcterms:created>
  <dcterms:modified xsi:type="dcterms:W3CDTF">2022-10-18T05:20:25Z</dcterms:modified>
  <cp:category/>
  <cp:version/>
  <cp:contentType/>
  <cp:contentStatus/>
</cp:coreProperties>
</file>