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Прил.1" sheetId="1" r:id="rId1"/>
  </sheets>
  <definedNames>
    <definedName name="__bookmark_1">'Прил.1'!$A$4:$D$89</definedName>
    <definedName name="_xlnm.Print_Titles" localSheetId="0">'Прил.1'!$4:$4</definedName>
    <definedName name="_xlnm.Print_Area" localSheetId="0">'Прил.1'!$A$1:$G$94</definedName>
  </definedNames>
  <calcPr fullCalcOnLoad="1"/>
</workbook>
</file>

<file path=xl/sharedStrings.xml><?xml version="1.0" encoding="utf-8"?>
<sst xmlns="http://schemas.openxmlformats.org/spreadsheetml/2006/main" count="187" uniqueCount="186">
  <si>
    <t>Приложение №1</t>
  </si>
  <si>
    <t>тыс. рублей</t>
  </si>
  <si>
    <t>Код бюджетной классификации</t>
  </si>
  <si>
    <t>Наименование</t>
  </si>
  <si>
    <t>В СЕ ГО</t>
  </si>
  <si>
    <t/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</si>
  <si>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</si>
  <si>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</si>
  <si>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</si>
  <si>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</si>
  <si>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</si>
  <si>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</si>
  <si>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</si>
  <si>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</si>
  <si>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</si>
  <si>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</si>
  <si>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</si>
  <si>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</si>
  <si>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</si>
  <si>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</si>
  <si>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1 01 02080 01 0000 110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</si>
  <si>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</si>
  <si>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</si>
  <si>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</si>
  <si>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</si>
  <si>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</si>
  <si>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</si>
  <si>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</si>
  <si>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</si>
  <si>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</si>
  <si>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</si>
  <si>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</si>
  <si>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</si>
  <si>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</si>
  <si>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</si>
  <si>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</si>
  <si>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</si>
  <si>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</si>
  <si>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</si>
  <si>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</si>
  <si>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</si>
  <si>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</si>
  <si>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</si>
  <si>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</si>
  <si>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</si>
  <si>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</si>
  <si>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</si>
  <si>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</si>
  <si>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</si>
  <si>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</si>
  <si>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</si>
  <si>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</si>
  <si>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</si>
  <si>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</si>
  <si>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</si>
  <si>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</si>
  <si>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</si>
  <si>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</si>
  <si>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</si>
  <si>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</si>
  <si>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</si>
  <si>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</si>
  <si>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</si>
  <si>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</si>
  <si>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</si>
  <si>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</si>
  <si>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</si>
  <si>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</si>
  <si>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</si>
  <si>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</si>
  <si>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</si>
  <si>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</si>
  <si>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</si>
  <si>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</si>
  <si>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</si>
  <si>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</si>
  <si>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</si>
  <si>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</si>
  <si>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</si>
  <si>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</si>
  <si>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</si>
  <si>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</si>
  <si>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</si>
  <si>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</si>
  <si>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</si>
  <si>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</si>
  <si>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</si>
  <si>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</si>
  <si>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</si>
  <si>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</si>
  <si>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</si>
  <si>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</si>
  <si>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</si>
  <si>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</si>
  <si>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</si>
  <si>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</si>
  <si>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</si>
  <si>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</si>
  <si>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</si>
  <si>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</si>
  <si>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</si>
  <si>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</si>
  <si>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</si>
  <si>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</si>
  <si>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</si>
  <si>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</si>
  <si>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</si>
  <si>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</si>
  <si>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2 02 25210 04 0000 150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</si>
  <si>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</si>
  <si>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</si>
  <si>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</si>
  <si>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2 02 25519 04 0000 150</t>
  </si>
  <si>
    <t>Субсидии бюджетам городских округов на поддержку отрасли культуры</t>
  </si>
  <si>
    <t>2 02 29999 04 0000 150</t>
  </si>
  <si>
    <t>Прочие субсидии бюджетам городских округов</t>
  </si>
  <si>
    <t>2 02 30000 00 0000 150</t>
  </si>
  <si>
    <t>Субвенции бюджетам бюджетной системы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</si>
  <si>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</si>
  <si>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</si>
  <si>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2 02 35118 04 0000 150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</si>
  <si>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</si>
  <si>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</si>
  <si>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</si>
  <si>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2 02 35930 04 0000 150</t>
  </si>
  <si>
    <t>Субвенции бюджетам городских округов на государственную регистрацию актов гражданского состояния</t>
  </si>
  <si>
    <t>2 02 40000 00 0000 150</t>
  </si>
  <si>
    <t>Иные межбюджетные трансферты</t>
  </si>
  <si>
    <t>2 02 45303 04 0000 150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</si>
  <si>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</si>
  <si>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</si>
  <si>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</si>
  <si>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Бюджет на 2022 год</t>
  </si>
  <si>
    <t>Отклонение</t>
  </si>
  <si>
    <t>% исполнения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</si>
  <si>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</si>
  <si>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1 03 02 260 01 0000 110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</si>
  <si>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</si>
  <si>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1 05 01 012 01 0000 110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</si>
  <si>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</si>
  <si>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</si>
  <si>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1 05 02 010 02 0000 110</t>
  </si>
  <si>
    <t>1 05 02 020 02 0000 110</t>
  </si>
  <si>
    <t>1 13 00 000 00 0000 000</t>
  </si>
  <si>
    <t>1 13 02 000 00 0000 130</t>
  </si>
  <si>
    <t xml:space="preserve"> 1 13 02 990 00 0000 130</t>
  </si>
  <si>
    <t xml:space="preserve"> 1 13 02 994 04 0000 130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</si>
  <si>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</si>
  <si>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</si>
  <si>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</si>
  <si>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</si>
  <si>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</si>
  <si>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</t>
  </si>
  <si>
    <t>1 17 00000 00 0000 000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</si>
  <si>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</si>
  <si>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</si>
  <si>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</si>
  <si>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</si>
  <si>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2 19 60 010 04 0000 150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</si>
  <si>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</si>
  <si>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Исполнение поступления доходов в бюджет муниципального образования "Сусуманский городской округ" по кодам классификации доходов бюджетов  за 1 полугодие 2022 год</t>
  </si>
  <si>
    <t>Исполнение Бюджета за 1 полугодие 2022 год</t>
  </si>
  <si>
    <t>2 02 25299 04 0000 150</t>
  </si>
  <si>
    <t>Субсидии бюджетам городских округов на софинан-сирование расходных обязательств субъектов Россий-ской Федерации, связанных с реализацией федераль-ной целевой программы "Увековечение памяти по-гибших при защите Отечества на 2019 - 2024 годы"</t>
  </si>
  <si>
    <t>2 02 25511 04 0000 150</t>
  </si>
  <si>
    <t>Субсидии бюджетам городских округов на проведение комплексных кадастровых работ</t>
  </si>
  <si>
    <t>2 02 36900 04 0000 150</t>
  </si>
  <si>
    <t>Единая субвенция бюджетам городских округов из бюджета субъекта Российской Федерации</t>
  </si>
  <si>
    <t>2 02 45505 04 0000 150</t>
  </si>
  <si>
    <t>Межбюджетные трансферты, передаваемые бюджетам городских округов на реализацию мероприятий пла-нов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</si>
  <si>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
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</si>
  <si>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
</t>
  </si>
  <si>
    <t>1 01 02080 01 2100 110</t>
  </si>
  <si>
    <t>1 01 0210 001 1000 110</t>
  </si>
  <si>
    <t xml:space="preserve"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
</t>
  </si>
  <si>
    <t>1 05 01022 01 0000 110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</si>
  <si>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</si>
  <si>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 xml:space="preserve">1 14 02043 04 0000 410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</si>
  <si>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</si>
  <si>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</si>
  <si>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</si>
  <si>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1 14 0601000 0000 430</t>
  </si>
  <si>
    <t>1 1 40200000 0000 000</t>
  </si>
  <si>
    <t>1 14 02040 04 0000 410</t>
  </si>
  <si>
    <t>2 19 25 511 04 0000 150</t>
  </si>
  <si>
    <t>Возврат остатков субсидий на проведение комплексных кадастровых работ из бюджетов городских округов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</si>
</sst>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yyyy\-m\-d\ hh:mm:ss\ AM/PM"/>
    <numFmt numFmtId="177" formatCode="#,##0.0"/>
    <numFmt numFmtId="178" formatCode="&quot;&quot;###,##0.00"/>
    <numFmt numFmtId="179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77" fontId="5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Fill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177" fontId="5" fillId="33" borderId="12" xfId="0" applyNumberFormat="1" applyFont="1" applyFill="1" applyBorder="1" applyAlignment="1" applyProtection="1">
      <alignment horizontal="right" vertical="top" wrapText="1"/>
      <protection/>
    </xf>
    <xf numFmtId="177" fontId="5" fillId="33" borderId="10" xfId="0" applyNumberFormat="1" applyFont="1" applyFill="1" applyBorder="1" applyAlignment="1" applyProtection="1">
      <alignment horizontal="right" vertical="top" wrapText="1"/>
      <protection/>
    </xf>
    <xf numFmtId="177" fontId="4" fillId="33" borderId="10" xfId="0" applyNumberFormat="1" applyFont="1" applyFill="1" applyBorder="1" applyAlignment="1" applyProtection="1">
      <alignment horizontal="right" vertical="top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left" vertical="top" wrapText="1"/>
      <protection/>
    </xf>
    <xf numFmtId="0" fontId="5" fillId="33" borderId="10" xfId="0" applyNumberFormat="1" applyFont="1" applyFill="1" applyBorder="1" applyAlignment="1" applyProtection="1">
      <alignment horizontal="left" vertical="top" wrapText="1"/>
      <protection/>
    </xf>
    <xf numFmtId="177" fontId="0" fillId="33" borderId="0" xfId="0" applyNumberFormat="1" applyFill="1" applyAlignment="1">
      <alignment/>
    </xf>
    <xf numFmtId="0" fontId="4" fillId="33" borderId="10" xfId="0" applyNumberFormat="1" applyFont="1" applyFill="1" applyBorder="1" applyAlignment="1" applyProtection="1">
      <alignment horizontal="left" vertical="top" wrapText="1"/>
      <protection/>
    </xf>
    <xf numFmtId="177" fontId="4" fillId="33" borderId="12" xfId="0" applyNumberFormat="1" applyFont="1" applyFill="1" applyBorder="1" applyAlignment="1" applyProtection="1">
      <alignment horizontal="right" vertical="top" wrapText="1"/>
      <protection/>
    </xf>
    <xf numFmtId="0" fontId="4" fillId="33" borderId="10" xfId="0" applyNumberFormat="1" applyFont="1" applyFill="1" applyBorder="1" applyAlignment="1" applyProtection="1">
      <alignment vertical="top" wrapText="1"/>
      <protection/>
    </xf>
    <xf numFmtId="178" fontId="4" fillId="33" borderId="14" xfId="0" applyNumberFormat="1" applyFont="1" applyFill="1" applyBorder="1" applyAlignment="1">
      <alignment horizontal="left" vertical="top" wrapText="1"/>
    </xf>
    <xf numFmtId="0" fontId="33" fillId="33" borderId="0" xfId="0" applyFont="1" applyFill="1" applyAlignment="1">
      <alignment/>
    </xf>
    <xf numFmtId="178" fontId="5" fillId="33" borderId="14" xfId="0" applyNumberFormat="1" applyFont="1" applyFill="1" applyBorder="1" applyAlignment="1">
      <alignment horizontal="center" vertical="top" wrapText="1"/>
    </xf>
    <xf numFmtId="178" fontId="4" fillId="33" borderId="14" xfId="0" applyNumberFormat="1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177" fontId="4" fillId="33" borderId="11" xfId="0" applyNumberFormat="1" applyFont="1" applyFill="1" applyBorder="1" applyAlignment="1" applyProtection="1">
      <alignment horizontal="right" vertical="top" wrapText="1"/>
      <protection/>
    </xf>
    <xf numFmtId="177" fontId="4" fillId="33" borderId="13" xfId="0" applyNumberFormat="1" applyFont="1" applyFill="1" applyBorder="1" applyAlignment="1" applyProtection="1">
      <alignment horizontal="right" vertical="top" wrapText="1"/>
      <protection/>
    </xf>
    <xf numFmtId="177" fontId="4" fillId="33" borderId="16" xfId="0" applyNumberFormat="1" applyFont="1" applyFill="1" applyBorder="1" applyAlignment="1" applyProtection="1">
      <alignment horizontal="right" vertical="top" wrapText="1"/>
      <protection/>
    </xf>
    <xf numFmtId="0" fontId="4" fillId="33" borderId="16" xfId="0" applyNumberFormat="1" applyFont="1" applyFill="1" applyBorder="1" applyAlignment="1" applyProtection="1">
      <alignment horizontal="left" vertical="top" wrapText="1"/>
      <protection/>
    </xf>
    <xf numFmtId="177" fontId="4" fillId="33" borderId="17" xfId="0" applyNumberFormat="1" applyFont="1" applyFill="1" applyBorder="1" applyAlignment="1" applyProtection="1">
      <alignment horizontal="right" vertical="top" wrapText="1"/>
      <protection/>
    </xf>
    <xf numFmtId="177" fontId="4" fillId="33" borderId="18" xfId="0" applyNumberFormat="1" applyFont="1" applyFill="1" applyBorder="1" applyAlignment="1" applyProtection="1">
      <alignment horizontal="right" vertical="top" wrapText="1"/>
      <protection/>
    </xf>
    <xf numFmtId="49" fontId="4" fillId="33" borderId="11" xfId="0" applyNumberFormat="1" applyFont="1" applyFill="1" applyBorder="1" applyAlignment="1" applyProtection="1">
      <alignment horizontal="left" vertical="top" wrapText="1"/>
      <protection/>
    </xf>
    <xf numFmtId="178" fontId="4" fillId="33" borderId="11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49" fontId="4" fillId="0" borderId="11" xfId="0" applyNumberFormat="1" applyFont="1" applyFill="1" applyBorder="1" applyAlignment="1" applyProtection="1">
      <alignment horizontal="left" vertical="top" wrapText="1"/>
      <protection/>
    </xf>
    <xf numFmtId="177" fontId="4" fillId="0" borderId="11" xfId="0" applyNumberFormat="1" applyFont="1" applyFill="1" applyBorder="1" applyAlignment="1" applyProtection="1">
      <alignment horizontal="right" vertical="top" wrapText="1"/>
      <protection/>
    </xf>
    <xf numFmtId="177" fontId="4" fillId="0" borderId="19" xfId="0" applyNumberFormat="1" applyFont="1" applyFill="1" applyBorder="1" applyAlignment="1" applyProtection="1">
      <alignment horizontal="right" vertical="top" wrapText="1"/>
      <protection/>
    </xf>
    <xf numFmtId="177" fontId="5" fillId="0" borderId="16" xfId="0" applyNumberFormat="1" applyFont="1" applyFill="1" applyBorder="1" applyAlignment="1" applyProtection="1">
      <alignment horizontal="right" vertical="top" wrapText="1"/>
      <protection/>
    </xf>
    <xf numFmtId="177" fontId="5" fillId="33" borderId="20" xfId="0" applyNumberFormat="1" applyFont="1" applyFill="1" applyBorder="1" applyAlignment="1" applyProtection="1">
      <alignment horizontal="right" vertical="top" wrapText="1"/>
      <protection/>
    </xf>
    <xf numFmtId="177" fontId="4" fillId="0" borderId="21" xfId="0" applyNumberFormat="1" applyFont="1" applyFill="1" applyBorder="1" applyAlignment="1" applyProtection="1">
      <alignment horizontal="right" vertical="top" wrapText="1"/>
      <protection/>
    </xf>
    <xf numFmtId="177" fontId="8" fillId="0" borderId="11" xfId="0" applyNumberFormat="1" applyFont="1" applyFill="1" applyBorder="1" applyAlignment="1" applyProtection="1">
      <alignment horizontal="right" vertical="top" wrapText="1"/>
      <protection/>
    </xf>
    <xf numFmtId="0" fontId="4" fillId="33" borderId="13" xfId="0" applyNumberFormat="1" applyFont="1" applyFill="1" applyBorder="1" applyAlignment="1" applyProtection="1">
      <alignment horizontal="left" vertical="top" wrapText="1"/>
      <protection/>
    </xf>
    <xf numFmtId="0" fontId="4" fillId="33" borderId="22" xfId="0" applyNumberFormat="1" applyFont="1" applyFill="1" applyBorder="1" applyAlignment="1" applyProtection="1">
      <alignment horizontal="left"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left" vertical="top" wrapText="1"/>
      <protection/>
    </xf>
    <xf numFmtId="0" fontId="43" fillId="33" borderId="24" xfId="0" applyFont="1" applyFill="1" applyBorder="1" applyAlignment="1">
      <alignment horizontal="right" vertical="top"/>
    </xf>
    <xf numFmtId="0" fontId="4" fillId="33" borderId="13" xfId="0" applyNumberFormat="1" applyFont="1" applyFill="1" applyBorder="1" applyAlignment="1" applyProtection="1">
      <alignment horizontal="justify" vertical="top" wrapText="1"/>
      <protection/>
    </xf>
    <xf numFmtId="0" fontId="4" fillId="33" borderId="22" xfId="0" applyNumberFormat="1" applyFont="1" applyFill="1" applyBorder="1" applyAlignment="1" applyProtection="1">
      <alignment horizontal="justify" vertical="top" wrapText="1"/>
      <protection/>
    </xf>
    <xf numFmtId="0" fontId="5" fillId="33" borderId="13" xfId="0" applyNumberFormat="1" applyFont="1" applyFill="1" applyBorder="1" applyAlignment="1" applyProtection="1">
      <alignment horizontal="justify" vertical="top" wrapText="1"/>
      <protection/>
    </xf>
    <xf numFmtId="0" fontId="5" fillId="33" borderId="22" xfId="0" applyNumberFormat="1" applyFont="1" applyFill="1" applyBorder="1" applyAlignment="1" applyProtection="1">
      <alignment horizontal="justify" vertical="top" wrapText="1"/>
      <protection/>
    </xf>
    <xf numFmtId="0" fontId="5" fillId="0" borderId="13" xfId="0" applyNumberFormat="1" applyFont="1" applyFill="1" applyBorder="1" applyAlignment="1" applyProtection="1">
      <alignment horizontal="justify" vertical="top" wrapText="1"/>
      <protection/>
    </xf>
    <xf numFmtId="0" fontId="5" fillId="0" borderId="22" xfId="0" applyNumberFormat="1" applyFont="1" applyFill="1" applyBorder="1" applyAlignment="1" applyProtection="1">
      <alignment horizontal="justify" vertical="top" wrapText="1"/>
      <protection/>
    </xf>
    <xf numFmtId="0" fontId="4" fillId="0" borderId="13" xfId="0" applyNumberFormat="1" applyFont="1" applyFill="1" applyBorder="1" applyAlignment="1" applyProtection="1">
      <alignment horizontal="justify" vertical="top" wrapText="1"/>
      <protection/>
    </xf>
    <xf numFmtId="0" fontId="4" fillId="0" borderId="22" xfId="0" applyNumberFormat="1" applyFont="1" applyFill="1" applyBorder="1" applyAlignment="1" applyProtection="1">
      <alignment horizontal="justify" vertical="top" wrapText="1"/>
      <protection/>
    </xf>
    <xf numFmtId="0" fontId="4" fillId="0" borderId="19" xfId="0" applyNumberFormat="1" applyFont="1" applyFill="1" applyBorder="1" applyAlignment="1" applyProtection="1">
      <alignment horizontal="justify" vertical="top" wrapText="1"/>
      <protection/>
    </xf>
    <xf numFmtId="0" fontId="4" fillId="0" borderId="25" xfId="0" applyNumberFormat="1" applyFont="1" applyFill="1" applyBorder="1" applyAlignment="1" applyProtection="1">
      <alignment horizontal="justify" vertical="top" wrapText="1"/>
      <protection/>
    </xf>
    <xf numFmtId="0" fontId="3" fillId="33" borderId="0" xfId="0" applyNumberFormat="1" applyFont="1" applyFill="1" applyBorder="1" applyAlignment="1" applyProtection="1">
      <alignment horizontal="right" vertical="top" wrapText="1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26" xfId="0" applyNumberFormat="1" applyFont="1" applyFill="1" applyBorder="1" applyAlignment="1" applyProtection="1">
      <alignment horizontal="justify" vertical="top" wrapText="1"/>
      <protection/>
    </xf>
    <xf numFmtId="0" fontId="5" fillId="33" borderId="12" xfId="0" applyNumberFormat="1" applyFont="1" applyFill="1" applyBorder="1" applyAlignment="1" applyProtection="1">
      <alignment horizontal="justify" vertical="top" wrapText="1"/>
      <protection/>
    </xf>
    <xf numFmtId="0" fontId="6" fillId="33" borderId="0" xfId="0" applyNumberFormat="1" applyFont="1" applyFill="1" applyBorder="1" applyAlignment="1" applyProtection="1">
      <alignment horizontal="justify" vertical="top" wrapText="1"/>
      <protection/>
    </xf>
    <xf numFmtId="0" fontId="4" fillId="33" borderId="19" xfId="0" applyNumberFormat="1" applyFont="1" applyFill="1" applyBorder="1" applyAlignment="1" applyProtection="1">
      <alignment horizontal="justify" vertical="top" wrapText="1"/>
      <protection/>
    </xf>
    <xf numFmtId="0" fontId="4" fillId="33" borderId="17" xfId="0" applyNumberFormat="1" applyFont="1" applyFill="1" applyBorder="1" applyAlignment="1" applyProtection="1">
      <alignment horizontal="justify" vertical="top" wrapText="1"/>
      <protection/>
    </xf>
    <xf numFmtId="0" fontId="4" fillId="33" borderId="11" xfId="0" applyNumberFormat="1" applyFont="1" applyFill="1" applyBorder="1" applyAlignment="1" applyProtection="1">
      <alignment horizontal="justify" vertical="top" wrapText="1"/>
      <protection/>
    </xf>
    <xf numFmtId="0" fontId="4" fillId="33" borderId="26" xfId="0" applyNumberFormat="1" applyFont="1" applyFill="1" applyBorder="1" applyAlignment="1" applyProtection="1">
      <alignment horizontal="justify" vertical="top" wrapText="1"/>
      <protection/>
    </xf>
    <xf numFmtId="0" fontId="4" fillId="33" borderId="12" xfId="0" applyNumberFormat="1" applyFont="1" applyFill="1" applyBorder="1" applyAlignment="1" applyProtection="1">
      <alignment horizontal="justify" vertical="top" wrapText="1"/>
      <protection/>
    </xf>
    <xf numFmtId="0" fontId="4" fillId="33" borderId="11" xfId="0" applyNumberFormat="1" applyFont="1" applyFill="1" applyBorder="1" applyAlignment="1" applyProtection="1">
      <alignment horizontal="left" vertical="top" wrapText="1"/>
      <protection/>
    </xf>
    <xf numFmtId="0" fontId="5" fillId="33" borderId="0" xfId="0" applyNumberFormat="1" applyFont="1" applyFill="1" applyBorder="1" applyAlignment="1" applyProtection="1">
      <alignment horizontal="center" vertical="top" wrapText="1"/>
      <protection/>
    </xf>
    <xf numFmtId="0" fontId="44" fillId="33" borderId="0" xfId="0" applyFont="1" applyFill="1" applyAlignment="1">
      <alignment wrapText="1"/>
    </xf>
    <xf numFmtId="0" fontId="4" fillId="33" borderId="0" xfId="0" applyNumberFormat="1" applyFont="1" applyFill="1" applyBorder="1" applyAlignment="1" applyProtection="1">
      <alignment horizontal="right" vertical="top" wrapText="1"/>
      <protection/>
    </xf>
    <xf numFmtId="0" fontId="44" fillId="33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view="pageBreakPreview" zoomScale="82" zoomScaleNormal="82" zoomScaleSheetLayoutView="82" zoomScalePageLayoutView="0" workbookViewId="0" topLeftCell="A70">
      <selection activeCell="B11" sqref="B11:C11"/>
    </sheetView>
  </sheetViews>
  <sheetFormatPr defaultColWidth="9.140625" defaultRowHeight="15"/>
  <cols>
    <col min="1" max="1" width="25.7109375" style="4" customWidth="1"/>
    <col min="2" max="2" width="21.7109375" style="4" customWidth="1"/>
    <col min="3" max="3" width="25.57421875" style="4" customWidth="1"/>
    <col min="4" max="4" width="12.8515625" style="4" customWidth="1"/>
    <col min="5" max="5" width="14.7109375" style="4" customWidth="1"/>
    <col min="6" max="6" width="13.57421875" style="4" customWidth="1"/>
    <col min="7" max="7" width="10.7109375" style="4" customWidth="1"/>
    <col min="8" max="8" width="17.140625" style="4" customWidth="1"/>
    <col min="9" max="9" width="8.8515625" style="4" customWidth="1"/>
    <col min="10" max="10" width="10.28125" style="4" bestFit="1" customWidth="1"/>
    <col min="11" max="16384" width="8.8515625" style="4" customWidth="1"/>
  </cols>
  <sheetData>
    <row r="1" spans="1:7" ht="18">
      <c r="A1" s="61"/>
      <c r="B1" s="61"/>
      <c r="C1" s="61"/>
      <c r="D1" s="61"/>
      <c r="E1" s="70" t="s">
        <v>0</v>
      </c>
      <c r="F1" s="70"/>
      <c r="G1" s="71"/>
    </row>
    <row r="2" spans="1:7" ht="36" customHeight="1">
      <c r="A2" s="68" t="s">
        <v>160</v>
      </c>
      <c r="B2" s="68"/>
      <c r="C2" s="68"/>
      <c r="D2" s="68"/>
      <c r="E2" s="69"/>
      <c r="F2" s="69"/>
      <c r="G2" s="69"/>
    </row>
    <row r="3" spans="1:7" ht="16.5">
      <c r="A3" s="55"/>
      <c r="B3" s="55"/>
      <c r="C3" s="55"/>
      <c r="D3" s="55"/>
      <c r="F3" s="44" t="s">
        <v>1</v>
      </c>
      <c r="G3" s="44"/>
    </row>
    <row r="4" spans="1:7" ht="62.25">
      <c r="A4" s="9" t="s">
        <v>2</v>
      </c>
      <c r="B4" s="56" t="s">
        <v>3</v>
      </c>
      <c r="C4" s="57"/>
      <c r="D4" s="21" t="s">
        <v>132</v>
      </c>
      <c r="E4" s="21" t="s">
        <v>161</v>
      </c>
      <c r="F4" s="21" t="s">
        <v>133</v>
      </c>
      <c r="G4" s="21" t="s">
        <v>134</v>
      </c>
    </row>
    <row r="5" spans="1:7" ht="15">
      <c r="A5" s="10">
        <v>1</v>
      </c>
      <c r="B5" s="58">
        <v>2</v>
      </c>
      <c r="C5" s="58"/>
      <c r="D5" s="5">
        <v>3</v>
      </c>
      <c r="E5" s="5">
        <v>4</v>
      </c>
      <c r="F5" s="5">
        <v>5</v>
      </c>
      <c r="G5" s="5">
        <v>6</v>
      </c>
    </row>
    <row r="6" spans="1:12" ht="15">
      <c r="A6" s="11" t="s">
        <v>4</v>
      </c>
      <c r="B6" s="58" t="s">
        <v>5</v>
      </c>
      <c r="C6" s="58"/>
      <c r="D6" s="6">
        <f>D7+D69</f>
        <v>916094.7000000001</v>
      </c>
      <c r="E6" s="6">
        <f>E7+E69</f>
        <v>410178.60000000003</v>
      </c>
      <c r="F6" s="6">
        <f>F7+F69</f>
        <v>505916.1</v>
      </c>
      <c r="G6" s="6">
        <f>E6/D6*100</f>
        <v>44.77469414461191</v>
      </c>
      <c r="H6" s="13"/>
      <c r="I6" s="13"/>
      <c r="J6" s="13"/>
      <c r="L6" s="13"/>
    </row>
    <row r="7" spans="1:9" ht="15">
      <c r="A7" s="12" t="s">
        <v>6</v>
      </c>
      <c r="B7" s="59" t="s">
        <v>7</v>
      </c>
      <c r="C7" s="60"/>
      <c r="D7" s="7">
        <v>324019.4</v>
      </c>
      <c r="E7" s="7">
        <f>E8+E17+E23+E35+E41+E44+E50+E60+E67+E56+E68</f>
        <v>110072.70000000003</v>
      </c>
      <c r="F7" s="6">
        <f>F8+F17+F23+F35+F41+F44+F50+F56+F60+F67+F68</f>
        <v>213946.7</v>
      </c>
      <c r="G7" s="6">
        <f aca="true" t="shared" si="0" ref="G7:G90">E7/D7*100</f>
        <v>33.97102148821954</v>
      </c>
      <c r="H7" s="13"/>
      <c r="I7" s="13"/>
    </row>
    <row r="8" spans="1:9" ht="15">
      <c r="A8" s="12" t="s">
        <v>8</v>
      </c>
      <c r="B8" s="47" t="s">
        <v>9</v>
      </c>
      <c r="C8" s="48"/>
      <c r="D8" s="7">
        <v>268663</v>
      </c>
      <c r="E8" s="7">
        <f>E9</f>
        <v>70096.50000000001</v>
      </c>
      <c r="F8" s="6">
        <f>F9</f>
        <v>198566.49999999997</v>
      </c>
      <c r="G8" s="6">
        <f t="shared" si="0"/>
        <v>26.090864763663035</v>
      </c>
      <c r="H8" s="13"/>
      <c r="I8" s="13"/>
    </row>
    <row r="9" spans="1:9" ht="15">
      <c r="A9" s="12" t="s">
        <v>10</v>
      </c>
      <c r="B9" s="47" t="s">
        <v>11</v>
      </c>
      <c r="C9" s="48"/>
      <c r="D9" s="7">
        <f>D10+D11+D12+D13+D14+D15</f>
        <v>268663</v>
      </c>
      <c r="E9" s="7">
        <f>E10+E11+E12+E13+E14+E15+E16</f>
        <v>70096.50000000001</v>
      </c>
      <c r="F9" s="7">
        <f>F10+F11+F12+F13+F14+F15+F16</f>
        <v>198566.49999999997</v>
      </c>
      <c r="G9" s="6">
        <f t="shared" si="0"/>
        <v>26.090864763663035</v>
      </c>
      <c r="H9" s="13"/>
      <c r="I9" s="13"/>
    </row>
    <row r="10" spans="1:9" ht="93.75" customHeight="1">
      <c r="A10" s="14" t="s">
        <v>12</v>
      </c>
      <c r="B10" s="45" t="s">
        <v>13</v>
      </c>
      <c r="C10" s="46"/>
      <c r="D10" s="8">
        <v>260343</v>
      </c>
      <c r="E10" s="8">
        <v>66384.7</v>
      </c>
      <c r="F10" s="15">
        <f>D10-E10</f>
        <v>193958.3</v>
      </c>
      <c r="G10" s="15">
        <f t="shared" si="0"/>
        <v>25.498937939564343</v>
      </c>
      <c r="H10" s="13"/>
      <c r="I10" s="13"/>
    </row>
    <row r="11" spans="1:9" ht="142.5" customHeight="1">
      <c r="A11" s="14" t="s">
        <v>14</v>
      </c>
      <c r="B11" s="45" t="s">
        <v>15</v>
      </c>
      <c r="C11" s="46"/>
      <c r="D11" s="8">
        <v>197</v>
      </c>
      <c r="E11" s="8">
        <v>-4.4</v>
      </c>
      <c r="F11" s="15">
        <f aca="true" t="shared" si="1" ref="F11:F16">D11-E11</f>
        <v>201.4</v>
      </c>
      <c r="G11" s="15">
        <f t="shared" si="0"/>
        <v>-2.233502538071066</v>
      </c>
      <c r="H11" s="13"/>
      <c r="I11" s="13"/>
    </row>
    <row r="12" spans="1:9" ht="63" customHeight="1">
      <c r="A12" s="14" t="s">
        <v>16</v>
      </c>
      <c r="B12" s="45" t="s">
        <v>17</v>
      </c>
      <c r="C12" s="46"/>
      <c r="D12" s="8">
        <v>331</v>
      </c>
      <c r="E12" s="8">
        <v>120.3</v>
      </c>
      <c r="F12" s="15">
        <f t="shared" si="1"/>
        <v>210.7</v>
      </c>
      <c r="G12" s="15">
        <f t="shared" si="0"/>
        <v>36.34441087613293</v>
      </c>
      <c r="H12" s="13"/>
      <c r="I12" s="13"/>
    </row>
    <row r="13" spans="1:9" ht="109.5" customHeight="1">
      <c r="A13" s="14" t="s">
        <v>18</v>
      </c>
      <c r="B13" s="45" t="s">
        <v>19</v>
      </c>
      <c r="C13" s="46"/>
      <c r="D13" s="8">
        <v>634</v>
      </c>
      <c r="E13" s="8">
        <v>1.1</v>
      </c>
      <c r="F13" s="15">
        <f t="shared" si="1"/>
        <v>632.9</v>
      </c>
      <c r="G13" s="15">
        <f t="shared" si="0"/>
        <v>0.17350157728706625</v>
      </c>
      <c r="H13" s="13"/>
      <c r="I13" s="13"/>
    </row>
    <row r="14" spans="1:9" ht="196.5" customHeight="1">
      <c r="A14" s="14" t="s">
        <v>20</v>
      </c>
      <c r="B14" s="45" t="s">
        <v>170</v>
      </c>
      <c r="C14" s="46"/>
      <c r="D14" s="8">
        <v>7158</v>
      </c>
      <c r="E14" s="8">
        <v>3582.2</v>
      </c>
      <c r="F14" s="15">
        <f t="shared" si="1"/>
        <v>3575.8</v>
      </c>
      <c r="G14" s="15">
        <f t="shared" si="0"/>
        <v>50.044705224923156</v>
      </c>
      <c r="H14" s="13"/>
      <c r="I14" s="13"/>
    </row>
    <row r="15" spans="1:9" ht="159" customHeight="1">
      <c r="A15" s="14" t="s">
        <v>172</v>
      </c>
      <c r="B15" s="40" t="s">
        <v>171</v>
      </c>
      <c r="C15" s="41"/>
      <c r="D15" s="8">
        <v>0</v>
      </c>
      <c r="E15" s="8">
        <v>10.1</v>
      </c>
      <c r="F15" s="15">
        <f t="shared" si="1"/>
        <v>-10.1</v>
      </c>
      <c r="G15" s="15">
        <v>0</v>
      </c>
      <c r="H15" s="13"/>
      <c r="I15" s="13"/>
    </row>
    <row r="16" spans="1:9" ht="206.25" customHeight="1">
      <c r="A16" s="14" t="s">
        <v>173</v>
      </c>
      <c r="B16" s="40" t="s">
        <v>174</v>
      </c>
      <c r="C16" s="41"/>
      <c r="D16" s="8"/>
      <c r="E16" s="8">
        <v>2.5</v>
      </c>
      <c r="F16" s="15">
        <f t="shared" si="1"/>
        <v>-2.5</v>
      </c>
      <c r="G16" s="15">
        <v>0</v>
      </c>
      <c r="H16" s="13"/>
      <c r="I16" s="13"/>
    </row>
    <row r="17" spans="1:9" ht="48" customHeight="1">
      <c r="A17" s="12" t="s">
        <v>21</v>
      </c>
      <c r="B17" s="47" t="s">
        <v>22</v>
      </c>
      <c r="C17" s="48"/>
      <c r="D17" s="7">
        <f>D18</f>
        <v>7187</v>
      </c>
      <c r="E17" s="7">
        <f>E18</f>
        <v>4839.299999999999</v>
      </c>
      <c r="F17" s="7">
        <f>F18</f>
        <v>2347.7</v>
      </c>
      <c r="G17" s="6">
        <f t="shared" si="0"/>
        <v>67.33407541394183</v>
      </c>
      <c r="H17" s="13"/>
      <c r="I17" s="13"/>
    </row>
    <row r="18" spans="1:9" ht="47.25" customHeight="1">
      <c r="A18" s="12" t="s">
        <v>23</v>
      </c>
      <c r="B18" s="47" t="s">
        <v>24</v>
      </c>
      <c r="C18" s="48"/>
      <c r="D18" s="7">
        <f>D19+D20+D21+D22</f>
        <v>7187</v>
      </c>
      <c r="E18" s="7">
        <f>E19+E20+E21+E22</f>
        <v>4839.299999999999</v>
      </c>
      <c r="F18" s="7">
        <f>F19+F20+F21+F22</f>
        <v>2347.7</v>
      </c>
      <c r="G18" s="6">
        <f t="shared" si="0"/>
        <v>67.33407541394183</v>
      </c>
      <c r="H18" s="13"/>
      <c r="I18" s="13"/>
    </row>
    <row r="19" spans="1:9" ht="158.25" customHeight="1">
      <c r="A19" s="14" t="s">
        <v>25</v>
      </c>
      <c r="B19" s="45" t="s">
        <v>26</v>
      </c>
      <c r="C19" s="46"/>
      <c r="D19" s="8">
        <v>3249</v>
      </c>
      <c r="E19" s="8">
        <v>2382</v>
      </c>
      <c r="F19" s="15">
        <f>D19-E19</f>
        <v>867</v>
      </c>
      <c r="G19" s="15">
        <f t="shared" si="0"/>
        <v>73.31486611265005</v>
      </c>
      <c r="H19" s="13"/>
      <c r="I19" s="13"/>
    </row>
    <row r="20" spans="1:9" ht="173.25" customHeight="1">
      <c r="A20" s="14" t="s">
        <v>27</v>
      </c>
      <c r="B20" s="45" t="s">
        <v>28</v>
      </c>
      <c r="C20" s="46"/>
      <c r="D20" s="8">
        <v>18</v>
      </c>
      <c r="E20" s="8">
        <v>14</v>
      </c>
      <c r="F20" s="15">
        <f>D20-E20</f>
        <v>4</v>
      </c>
      <c r="G20" s="15">
        <f t="shared" si="0"/>
        <v>77.77777777777779</v>
      </c>
      <c r="H20" s="13"/>
      <c r="I20" s="13"/>
    </row>
    <row r="21" spans="1:9" ht="157.5" customHeight="1">
      <c r="A21" s="16" t="s">
        <v>29</v>
      </c>
      <c r="B21" s="45" t="s">
        <v>30</v>
      </c>
      <c r="C21" s="46"/>
      <c r="D21" s="8">
        <v>3920</v>
      </c>
      <c r="E21" s="8">
        <v>2743.9</v>
      </c>
      <c r="F21" s="15">
        <f>D21-E21</f>
        <v>1176.1</v>
      </c>
      <c r="G21" s="15">
        <f t="shared" si="0"/>
        <v>69.99744897959184</v>
      </c>
      <c r="H21" s="13"/>
      <c r="I21" s="13"/>
    </row>
    <row r="22" spans="1:9" ht="100.5" customHeight="1">
      <c r="A22" s="14" t="s">
        <v>136</v>
      </c>
      <c r="B22" s="45" t="s">
        <v>135</v>
      </c>
      <c r="C22" s="46"/>
      <c r="D22" s="8">
        <v>0</v>
      </c>
      <c r="E22" s="8">
        <v>-300.6</v>
      </c>
      <c r="F22" s="15">
        <f>D22-E22</f>
        <v>300.6</v>
      </c>
      <c r="G22" s="15">
        <v>0</v>
      </c>
      <c r="H22" s="13"/>
      <c r="I22" s="13"/>
    </row>
    <row r="23" spans="1:9" ht="15">
      <c r="A23" s="12" t="s">
        <v>31</v>
      </c>
      <c r="B23" s="47" t="s">
        <v>32</v>
      </c>
      <c r="C23" s="48"/>
      <c r="D23" s="7">
        <f>D24+D31+D33</f>
        <v>18825</v>
      </c>
      <c r="E23" s="7">
        <f>E24+E29+E30+E32+E34</f>
        <v>11565.999999999998</v>
      </c>
      <c r="F23" s="7">
        <f>F24+F29+F30+F32+F34</f>
        <v>7259.000000000001</v>
      </c>
      <c r="G23" s="6">
        <f t="shared" si="0"/>
        <v>61.43957503320052</v>
      </c>
      <c r="H23" s="13"/>
      <c r="I23" s="13"/>
    </row>
    <row r="24" spans="1:9" ht="33" customHeight="1">
      <c r="A24" s="12" t="s">
        <v>33</v>
      </c>
      <c r="B24" s="47" t="s">
        <v>34</v>
      </c>
      <c r="C24" s="48"/>
      <c r="D24" s="7">
        <f>D25+D26+D27</f>
        <v>18113</v>
      </c>
      <c r="E24" s="7">
        <f>E25+E26+E27+E28</f>
        <v>10913.8</v>
      </c>
      <c r="F24" s="7">
        <f>F25+F26+F27+F28</f>
        <v>7199.200000000001</v>
      </c>
      <c r="G24" s="6">
        <f t="shared" si="0"/>
        <v>60.25396124330591</v>
      </c>
      <c r="H24" s="13"/>
      <c r="I24" s="13"/>
    </row>
    <row r="25" spans="1:9" ht="45.75" customHeight="1">
      <c r="A25" s="14" t="s">
        <v>35</v>
      </c>
      <c r="B25" s="45" t="s">
        <v>36</v>
      </c>
      <c r="C25" s="46"/>
      <c r="D25" s="8">
        <v>11723</v>
      </c>
      <c r="E25" s="8">
        <v>6723.3</v>
      </c>
      <c r="F25" s="15">
        <f aca="true" t="shared" si="2" ref="F25:F34">D25-E25</f>
        <v>4999.7</v>
      </c>
      <c r="G25" s="15">
        <f t="shared" si="0"/>
        <v>57.351360573232114</v>
      </c>
      <c r="H25" s="13"/>
      <c r="I25" s="13"/>
    </row>
    <row r="26" spans="1:9" ht="61.5" customHeight="1">
      <c r="A26" s="14" t="s">
        <v>138</v>
      </c>
      <c r="B26" s="45" t="s">
        <v>137</v>
      </c>
      <c r="C26" s="46"/>
      <c r="D26" s="8">
        <v>0</v>
      </c>
      <c r="E26" s="8">
        <v>-6.6</v>
      </c>
      <c r="F26" s="15">
        <f t="shared" si="2"/>
        <v>6.6</v>
      </c>
      <c r="G26" s="15">
        <v>0</v>
      </c>
      <c r="H26" s="13"/>
      <c r="I26" s="13"/>
    </row>
    <row r="27" spans="1:9" ht="80.25" customHeight="1">
      <c r="A27" s="26" t="s">
        <v>37</v>
      </c>
      <c r="B27" s="62" t="s">
        <v>38</v>
      </c>
      <c r="C27" s="63"/>
      <c r="D27" s="8">
        <v>6390</v>
      </c>
      <c r="E27" s="8">
        <v>4210.9</v>
      </c>
      <c r="F27" s="15">
        <f t="shared" si="2"/>
        <v>2179.1000000000004</v>
      </c>
      <c r="G27" s="15">
        <f>E27/D27*100</f>
        <v>65.89827856025039</v>
      </c>
      <c r="H27" s="13"/>
      <c r="I27" s="13"/>
    </row>
    <row r="28" spans="1:9" ht="80.25" customHeight="1">
      <c r="A28" s="29" t="s">
        <v>175</v>
      </c>
      <c r="B28" s="67" t="s">
        <v>176</v>
      </c>
      <c r="C28" s="67"/>
      <c r="D28" s="27">
        <v>0</v>
      </c>
      <c r="E28" s="25">
        <v>-13.8</v>
      </c>
      <c r="F28" s="15">
        <f t="shared" si="2"/>
        <v>13.8</v>
      </c>
      <c r="G28" s="15">
        <v>0</v>
      </c>
      <c r="H28" s="13"/>
      <c r="I28" s="13"/>
    </row>
    <row r="29" spans="1:9" ht="34.5" customHeight="1">
      <c r="A29" s="30" t="s">
        <v>141</v>
      </c>
      <c r="B29" s="64" t="s">
        <v>139</v>
      </c>
      <c r="C29" s="64"/>
      <c r="D29" s="23">
        <v>0</v>
      </c>
      <c r="E29" s="23">
        <v>-299.7</v>
      </c>
      <c r="F29" s="15">
        <f t="shared" si="2"/>
        <v>299.7</v>
      </c>
      <c r="G29" s="15">
        <v>0</v>
      </c>
      <c r="H29" s="13"/>
      <c r="I29" s="13"/>
    </row>
    <row r="30" spans="1:9" ht="48.75" customHeight="1">
      <c r="A30" s="17" t="s">
        <v>142</v>
      </c>
      <c r="B30" s="65" t="s">
        <v>140</v>
      </c>
      <c r="C30" s="66"/>
      <c r="D30" s="28">
        <v>0</v>
      </c>
      <c r="E30" s="28">
        <v>-3.1</v>
      </c>
      <c r="F30" s="15">
        <f t="shared" si="2"/>
        <v>3.1</v>
      </c>
      <c r="G30" s="15">
        <v>0</v>
      </c>
      <c r="H30" s="13"/>
      <c r="I30" s="13"/>
    </row>
    <row r="31" spans="1:9" ht="15">
      <c r="A31" s="12" t="s">
        <v>39</v>
      </c>
      <c r="B31" s="47" t="s">
        <v>40</v>
      </c>
      <c r="C31" s="48"/>
      <c r="D31" s="7">
        <f>D32</f>
        <v>61</v>
      </c>
      <c r="E31" s="7">
        <f>E32</f>
        <v>102.5</v>
      </c>
      <c r="F31" s="7">
        <f>F32</f>
        <v>-41.5</v>
      </c>
      <c r="G31" s="6">
        <f t="shared" si="0"/>
        <v>168.0327868852459</v>
      </c>
      <c r="H31" s="13"/>
      <c r="I31" s="13"/>
    </row>
    <row r="32" spans="1:9" ht="15">
      <c r="A32" s="14" t="s">
        <v>41</v>
      </c>
      <c r="B32" s="45" t="s">
        <v>40</v>
      </c>
      <c r="C32" s="46"/>
      <c r="D32" s="8">
        <v>61</v>
      </c>
      <c r="E32" s="8">
        <v>102.5</v>
      </c>
      <c r="F32" s="15">
        <f t="shared" si="2"/>
        <v>-41.5</v>
      </c>
      <c r="G32" s="15">
        <f t="shared" si="0"/>
        <v>168.0327868852459</v>
      </c>
      <c r="H32" s="13"/>
      <c r="I32" s="13"/>
    </row>
    <row r="33" spans="1:9" ht="33" customHeight="1">
      <c r="A33" s="12" t="s">
        <v>42</v>
      </c>
      <c r="B33" s="47" t="s">
        <v>43</v>
      </c>
      <c r="C33" s="48"/>
      <c r="D33" s="7">
        <f>D34</f>
        <v>651</v>
      </c>
      <c r="E33" s="7">
        <f>E34</f>
        <v>852.5</v>
      </c>
      <c r="F33" s="7">
        <f>F34</f>
        <v>-201.5</v>
      </c>
      <c r="G33" s="6">
        <f t="shared" si="0"/>
        <v>130.95238095238096</v>
      </c>
      <c r="H33" s="13"/>
      <c r="I33" s="13"/>
    </row>
    <row r="34" spans="1:9" ht="48.75" customHeight="1">
      <c r="A34" s="14" t="s">
        <v>44</v>
      </c>
      <c r="B34" s="45" t="s">
        <v>45</v>
      </c>
      <c r="C34" s="46"/>
      <c r="D34" s="8">
        <v>651</v>
      </c>
      <c r="E34" s="8">
        <v>852.5</v>
      </c>
      <c r="F34" s="15">
        <f t="shared" si="2"/>
        <v>-201.5</v>
      </c>
      <c r="G34" s="15">
        <f t="shared" si="0"/>
        <v>130.95238095238096</v>
      </c>
      <c r="H34" s="13"/>
      <c r="I34" s="13"/>
    </row>
    <row r="35" spans="1:9" ht="15">
      <c r="A35" s="12" t="s">
        <v>46</v>
      </c>
      <c r="B35" s="47" t="s">
        <v>47</v>
      </c>
      <c r="C35" s="48"/>
      <c r="D35" s="7">
        <f>D36+D38</f>
        <v>2149</v>
      </c>
      <c r="E35" s="7">
        <f>E36+E38</f>
        <v>478.5</v>
      </c>
      <c r="F35" s="7">
        <f>F36+F38</f>
        <v>1670.5</v>
      </c>
      <c r="G35" s="6">
        <f t="shared" si="0"/>
        <v>22.266170311772918</v>
      </c>
      <c r="H35" s="13"/>
      <c r="I35" s="13"/>
    </row>
    <row r="36" spans="1:9" ht="15">
      <c r="A36" s="12" t="s">
        <v>48</v>
      </c>
      <c r="B36" s="47" t="s">
        <v>49</v>
      </c>
      <c r="C36" s="48"/>
      <c r="D36" s="7">
        <f>D37</f>
        <v>1035</v>
      </c>
      <c r="E36" s="7">
        <f>E37</f>
        <v>53.6</v>
      </c>
      <c r="F36" s="7">
        <f>F37</f>
        <v>981.4</v>
      </c>
      <c r="G36" s="6">
        <f t="shared" si="0"/>
        <v>5.178743961352658</v>
      </c>
      <c r="H36" s="13"/>
      <c r="I36" s="13"/>
    </row>
    <row r="37" spans="1:9" ht="64.5" customHeight="1">
      <c r="A37" s="14" t="s">
        <v>50</v>
      </c>
      <c r="B37" s="45" t="s">
        <v>51</v>
      </c>
      <c r="C37" s="46"/>
      <c r="D37" s="8">
        <v>1035</v>
      </c>
      <c r="E37" s="8">
        <v>53.6</v>
      </c>
      <c r="F37" s="15">
        <f>D37-E37</f>
        <v>981.4</v>
      </c>
      <c r="G37" s="15">
        <f t="shared" si="0"/>
        <v>5.178743961352658</v>
      </c>
      <c r="H37" s="13"/>
      <c r="I37" s="13"/>
    </row>
    <row r="38" spans="1:9" ht="15">
      <c r="A38" s="12" t="s">
        <v>52</v>
      </c>
      <c r="B38" s="47" t="s">
        <v>53</v>
      </c>
      <c r="C38" s="48"/>
      <c r="D38" s="7">
        <f>D39+D40</f>
        <v>1114</v>
      </c>
      <c r="E38" s="7">
        <f>E39+E40</f>
        <v>424.9</v>
      </c>
      <c r="F38" s="7">
        <f>F39+F40</f>
        <v>689.0999999999999</v>
      </c>
      <c r="G38" s="6">
        <f t="shared" si="0"/>
        <v>38.141831238779176</v>
      </c>
      <c r="H38" s="13"/>
      <c r="I38" s="13"/>
    </row>
    <row r="39" spans="1:9" ht="47.25" customHeight="1">
      <c r="A39" s="14" t="s">
        <v>54</v>
      </c>
      <c r="B39" s="45" t="s">
        <v>55</v>
      </c>
      <c r="C39" s="46"/>
      <c r="D39" s="8">
        <v>1050</v>
      </c>
      <c r="E39" s="8">
        <v>413.7</v>
      </c>
      <c r="F39" s="15">
        <f>D39-E39</f>
        <v>636.3</v>
      </c>
      <c r="G39" s="15">
        <f t="shared" si="0"/>
        <v>39.4</v>
      </c>
      <c r="H39" s="13"/>
      <c r="I39" s="13"/>
    </row>
    <row r="40" spans="1:9" ht="49.5" customHeight="1">
      <c r="A40" s="14" t="s">
        <v>56</v>
      </c>
      <c r="B40" s="45" t="s">
        <v>57</v>
      </c>
      <c r="C40" s="46"/>
      <c r="D40" s="8">
        <v>64</v>
      </c>
      <c r="E40" s="8">
        <v>11.2</v>
      </c>
      <c r="F40" s="15">
        <f>D40-E40</f>
        <v>52.8</v>
      </c>
      <c r="G40" s="15">
        <f t="shared" si="0"/>
        <v>17.5</v>
      </c>
      <c r="H40" s="13"/>
      <c r="I40" s="13"/>
    </row>
    <row r="41" spans="1:9" ht="15">
      <c r="A41" s="12" t="s">
        <v>58</v>
      </c>
      <c r="B41" s="47" t="s">
        <v>59</v>
      </c>
      <c r="C41" s="48"/>
      <c r="D41" s="7">
        <f aca="true" t="shared" si="3" ref="D41:F42">D42</f>
        <v>1577</v>
      </c>
      <c r="E41" s="7">
        <f t="shared" si="3"/>
        <v>1032.8</v>
      </c>
      <c r="F41" s="7">
        <f t="shared" si="3"/>
        <v>544.2</v>
      </c>
      <c r="G41" s="6">
        <f t="shared" si="0"/>
        <v>65.49143944197844</v>
      </c>
      <c r="H41" s="13"/>
      <c r="I41" s="13"/>
    </row>
    <row r="42" spans="1:9" ht="51" customHeight="1">
      <c r="A42" s="12" t="s">
        <v>60</v>
      </c>
      <c r="B42" s="47" t="s">
        <v>61</v>
      </c>
      <c r="C42" s="48"/>
      <c r="D42" s="7">
        <f t="shared" si="3"/>
        <v>1577</v>
      </c>
      <c r="E42" s="7">
        <f t="shared" si="3"/>
        <v>1032.8</v>
      </c>
      <c r="F42" s="7">
        <f t="shared" si="3"/>
        <v>544.2</v>
      </c>
      <c r="G42" s="6">
        <f t="shared" si="0"/>
        <v>65.49143944197844</v>
      </c>
      <c r="H42" s="13"/>
      <c r="I42" s="13"/>
    </row>
    <row r="43" spans="1:9" ht="63.75" customHeight="1">
      <c r="A43" s="14" t="s">
        <v>62</v>
      </c>
      <c r="B43" s="45" t="s">
        <v>63</v>
      </c>
      <c r="C43" s="46"/>
      <c r="D43" s="8">
        <v>1577</v>
      </c>
      <c r="E43" s="8">
        <v>1032.8</v>
      </c>
      <c r="F43" s="15">
        <f>D43-E43</f>
        <v>544.2</v>
      </c>
      <c r="G43" s="6">
        <f t="shared" si="0"/>
        <v>65.49143944197844</v>
      </c>
      <c r="H43" s="13"/>
      <c r="I43" s="13"/>
    </row>
    <row r="44" spans="1:9" ht="65.25" customHeight="1">
      <c r="A44" s="12" t="s">
        <v>64</v>
      </c>
      <c r="B44" s="47" t="s">
        <v>65</v>
      </c>
      <c r="C44" s="48"/>
      <c r="D44" s="7">
        <f>D45+D48</f>
        <v>23594</v>
      </c>
      <c r="E44" s="7">
        <f>E45+E48</f>
        <v>11904.3</v>
      </c>
      <c r="F44" s="7">
        <f>F45+F48</f>
        <v>11689.7</v>
      </c>
      <c r="G44" s="6">
        <f t="shared" si="0"/>
        <v>50.45477663812833</v>
      </c>
      <c r="H44" s="13"/>
      <c r="I44" s="13"/>
    </row>
    <row r="45" spans="1:9" ht="141.75" customHeight="1">
      <c r="A45" s="12" t="s">
        <v>66</v>
      </c>
      <c r="B45" s="47" t="s">
        <v>67</v>
      </c>
      <c r="C45" s="48"/>
      <c r="D45" s="7">
        <f>D46+D47</f>
        <v>23000</v>
      </c>
      <c r="E45" s="7">
        <f>E46+E47</f>
        <v>11645</v>
      </c>
      <c r="F45" s="7">
        <f>F46+F47</f>
        <v>11355</v>
      </c>
      <c r="G45" s="6">
        <f t="shared" si="0"/>
        <v>50.63043478260869</v>
      </c>
      <c r="H45" s="13"/>
      <c r="I45" s="13"/>
    </row>
    <row r="46" spans="1:9" ht="111" customHeight="1">
      <c r="A46" s="14" t="s">
        <v>68</v>
      </c>
      <c r="B46" s="45" t="s">
        <v>69</v>
      </c>
      <c r="C46" s="46"/>
      <c r="D46" s="8">
        <v>12000</v>
      </c>
      <c r="E46" s="8">
        <v>6644</v>
      </c>
      <c r="F46" s="15">
        <f>D46-E46</f>
        <v>5356</v>
      </c>
      <c r="G46" s="6">
        <f t="shared" si="0"/>
        <v>55.36666666666667</v>
      </c>
      <c r="H46" s="13"/>
      <c r="I46" s="13"/>
    </row>
    <row r="47" spans="1:9" ht="53.25" customHeight="1">
      <c r="A47" s="14" t="s">
        <v>70</v>
      </c>
      <c r="B47" s="45" t="s">
        <v>71</v>
      </c>
      <c r="C47" s="46"/>
      <c r="D47" s="8">
        <v>11000</v>
      </c>
      <c r="E47" s="8">
        <v>5001</v>
      </c>
      <c r="F47" s="15">
        <f>D47-E47</f>
        <v>5999</v>
      </c>
      <c r="G47" s="6">
        <f t="shared" si="0"/>
        <v>45.46363636363636</v>
      </c>
      <c r="H47" s="13"/>
      <c r="I47" s="13"/>
    </row>
    <row r="48" spans="1:9" ht="108.75" customHeight="1">
      <c r="A48" s="12" t="s">
        <v>72</v>
      </c>
      <c r="B48" s="47" t="s">
        <v>73</v>
      </c>
      <c r="C48" s="48"/>
      <c r="D48" s="7">
        <f>D49</f>
        <v>594</v>
      </c>
      <c r="E48" s="7">
        <f>E49</f>
        <v>259.3</v>
      </c>
      <c r="F48" s="7">
        <f>F49</f>
        <v>334.7</v>
      </c>
      <c r="G48" s="6">
        <f t="shared" si="0"/>
        <v>43.65319865319866</v>
      </c>
      <c r="H48" s="13"/>
      <c r="I48" s="13"/>
    </row>
    <row r="49" spans="1:9" ht="93" customHeight="1">
      <c r="A49" s="14" t="s">
        <v>74</v>
      </c>
      <c r="B49" s="45" t="s">
        <v>75</v>
      </c>
      <c r="C49" s="46"/>
      <c r="D49" s="8">
        <v>594</v>
      </c>
      <c r="E49" s="8">
        <v>259.3</v>
      </c>
      <c r="F49" s="15">
        <f>D49-E49</f>
        <v>334.7</v>
      </c>
      <c r="G49" s="6">
        <f t="shared" si="0"/>
        <v>43.65319865319866</v>
      </c>
      <c r="H49" s="13"/>
      <c r="I49" s="13"/>
    </row>
    <row r="50" spans="1:9" ht="33.75" customHeight="1">
      <c r="A50" s="12" t="s">
        <v>76</v>
      </c>
      <c r="B50" s="47" t="s">
        <v>77</v>
      </c>
      <c r="C50" s="48"/>
      <c r="D50" s="7">
        <f>D51</f>
        <v>1119.3999999999999</v>
      </c>
      <c r="E50" s="7">
        <f>E51</f>
        <v>1245.5</v>
      </c>
      <c r="F50" s="7">
        <f>F51</f>
        <v>-126.10000000000002</v>
      </c>
      <c r="G50" s="6">
        <f t="shared" si="0"/>
        <v>111.26496337323569</v>
      </c>
      <c r="H50" s="13"/>
      <c r="I50" s="13"/>
    </row>
    <row r="51" spans="1:9" ht="33" customHeight="1">
      <c r="A51" s="12" t="s">
        <v>78</v>
      </c>
      <c r="B51" s="47" t="s">
        <v>79</v>
      </c>
      <c r="C51" s="48"/>
      <c r="D51" s="7">
        <f>D52+D53+D54+D55</f>
        <v>1119.3999999999999</v>
      </c>
      <c r="E51" s="7">
        <f>E52+E53+E54+E55</f>
        <v>1245.5</v>
      </c>
      <c r="F51" s="7">
        <f>F52+F53+F54+F55</f>
        <v>-126.10000000000002</v>
      </c>
      <c r="G51" s="6">
        <f t="shared" si="0"/>
        <v>111.26496337323569</v>
      </c>
      <c r="H51" s="13"/>
      <c r="I51" s="13"/>
    </row>
    <row r="52" spans="1:9" ht="33" customHeight="1">
      <c r="A52" s="14" t="s">
        <v>80</v>
      </c>
      <c r="B52" s="45" t="s">
        <v>81</v>
      </c>
      <c r="C52" s="46"/>
      <c r="D52" s="8">
        <v>447.9</v>
      </c>
      <c r="E52" s="8">
        <v>927.1</v>
      </c>
      <c r="F52" s="15">
        <f>D52-E52</f>
        <v>-479.20000000000005</v>
      </c>
      <c r="G52" s="6">
        <f t="shared" si="0"/>
        <v>206.98816700156289</v>
      </c>
      <c r="H52" s="13"/>
      <c r="I52" s="13"/>
    </row>
    <row r="53" spans="1:9" ht="30" customHeight="1">
      <c r="A53" s="14" t="s">
        <v>82</v>
      </c>
      <c r="B53" s="45" t="s">
        <v>83</v>
      </c>
      <c r="C53" s="46"/>
      <c r="D53" s="8">
        <v>59.9</v>
      </c>
      <c r="E53" s="8">
        <v>0.6</v>
      </c>
      <c r="F53" s="15">
        <f>D53-E53</f>
        <v>59.3</v>
      </c>
      <c r="G53" s="6">
        <f t="shared" si="0"/>
        <v>1.001669449081803</v>
      </c>
      <c r="H53" s="13"/>
      <c r="I53" s="13"/>
    </row>
    <row r="54" spans="1:9" ht="15">
      <c r="A54" s="14" t="s">
        <v>84</v>
      </c>
      <c r="B54" s="45" t="s">
        <v>85</v>
      </c>
      <c r="C54" s="46"/>
      <c r="D54" s="8">
        <v>368.5</v>
      </c>
      <c r="E54" s="8">
        <v>131.7</v>
      </c>
      <c r="F54" s="15">
        <f>D54-E54</f>
        <v>236.8</v>
      </c>
      <c r="G54" s="6">
        <f t="shared" si="0"/>
        <v>35.73948439620081</v>
      </c>
      <c r="H54" s="13"/>
      <c r="I54" s="13"/>
    </row>
    <row r="55" spans="1:9" ht="33" customHeight="1">
      <c r="A55" s="14" t="s">
        <v>86</v>
      </c>
      <c r="B55" s="45" t="s">
        <v>87</v>
      </c>
      <c r="C55" s="46"/>
      <c r="D55" s="8">
        <v>243.1</v>
      </c>
      <c r="E55" s="8">
        <v>186.1</v>
      </c>
      <c r="F55" s="15">
        <f>D55-E55</f>
        <v>57</v>
      </c>
      <c r="G55" s="6">
        <f t="shared" si="0"/>
        <v>76.55285890580008</v>
      </c>
      <c r="H55" s="13"/>
      <c r="I55" s="13"/>
    </row>
    <row r="56" spans="1:9" s="18" customFormat="1" ht="32.25" customHeight="1">
      <c r="A56" s="19" t="s">
        <v>143</v>
      </c>
      <c r="B56" s="47" t="s">
        <v>147</v>
      </c>
      <c r="C56" s="48"/>
      <c r="D56" s="7">
        <f>D57</f>
        <v>0</v>
      </c>
      <c r="E56" s="7">
        <f aca="true" t="shared" si="4" ref="E56:F58">E57</f>
        <v>4744.3</v>
      </c>
      <c r="F56" s="7">
        <f t="shared" si="4"/>
        <v>-4744.3</v>
      </c>
      <c r="G56" s="6">
        <v>0</v>
      </c>
      <c r="H56" s="13"/>
      <c r="I56" s="13"/>
    </row>
    <row r="57" spans="1:9" s="18" customFormat="1" ht="15">
      <c r="A57" s="19" t="s">
        <v>144</v>
      </c>
      <c r="B57" s="47" t="s">
        <v>148</v>
      </c>
      <c r="C57" s="48"/>
      <c r="D57" s="7">
        <f>D58</f>
        <v>0</v>
      </c>
      <c r="E57" s="7">
        <f t="shared" si="4"/>
        <v>4744.3</v>
      </c>
      <c r="F57" s="7">
        <f t="shared" si="4"/>
        <v>-4744.3</v>
      </c>
      <c r="G57" s="6">
        <v>0</v>
      </c>
      <c r="H57" s="13"/>
      <c r="I57" s="13"/>
    </row>
    <row r="58" spans="1:9" ht="33" customHeight="1">
      <c r="A58" s="20" t="s">
        <v>145</v>
      </c>
      <c r="B58" s="45" t="s">
        <v>149</v>
      </c>
      <c r="C58" s="46"/>
      <c r="D58" s="8">
        <f>D59</f>
        <v>0</v>
      </c>
      <c r="E58" s="8">
        <f t="shared" si="4"/>
        <v>4744.3</v>
      </c>
      <c r="F58" s="15">
        <f>F59</f>
        <v>-4744.3</v>
      </c>
      <c r="G58" s="6">
        <v>0</v>
      </c>
      <c r="H58" s="13"/>
      <c r="I58" s="13"/>
    </row>
    <row r="59" spans="1:9" ht="33" customHeight="1">
      <c r="A59" s="20" t="s">
        <v>146</v>
      </c>
      <c r="B59" s="45" t="s">
        <v>150</v>
      </c>
      <c r="C59" s="46"/>
      <c r="D59" s="8">
        <v>0</v>
      </c>
      <c r="E59" s="8">
        <v>4744.3</v>
      </c>
      <c r="F59" s="15">
        <f>D59-E59</f>
        <v>-4744.3</v>
      </c>
      <c r="G59" s="6">
        <v>0</v>
      </c>
      <c r="H59" s="13"/>
      <c r="I59" s="13"/>
    </row>
    <row r="60" spans="1:9" ht="33" customHeight="1">
      <c r="A60" s="12" t="s">
        <v>88</v>
      </c>
      <c r="B60" s="47" t="s">
        <v>89</v>
      </c>
      <c r="C60" s="48"/>
      <c r="D60" s="7">
        <f>D61+D64</f>
        <v>5</v>
      </c>
      <c r="E60" s="7">
        <f>E61+E64</f>
        <v>2421.9</v>
      </c>
      <c r="F60" s="7">
        <f>F61+F64</f>
        <v>-2416.9</v>
      </c>
      <c r="G60" s="6">
        <f>E60/D60*100</f>
        <v>48438</v>
      </c>
      <c r="H60" s="13"/>
      <c r="I60" s="13"/>
    </row>
    <row r="61" spans="1:9" ht="111.75" customHeight="1">
      <c r="A61" s="31" t="s">
        <v>182</v>
      </c>
      <c r="B61" s="40" t="s">
        <v>178</v>
      </c>
      <c r="C61" s="41"/>
      <c r="D61" s="8">
        <f aca="true" t="shared" si="5" ref="D61:F62">D62</f>
        <v>0</v>
      </c>
      <c r="E61" s="8">
        <f t="shared" si="5"/>
        <v>2412.8</v>
      </c>
      <c r="F61" s="8">
        <f t="shared" si="5"/>
        <v>-2412.8</v>
      </c>
      <c r="G61" s="15">
        <v>0</v>
      </c>
      <c r="H61" s="13"/>
      <c r="I61" s="13"/>
    </row>
    <row r="62" spans="1:9" ht="132" customHeight="1">
      <c r="A62" s="31" t="s">
        <v>183</v>
      </c>
      <c r="B62" s="40" t="s">
        <v>151</v>
      </c>
      <c r="C62" s="41"/>
      <c r="D62" s="8">
        <f t="shared" si="5"/>
        <v>0</v>
      </c>
      <c r="E62" s="8">
        <f t="shared" si="5"/>
        <v>2412.8</v>
      </c>
      <c r="F62" s="8">
        <f t="shared" si="5"/>
        <v>-2412.8</v>
      </c>
      <c r="G62" s="15">
        <v>0</v>
      </c>
      <c r="H62" s="13"/>
      <c r="I62" s="13"/>
    </row>
    <row r="63" spans="1:9" ht="134.25" customHeight="1">
      <c r="A63" s="31" t="s">
        <v>177</v>
      </c>
      <c r="B63" s="40" t="s">
        <v>179</v>
      </c>
      <c r="C63" s="41"/>
      <c r="D63" s="8">
        <v>0</v>
      </c>
      <c r="E63" s="8">
        <v>2412.8</v>
      </c>
      <c r="F63" s="15">
        <f>D63-E63</f>
        <v>-2412.8</v>
      </c>
      <c r="G63" s="15">
        <v>0</v>
      </c>
      <c r="H63" s="13"/>
      <c r="I63" s="13"/>
    </row>
    <row r="64" spans="1:9" ht="47.25" customHeight="1">
      <c r="A64" s="14" t="s">
        <v>90</v>
      </c>
      <c r="B64" s="45" t="s">
        <v>91</v>
      </c>
      <c r="C64" s="46"/>
      <c r="D64" s="8">
        <f aca="true" t="shared" si="6" ref="D64:F65">D65</f>
        <v>5</v>
      </c>
      <c r="E64" s="8">
        <f t="shared" si="6"/>
        <v>9.1</v>
      </c>
      <c r="F64" s="8">
        <f t="shared" si="6"/>
        <v>-4.1</v>
      </c>
      <c r="G64" s="15">
        <f t="shared" si="0"/>
        <v>181.99999999999997</v>
      </c>
      <c r="H64" s="13"/>
      <c r="I64" s="13"/>
    </row>
    <row r="65" spans="1:9" ht="47.25" customHeight="1">
      <c r="A65" s="14" t="s">
        <v>181</v>
      </c>
      <c r="B65" s="45" t="s">
        <v>180</v>
      </c>
      <c r="C65" s="46"/>
      <c r="D65" s="8">
        <f t="shared" si="6"/>
        <v>5</v>
      </c>
      <c r="E65" s="8">
        <f t="shared" si="6"/>
        <v>9.1</v>
      </c>
      <c r="F65" s="8">
        <f t="shared" si="6"/>
        <v>-4.1</v>
      </c>
      <c r="G65" s="15">
        <f t="shared" si="0"/>
        <v>181.99999999999997</v>
      </c>
      <c r="H65" s="13"/>
      <c r="I65" s="13"/>
    </row>
    <row r="66" spans="1:9" ht="63.75" customHeight="1">
      <c r="A66" s="14" t="s">
        <v>92</v>
      </c>
      <c r="B66" s="45" t="s">
        <v>93</v>
      </c>
      <c r="C66" s="46"/>
      <c r="D66" s="8">
        <v>5</v>
      </c>
      <c r="E66" s="8">
        <v>9.1</v>
      </c>
      <c r="F66" s="15">
        <f>D66-E66</f>
        <v>-4.1</v>
      </c>
      <c r="G66" s="15">
        <f t="shared" si="0"/>
        <v>181.99999999999997</v>
      </c>
      <c r="H66" s="13"/>
      <c r="I66" s="13"/>
    </row>
    <row r="67" spans="1:9" s="18" customFormat="1" ht="17.25" customHeight="1">
      <c r="A67" s="12" t="s">
        <v>94</v>
      </c>
      <c r="B67" s="47" t="s">
        <v>95</v>
      </c>
      <c r="C67" s="48"/>
      <c r="D67" s="7">
        <v>900</v>
      </c>
      <c r="E67" s="7">
        <v>1640</v>
      </c>
      <c r="F67" s="6">
        <f>D67-E67</f>
        <v>-740</v>
      </c>
      <c r="G67" s="6">
        <f t="shared" si="0"/>
        <v>182.22222222222223</v>
      </c>
      <c r="H67" s="13"/>
      <c r="I67" s="13"/>
    </row>
    <row r="68" spans="1:9" s="18" customFormat="1" ht="20.25" customHeight="1">
      <c r="A68" s="12" t="s">
        <v>153</v>
      </c>
      <c r="B68" s="47" t="s">
        <v>152</v>
      </c>
      <c r="C68" s="48"/>
      <c r="D68" s="7">
        <v>0</v>
      </c>
      <c r="E68" s="7">
        <v>103.6</v>
      </c>
      <c r="F68" s="6">
        <f>D68-E68</f>
        <v>-103.6</v>
      </c>
      <c r="G68" s="6">
        <v>0</v>
      </c>
      <c r="H68" s="13"/>
      <c r="I68" s="13"/>
    </row>
    <row r="69" spans="1:9" ht="15">
      <c r="A69" s="12" t="s">
        <v>96</v>
      </c>
      <c r="B69" s="47" t="s">
        <v>97</v>
      </c>
      <c r="C69" s="48"/>
      <c r="D69" s="7">
        <f>D70+D91</f>
        <v>592075.3</v>
      </c>
      <c r="E69" s="7">
        <f>E70+E91</f>
        <v>300105.9</v>
      </c>
      <c r="F69" s="7">
        <f>F70+F91</f>
        <v>291969.39999999997</v>
      </c>
      <c r="G69" s="6">
        <f t="shared" si="0"/>
        <v>50.68711699339594</v>
      </c>
      <c r="H69" s="13"/>
      <c r="I69" s="13"/>
    </row>
    <row r="70" spans="1:9" ht="49.5" customHeight="1">
      <c r="A70" s="12" t="s">
        <v>98</v>
      </c>
      <c r="B70" s="47" t="s">
        <v>99</v>
      </c>
      <c r="C70" s="48"/>
      <c r="D70" s="7">
        <f>D71+D74+D81+D87</f>
        <v>592075.3</v>
      </c>
      <c r="E70" s="7">
        <f>E71+E74+E81+E87</f>
        <v>313604.5</v>
      </c>
      <c r="F70" s="7">
        <f>F71+F74+F81+F87</f>
        <v>278470.8</v>
      </c>
      <c r="G70" s="6">
        <f t="shared" si="0"/>
        <v>52.96699592095803</v>
      </c>
      <c r="H70" s="13"/>
      <c r="I70" s="13"/>
    </row>
    <row r="71" spans="1:9" ht="33.75" customHeight="1">
      <c r="A71" s="12" t="s">
        <v>100</v>
      </c>
      <c r="B71" s="47" t="s">
        <v>101</v>
      </c>
      <c r="C71" s="48"/>
      <c r="D71" s="7">
        <f>D72+D73</f>
        <v>246330</v>
      </c>
      <c r="E71" s="7">
        <f>E72+E73</f>
        <v>130873.8</v>
      </c>
      <c r="F71" s="7">
        <f>F72+F73</f>
        <v>115456.2</v>
      </c>
      <c r="G71" s="6">
        <f t="shared" si="0"/>
        <v>53.12946047984411</v>
      </c>
      <c r="H71" s="13"/>
      <c r="I71" s="13"/>
    </row>
    <row r="72" spans="1:9" ht="48" customHeight="1">
      <c r="A72" s="14" t="s">
        <v>102</v>
      </c>
      <c r="B72" s="45" t="s">
        <v>103</v>
      </c>
      <c r="C72" s="46"/>
      <c r="D72" s="8">
        <v>226108</v>
      </c>
      <c r="E72" s="8">
        <v>113058</v>
      </c>
      <c r="F72" s="15">
        <f>D72-E72</f>
        <v>113050</v>
      </c>
      <c r="G72" s="6">
        <f t="shared" si="0"/>
        <v>50.00176906611</v>
      </c>
      <c r="H72" s="13"/>
      <c r="I72" s="13"/>
    </row>
    <row r="73" spans="1:9" ht="48" customHeight="1">
      <c r="A73" s="14" t="s">
        <v>104</v>
      </c>
      <c r="B73" s="45" t="s">
        <v>105</v>
      </c>
      <c r="C73" s="46"/>
      <c r="D73" s="8">
        <v>20222</v>
      </c>
      <c r="E73" s="8">
        <v>17815.8</v>
      </c>
      <c r="F73" s="15">
        <f>D73-E73</f>
        <v>2406.2000000000007</v>
      </c>
      <c r="G73" s="6">
        <f t="shared" si="0"/>
        <v>88.10107803382454</v>
      </c>
      <c r="H73" s="13"/>
      <c r="I73" s="13"/>
    </row>
    <row r="74" spans="1:9" ht="47.25" customHeight="1">
      <c r="A74" s="12" t="s">
        <v>106</v>
      </c>
      <c r="B74" s="47" t="s">
        <v>107</v>
      </c>
      <c r="C74" s="48"/>
      <c r="D74" s="7">
        <f>D75+D76+D77+D78+D79+D80</f>
        <v>63870.100000000006</v>
      </c>
      <c r="E74" s="7">
        <f>E75+E76+E77+E78+E79+E80</f>
        <v>5375.4</v>
      </c>
      <c r="F74" s="7">
        <f>F75+F76+F77+F78+F79+F80</f>
        <v>58494.700000000004</v>
      </c>
      <c r="G74" s="6">
        <f t="shared" si="0"/>
        <v>8.416144643581267</v>
      </c>
      <c r="H74" s="13"/>
      <c r="I74" s="13"/>
    </row>
    <row r="75" spans="1:9" ht="65.25" customHeight="1">
      <c r="A75" s="14" t="s">
        <v>108</v>
      </c>
      <c r="B75" s="45" t="s">
        <v>109</v>
      </c>
      <c r="C75" s="46"/>
      <c r="D75" s="8">
        <v>1677.7</v>
      </c>
      <c r="E75" s="8">
        <v>83</v>
      </c>
      <c r="F75" s="15">
        <f aca="true" t="shared" si="7" ref="F75:F80">D75-E75</f>
        <v>1594.7</v>
      </c>
      <c r="G75" s="6">
        <f t="shared" si="0"/>
        <v>4.947249210228288</v>
      </c>
      <c r="H75" s="13"/>
      <c r="I75" s="13"/>
    </row>
    <row r="76" spans="1:9" ht="96" customHeight="1">
      <c r="A76" s="14" t="s">
        <v>162</v>
      </c>
      <c r="B76" s="40" t="s">
        <v>163</v>
      </c>
      <c r="C76" s="41"/>
      <c r="D76" s="8">
        <v>15</v>
      </c>
      <c r="E76" s="8">
        <v>0</v>
      </c>
      <c r="F76" s="15">
        <f t="shared" si="7"/>
        <v>15</v>
      </c>
      <c r="G76" s="6">
        <f t="shared" si="0"/>
        <v>0</v>
      </c>
      <c r="H76" s="13"/>
      <c r="I76" s="13"/>
    </row>
    <row r="77" spans="1:9" ht="81" customHeight="1">
      <c r="A77" s="14" t="s">
        <v>110</v>
      </c>
      <c r="B77" s="45" t="s">
        <v>111</v>
      </c>
      <c r="C77" s="46"/>
      <c r="D77" s="8">
        <v>5477.6</v>
      </c>
      <c r="E77" s="8">
        <v>3036.3</v>
      </c>
      <c r="F77" s="15">
        <f t="shared" si="7"/>
        <v>2441.3</v>
      </c>
      <c r="G77" s="6">
        <f t="shared" si="0"/>
        <v>55.43121074923324</v>
      </c>
      <c r="H77" s="13"/>
      <c r="I77" s="13"/>
    </row>
    <row r="78" spans="1:9" ht="39.75" customHeight="1">
      <c r="A78" s="14" t="s">
        <v>164</v>
      </c>
      <c r="B78" s="40" t="s">
        <v>165</v>
      </c>
      <c r="C78" s="41"/>
      <c r="D78" s="8">
        <v>1404.6</v>
      </c>
      <c r="E78" s="8">
        <v>0</v>
      </c>
      <c r="F78" s="15">
        <f t="shared" si="7"/>
        <v>1404.6</v>
      </c>
      <c r="G78" s="6">
        <f t="shared" si="0"/>
        <v>0</v>
      </c>
      <c r="H78" s="13"/>
      <c r="I78" s="13"/>
    </row>
    <row r="79" spans="1:9" ht="32.25" customHeight="1">
      <c r="A79" s="14" t="s">
        <v>112</v>
      </c>
      <c r="B79" s="45" t="s">
        <v>113</v>
      </c>
      <c r="C79" s="46"/>
      <c r="D79" s="8">
        <v>32.4</v>
      </c>
      <c r="E79" s="8">
        <v>0</v>
      </c>
      <c r="F79" s="15">
        <f t="shared" si="7"/>
        <v>32.4</v>
      </c>
      <c r="G79" s="6">
        <f t="shared" si="0"/>
        <v>0</v>
      </c>
      <c r="H79" s="13"/>
      <c r="I79" s="13"/>
    </row>
    <row r="80" spans="1:9" ht="19.5" customHeight="1">
      <c r="A80" s="14" t="s">
        <v>114</v>
      </c>
      <c r="B80" s="45" t="s">
        <v>115</v>
      </c>
      <c r="C80" s="46"/>
      <c r="D80" s="8">
        <v>55262.8</v>
      </c>
      <c r="E80" s="8">
        <v>2256.1</v>
      </c>
      <c r="F80" s="15">
        <f t="shared" si="7"/>
        <v>53006.700000000004</v>
      </c>
      <c r="G80" s="6">
        <f t="shared" si="0"/>
        <v>4.082493105669636</v>
      </c>
      <c r="H80" s="13"/>
      <c r="I80" s="13"/>
    </row>
    <row r="81" spans="1:9" ht="33" customHeight="1">
      <c r="A81" s="12" t="s">
        <v>116</v>
      </c>
      <c r="B81" s="47" t="s">
        <v>117</v>
      </c>
      <c r="C81" s="48"/>
      <c r="D81" s="7">
        <f>D82+D83+D84+D85+D86</f>
        <v>216808.9</v>
      </c>
      <c r="E81" s="7">
        <f>E82+E83+E84+E85+E86</f>
        <v>127256.2</v>
      </c>
      <c r="F81" s="7">
        <f>F82+F83+F84+F85+F86</f>
        <v>89552.69999999998</v>
      </c>
      <c r="G81" s="6">
        <f t="shared" si="0"/>
        <v>58.695099693785636</v>
      </c>
      <c r="H81" s="13"/>
      <c r="I81" s="13"/>
    </row>
    <row r="82" spans="1:9" ht="49.5" customHeight="1">
      <c r="A82" s="14" t="s">
        <v>118</v>
      </c>
      <c r="B82" s="45" t="s">
        <v>119</v>
      </c>
      <c r="C82" s="46"/>
      <c r="D82" s="8">
        <v>18791.1</v>
      </c>
      <c r="E82" s="8">
        <v>8286.1</v>
      </c>
      <c r="F82" s="15">
        <f>D82-E82</f>
        <v>10504.999999999998</v>
      </c>
      <c r="G82" s="6">
        <f t="shared" si="0"/>
        <v>44.09587517494985</v>
      </c>
      <c r="H82" s="13"/>
      <c r="I82" s="13"/>
    </row>
    <row r="83" spans="1:9" ht="63" customHeight="1">
      <c r="A83" s="14" t="s">
        <v>120</v>
      </c>
      <c r="B83" s="45" t="s">
        <v>121</v>
      </c>
      <c r="C83" s="46"/>
      <c r="D83" s="8">
        <v>577.8</v>
      </c>
      <c r="E83" s="8">
        <v>256.3</v>
      </c>
      <c r="F83" s="15">
        <f>D83-E83</f>
        <v>321.49999999999994</v>
      </c>
      <c r="G83" s="6">
        <f t="shared" si="0"/>
        <v>44.35790931118034</v>
      </c>
      <c r="H83" s="13"/>
      <c r="I83" s="13"/>
    </row>
    <row r="84" spans="1:9" ht="80.25" customHeight="1">
      <c r="A84" s="14" t="s">
        <v>122</v>
      </c>
      <c r="B84" s="45" t="s">
        <v>123</v>
      </c>
      <c r="C84" s="46"/>
      <c r="D84" s="8">
        <v>223.4</v>
      </c>
      <c r="E84" s="8">
        <v>0</v>
      </c>
      <c r="F84" s="15">
        <f>D84-E84</f>
        <v>223.4</v>
      </c>
      <c r="G84" s="6">
        <f t="shared" si="0"/>
        <v>0</v>
      </c>
      <c r="H84" s="13"/>
      <c r="I84" s="13"/>
    </row>
    <row r="85" spans="1:9" ht="48" customHeight="1">
      <c r="A85" s="14" t="s">
        <v>124</v>
      </c>
      <c r="B85" s="45" t="s">
        <v>125</v>
      </c>
      <c r="C85" s="46"/>
      <c r="D85" s="8">
        <v>1337.3</v>
      </c>
      <c r="E85" s="8">
        <v>668.6</v>
      </c>
      <c r="F85" s="15">
        <f>D85-E85</f>
        <v>668.6999999999999</v>
      </c>
      <c r="G85" s="6">
        <f t="shared" si="0"/>
        <v>49.99626112315861</v>
      </c>
      <c r="H85" s="13"/>
      <c r="I85" s="13"/>
    </row>
    <row r="86" spans="1:9" ht="48" customHeight="1">
      <c r="A86" s="22" t="s">
        <v>166</v>
      </c>
      <c r="B86" s="40" t="s">
        <v>167</v>
      </c>
      <c r="C86" s="41"/>
      <c r="D86" s="8">
        <v>195879.3</v>
      </c>
      <c r="E86" s="8">
        <v>118045.2</v>
      </c>
      <c r="F86" s="15">
        <f>D86-E86</f>
        <v>77834.09999999999</v>
      </c>
      <c r="G86" s="6">
        <f t="shared" si="0"/>
        <v>60.26425456901266</v>
      </c>
      <c r="H86" s="13"/>
      <c r="I86" s="13"/>
    </row>
    <row r="87" spans="1:9" ht="15">
      <c r="A87" s="12" t="s">
        <v>126</v>
      </c>
      <c r="B87" s="47" t="s">
        <v>127</v>
      </c>
      <c r="C87" s="48"/>
      <c r="D87" s="7">
        <f>D88+D89+D90</f>
        <v>65066.3</v>
      </c>
      <c r="E87" s="7">
        <f>E88+E89+E90</f>
        <v>50099.1</v>
      </c>
      <c r="F87" s="7">
        <f>F88+F89+F90</f>
        <v>14967.199999999999</v>
      </c>
      <c r="G87" s="6">
        <f t="shared" si="0"/>
        <v>76.99700151998807</v>
      </c>
      <c r="H87" s="13"/>
      <c r="I87" s="13"/>
    </row>
    <row r="88" spans="1:9" ht="96" customHeight="1">
      <c r="A88" s="14" t="s">
        <v>128</v>
      </c>
      <c r="B88" s="45" t="s">
        <v>129</v>
      </c>
      <c r="C88" s="46"/>
      <c r="D88" s="8">
        <v>8007.3</v>
      </c>
      <c r="E88" s="25">
        <v>4569.2</v>
      </c>
      <c r="F88" s="15">
        <f>D88-E88</f>
        <v>3438.1000000000004</v>
      </c>
      <c r="G88" s="6">
        <f t="shared" si="0"/>
        <v>57.06293007630536</v>
      </c>
      <c r="H88" s="13"/>
      <c r="I88" s="13"/>
    </row>
    <row r="89" spans="1:9" ht="99" customHeight="1">
      <c r="A89" s="14" t="s">
        <v>130</v>
      </c>
      <c r="B89" s="45" t="s">
        <v>131</v>
      </c>
      <c r="C89" s="46"/>
      <c r="D89" s="24">
        <v>50000</v>
      </c>
      <c r="E89" s="23">
        <v>45529.9</v>
      </c>
      <c r="F89" s="15">
        <f>D89-E89</f>
        <v>4470.0999999999985</v>
      </c>
      <c r="G89" s="6">
        <f t="shared" si="0"/>
        <v>91.0598</v>
      </c>
      <c r="H89" s="13"/>
      <c r="I89" s="13"/>
    </row>
    <row r="90" spans="1:9" ht="99" customHeight="1">
      <c r="A90" s="14" t="s">
        <v>168</v>
      </c>
      <c r="B90" s="40" t="s">
        <v>169</v>
      </c>
      <c r="C90" s="41"/>
      <c r="D90" s="24">
        <v>7059</v>
      </c>
      <c r="E90" s="23">
        <v>0</v>
      </c>
      <c r="F90" s="15">
        <f>D90-E90</f>
        <v>7059</v>
      </c>
      <c r="G90" s="6">
        <f t="shared" si="0"/>
        <v>0</v>
      </c>
      <c r="H90" s="13"/>
      <c r="I90" s="13"/>
    </row>
    <row r="91" spans="1:9" ht="63" customHeight="1">
      <c r="A91" s="1" t="s">
        <v>154</v>
      </c>
      <c r="B91" s="49" t="s">
        <v>155</v>
      </c>
      <c r="C91" s="50"/>
      <c r="D91" s="2">
        <f>D92</f>
        <v>0</v>
      </c>
      <c r="E91" s="36">
        <f>E92</f>
        <v>-13498.6</v>
      </c>
      <c r="F91" s="36">
        <f>F92</f>
        <v>13498.6</v>
      </c>
      <c r="G91" s="37">
        <v>0</v>
      </c>
      <c r="H91" s="13"/>
      <c r="I91" s="13"/>
    </row>
    <row r="92" spans="1:9" ht="68.25" customHeight="1">
      <c r="A92" s="3" t="s">
        <v>156</v>
      </c>
      <c r="B92" s="51" t="s">
        <v>157</v>
      </c>
      <c r="C92" s="52"/>
      <c r="D92" s="35">
        <f>D93+D94</f>
        <v>0</v>
      </c>
      <c r="E92" s="34">
        <f>E93+E94</f>
        <v>-13498.6</v>
      </c>
      <c r="F92" s="23">
        <f>D92-E92</f>
        <v>13498.6</v>
      </c>
      <c r="G92" s="23">
        <v>0</v>
      </c>
      <c r="H92" s="13"/>
      <c r="I92" s="13"/>
    </row>
    <row r="93" spans="1:9" ht="68.25" customHeight="1">
      <c r="A93" s="33" t="s">
        <v>184</v>
      </c>
      <c r="B93" s="42" t="s">
        <v>185</v>
      </c>
      <c r="C93" s="43"/>
      <c r="D93" s="38"/>
      <c r="E93" s="34">
        <v>-138.5</v>
      </c>
      <c r="F93" s="23">
        <f>D93-E93</f>
        <v>138.5</v>
      </c>
      <c r="G93" s="23">
        <v>0</v>
      </c>
      <c r="H93" s="13"/>
      <c r="I93" s="13"/>
    </row>
    <row r="94" spans="1:9" ht="68.25" customHeight="1">
      <c r="A94" s="32" t="s">
        <v>158</v>
      </c>
      <c r="B94" s="53" t="s">
        <v>159</v>
      </c>
      <c r="C94" s="54"/>
      <c r="D94" s="38">
        <v>0</v>
      </c>
      <c r="E94" s="39">
        <v>-13360.1</v>
      </c>
      <c r="F94" s="23">
        <f>D94-E94</f>
        <v>13360.1</v>
      </c>
      <c r="G94" s="23">
        <v>0</v>
      </c>
      <c r="H94" s="13"/>
      <c r="I94" s="13"/>
    </row>
  </sheetData>
  <sheetProtection/>
  <mergeCells count="97">
    <mergeCell ref="B90:C90"/>
    <mergeCell ref="B88:C88"/>
    <mergeCell ref="B89:C89"/>
    <mergeCell ref="B5:C5"/>
    <mergeCell ref="E1:G1"/>
    <mergeCell ref="A2:G2"/>
    <mergeCell ref="B81:C81"/>
    <mergeCell ref="B82:C82"/>
    <mergeCell ref="B83:C83"/>
    <mergeCell ref="B84:C84"/>
    <mergeCell ref="B87:C87"/>
    <mergeCell ref="B73:C73"/>
    <mergeCell ref="B74:C74"/>
    <mergeCell ref="B75:C75"/>
    <mergeCell ref="B77:C77"/>
    <mergeCell ref="B79:C79"/>
    <mergeCell ref="B80:C80"/>
    <mergeCell ref="B76:C76"/>
    <mergeCell ref="B78:C78"/>
    <mergeCell ref="B86:C86"/>
    <mergeCell ref="B66:C66"/>
    <mergeCell ref="B67:C67"/>
    <mergeCell ref="B69:C69"/>
    <mergeCell ref="B70:C70"/>
    <mergeCell ref="B71:C71"/>
    <mergeCell ref="B72:C72"/>
    <mergeCell ref="B85:C85"/>
    <mergeCell ref="B52:C52"/>
    <mergeCell ref="B53:C53"/>
    <mergeCell ref="B54:C54"/>
    <mergeCell ref="B55:C55"/>
    <mergeCell ref="B60:C60"/>
    <mergeCell ref="B64:C64"/>
    <mergeCell ref="B56:C56"/>
    <mergeCell ref="B57:C57"/>
    <mergeCell ref="B58:C58"/>
    <mergeCell ref="B59:C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4:C24"/>
    <mergeCell ref="B25:C25"/>
    <mergeCell ref="B27:C27"/>
    <mergeCell ref="B31:C31"/>
    <mergeCell ref="B32:C32"/>
    <mergeCell ref="B33:C33"/>
    <mergeCell ref="B26:C26"/>
    <mergeCell ref="B29:C29"/>
    <mergeCell ref="B30:C30"/>
    <mergeCell ref="B28:C28"/>
    <mergeCell ref="B15:C15"/>
    <mergeCell ref="B16:C16"/>
    <mergeCell ref="B20:C20"/>
    <mergeCell ref="B21:C21"/>
    <mergeCell ref="B23:C23"/>
    <mergeCell ref="B22:C22"/>
    <mergeCell ref="A1:B1"/>
    <mergeCell ref="C1:D1"/>
    <mergeCell ref="B9:C9"/>
    <mergeCell ref="B10:C10"/>
    <mergeCell ref="B11:C11"/>
    <mergeCell ref="B12:C12"/>
    <mergeCell ref="B94:C94"/>
    <mergeCell ref="A3:D3"/>
    <mergeCell ref="B4:C4"/>
    <mergeCell ref="B6:C6"/>
    <mergeCell ref="B7:C7"/>
    <mergeCell ref="B8:C8"/>
    <mergeCell ref="B13:C13"/>
    <mergeCell ref="B14:C14"/>
    <mergeCell ref="B17:C17"/>
    <mergeCell ref="B18:C18"/>
    <mergeCell ref="B63:C63"/>
    <mergeCell ref="B61:C61"/>
    <mergeCell ref="B62:C62"/>
    <mergeCell ref="B93:C93"/>
    <mergeCell ref="F3:G3"/>
    <mergeCell ref="B65:C65"/>
    <mergeCell ref="B68:C68"/>
    <mergeCell ref="B91:C91"/>
    <mergeCell ref="B92:C92"/>
    <mergeCell ref="B19:C19"/>
  </mergeCells>
  <printOptions/>
  <pageMargins left="0.3937007874015748" right="0.3937007874015748" top="0.7874015748031497" bottom="0.7874015748031497" header="0" footer="0.5118110236220472"/>
  <pageSetup fitToHeight="0" horizontalDpi="600" verticalDpi="600" orientation="portrait" paperSize="9" scale="76" r:id="rId1"/>
  <headerFooter>
    <oddHeader>&amp;C&amp;"Times New Roman"&amp;10&amp;K000000&amp;P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2022-07-06T06:28:33Z</cp:lastPrinted>
  <dcterms:created xsi:type="dcterms:W3CDTF">2022-04-07T03:02:57Z</dcterms:created>
  <dcterms:modified xsi:type="dcterms:W3CDTF">2022-07-06T06:28:55Z</dcterms:modified>
  <cp:category/>
  <cp:version/>
  <cp:contentType/>
  <cp:contentStatus/>
</cp:coreProperties>
</file>