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3176"/>
  </bookViews>
  <sheets>
    <sheet name="пр.1" sheetId="1" r:id="rId1"/>
  </sheets>
  <definedNames>
    <definedName name="__bookmark_1">пр.1!$A$4:$D$84</definedName>
    <definedName name="_xlnm.Print_Titles" localSheetId="0">пр.1!$4:$4</definedName>
  </definedNames>
  <calcPr calcId="152511"/>
</workbook>
</file>

<file path=xl/calcChain.xml><?xml version="1.0" encoding="utf-8"?>
<calcChain xmlns="http://schemas.openxmlformats.org/spreadsheetml/2006/main">
  <c r="G60" i="1"/>
  <c r="F60"/>
  <c r="F57"/>
  <c r="F56" s="1"/>
  <c r="G56"/>
  <c r="E56"/>
  <c r="D56"/>
  <c r="F14"/>
  <c r="E9"/>
  <c r="E85" l="1"/>
  <c r="F85"/>
  <c r="D85"/>
  <c r="G86"/>
  <c r="D82"/>
  <c r="E69"/>
  <c r="D69"/>
  <c r="G74"/>
  <c r="F74"/>
  <c r="G85" l="1"/>
  <c r="F63" l="1"/>
  <c r="E62"/>
  <c r="E61" s="1"/>
  <c r="D62"/>
  <c r="D61" s="1"/>
  <c r="E44"/>
  <c r="E47"/>
  <c r="F61" l="1"/>
  <c r="F62"/>
  <c r="G10"/>
  <c r="G11"/>
  <c r="G12"/>
  <c r="G13"/>
  <c r="G17"/>
  <c r="G18"/>
  <c r="G19"/>
  <c r="G26"/>
  <c r="G28"/>
  <c r="G30"/>
  <c r="G33"/>
  <c r="G35"/>
  <c r="G36"/>
  <c r="G39"/>
  <c r="G42"/>
  <c r="G43"/>
  <c r="G45"/>
  <c r="G48"/>
  <c r="G49"/>
  <c r="G50"/>
  <c r="G51"/>
  <c r="G59"/>
  <c r="G67"/>
  <c r="G68"/>
  <c r="G70"/>
  <c r="G71"/>
  <c r="G72"/>
  <c r="G73"/>
  <c r="G75"/>
  <c r="G77"/>
  <c r="G78"/>
  <c r="G79"/>
  <c r="G80"/>
  <c r="G81"/>
  <c r="G84"/>
  <c r="E88"/>
  <c r="F88" s="1"/>
  <c r="F89"/>
  <c r="D87"/>
  <c r="E53"/>
  <c r="E52" s="1"/>
  <c r="F54"/>
  <c r="D53"/>
  <c r="D52" s="1"/>
  <c r="G23"/>
  <c r="G24"/>
  <c r="E16"/>
  <c r="E15" s="1"/>
  <c r="F20"/>
  <c r="E76"/>
  <c r="E66"/>
  <c r="E58"/>
  <c r="E55" s="1"/>
  <c r="E46"/>
  <c r="E41"/>
  <c r="E40" s="1"/>
  <c r="E38"/>
  <c r="E37" s="1"/>
  <c r="E34"/>
  <c r="E32"/>
  <c r="E29"/>
  <c r="E27"/>
  <c r="E25"/>
  <c r="E8"/>
  <c r="F52" l="1"/>
  <c r="E87"/>
  <c r="F87" s="1"/>
  <c r="F53"/>
  <c r="E22"/>
  <c r="E31"/>
  <c r="E21" l="1"/>
  <c r="E7" s="1"/>
  <c r="D76"/>
  <c r="G76" s="1"/>
  <c r="D66"/>
  <c r="D58"/>
  <c r="D55" s="1"/>
  <c r="D47"/>
  <c r="D44"/>
  <c r="G44" s="1"/>
  <c r="D41"/>
  <c r="D38"/>
  <c r="D34"/>
  <c r="D32"/>
  <c r="G32" s="1"/>
  <c r="D29"/>
  <c r="D27"/>
  <c r="G27" s="1"/>
  <c r="D25"/>
  <c r="G25" s="1"/>
  <c r="D22"/>
  <c r="G22" s="1"/>
  <c r="D16"/>
  <c r="G16" s="1"/>
  <c r="D9"/>
  <c r="F10"/>
  <c r="F11"/>
  <c r="F12"/>
  <c r="F13"/>
  <c r="F17"/>
  <c r="F18"/>
  <c r="F19"/>
  <c r="F23"/>
  <c r="F24"/>
  <c r="F26"/>
  <c r="F28"/>
  <c r="F30"/>
  <c r="F33"/>
  <c r="F35"/>
  <c r="F36"/>
  <c r="F39"/>
  <c r="F42"/>
  <c r="F43"/>
  <c r="F45"/>
  <c r="F48"/>
  <c r="F49"/>
  <c r="F50"/>
  <c r="F51"/>
  <c r="F59"/>
  <c r="F67"/>
  <c r="F68"/>
  <c r="F70"/>
  <c r="F71"/>
  <c r="F72"/>
  <c r="F73"/>
  <c r="F75"/>
  <c r="F77"/>
  <c r="F78"/>
  <c r="F79"/>
  <c r="F80"/>
  <c r="F81"/>
  <c r="F84"/>
  <c r="F83" s="1"/>
  <c r="F82" s="1"/>
  <c r="F27" l="1"/>
  <c r="D65"/>
  <c r="D64" s="1"/>
  <c r="E82"/>
  <c r="G82" s="1"/>
  <c r="G83"/>
  <c r="F25"/>
  <c r="F69"/>
  <c r="F44"/>
  <c r="F9"/>
  <c r="G9"/>
  <c r="F34"/>
  <c r="G34"/>
  <c r="D46"/>
  <c r="G46" s="1"/>
  <c r="G47"/>
  <c r="D8"/>
  <c r="F38"/>
  <c r="G38"/>
  <c r="F58"/>
  <c r="F55" s="1"/>
  <c r="G58"/>
  <c r="G55" s="1"/>
  <c r="F29"/>
  <c r="G29"/>
  <c r="F41"/>
  <c r="G41"/>
  <c r="F66"/>
  <c r="G66"/>
  <c r="F76"/>
  <c r="G69"/>
  <c r="F16"/>
  <c r="D15"/>
  <c r="D37"/>
  <c r="D40"/>
  <c r="F46"/>
  <c r="F47"/>
  <c r="D31"/>
  <c r="F32"/>
  <c r="D21"/>
  <c r="F21" s="1"/>
  <c r="F22"/>
  <c r="F65" l="1"/>
  <c r="F64" s="1"/>
  <c r="E65"/>
  <c r="E64" s="1"/>
  <c r="E6" s="1"/>
  <c r="D7"/>
  <c r="F37"/>
  <c r="G37"/>
  <c r="F15"/>
  <c r="G15"/>
  <c r="F31"/>
  <c r="G31"/>
  <c r="G21"/>
  <c r="F40"/>
  <c r="G40"/>
  <c r="F8"/>
  <c r="G8"/>
  <c r="G65" l="1"/>
  <c r="F7"/>
  <c r="G7"/>
  <c r="G64"/>
  <c r="D6"/>
  <c r="F6" s="1"/>
  <c r="G6" l="1"/>
</calcChain>
</file>

<file path=xl/sharedStrings.xml><?xml version="1.0" encoding="utf-8"?>
<sst xmlns="http://schemas.openxmlformats.org/spreadsheetml/2006/main" count="177" uniqueCount="175">
  <si>
    <t>Приложение №1</t>
  </si>
  <si>
    <t>тыс. рублей</t>
  </si>
  <si>
    <t>Код бюджетной классификации</t>
  </si>
  <si>
    <t>Наименование</t>
  </si>
  <si>
    <t>В СЕ ГО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</si>
  <si>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</si>
  <si>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</si>
  <si>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</si>
  <si>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</si>
  <si>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</si>
  <si>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</si>
  <si>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</si>
  <si>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</si>
  <si>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</si>
  <si>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</si>
  <si>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</si>
  <si>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</si>
  <si>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</si>
  <si>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</si>
  <si>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</si>
  <si>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</si>
  <si>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</si>
  <si>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</si>
  <si>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</si>
  <si>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</si>
  <si>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</si>
  <si>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</si>
  <si>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</si>
  <si>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</si>
  <si>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</si>
  <si>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</si>
  <si>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</si>
  <si>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</si>
  <si>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</si>
  <si>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</si>
  <si>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</si>
  <si>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</si>
  <si>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</si>
  <si>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</si>
  <si>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</si>
  <si>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</si>
  <si>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</si>
  <si>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</si>
  <si>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</si>
  <si>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</si>
  <si>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</si>
  <si>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</si>
  <si>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</si>
  <si>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</si>
  <si>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</si>
  <si>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</si>
  <si>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</si>
  <si>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</si>
  <si>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</si>
  <si>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</si>
  <si>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</si>
  <si>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</si>
  <si>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</si>
  <si>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</si>
  <si>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</si>
  <si>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</si>
  <si>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</si>
  <si>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</si>
  <si>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</si>
  <si>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</si>
  <si>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</si>
  <si>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</si>
  <si>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</si>
  <si>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</si>
  <si>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</si>
  <si>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</si>
  <si>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</si>
  <si>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</si>
  <si>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</si>
  <si>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</si>
  <si>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</si>
  <si>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</si>
  <si>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</si>
  <si>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</si>
  <si>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</si>
  <si>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</si>
  <si>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</si>
  <si>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</si>
  <si>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</si>
  <si>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</si>
  <si>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</si>
  <si>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</si>
  <si>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</si>
  <si>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</si>
  <si>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</si>
  <si>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</si>
  <si>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</si>
  <si>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</si>
  <si>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</si>
  <si>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</si>
  <si>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</si>
  <si>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</si>
  <si>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</si>
  <si>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</si>
  <si>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</si>
  <si>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</si>
  <si>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</si>
  <si>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</si>
  <si>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</si>
  <si>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</si>
  <si>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</si>
  <si>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</si>
  <si>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</si>
  <si>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</si>
  <si>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</si>
  <si>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</si>
  <si>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</si>
  <si>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</si>
  <si>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</si>
  <si>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</si>
  <si>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</si>
  <si>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</si>
  <si>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</si>
  <si>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</si>
  <si>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</si>
  <si>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</si>
  <si>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</si>
  <si>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</si>
  <si>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</si>
  <si>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</si>
  <si>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</si>
  <si>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</si>
  <si>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</si>
  <si>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</si>
  <si>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</si>
  <si>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</si>
  <si>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</si>
  <si>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2 02 40000 00 0000 150</t>
  </si>
  <si>
    <t>Иные межбюджетные трансферты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</si>
  <si>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</si>
  <si>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</si>
  <si>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Отклонение</t>
  </si>
  <si>
    <t>Бюджет на 2021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</si>
  <si>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</si>
  <si>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</si>
  <si>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</si>
  <si>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</si>
  <si>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</si>
  <si>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1 13  02 000 00 0000 130</t>
  </si>
  <si>
    <t>1 13  02 990 00 0000 130</t>
  </si>
  <si>
    <t>Прочие 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</si>
  <si>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</si>
  <si>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</si>
  <si>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</si>
  <si>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2 19 00 000 00 0000 000</t>
  </si>
  <si>
    <t>2 19 00 000 04 0000 150</t>
  </si>
  <si>
    <t>2 19 60 010 04 0000 150</t>
  </si>
  <si>
    <t>117 01040 04 0000 180</t>
  </si>
  <si>
    <t>1 17 00000 00 0000 180</t>
  </si>
  <si>
    <t>ПРОЧИЕ НЕНАЛОГОВЫЕ ДОХОДЫ</t>
  </si>
  <si>
    <t>1 17 01000 00 0000 180</t>
  </si>
  <si>
    <t>Невыясненые поступления</t>
  </si>
  <si>
    <t>Невыясненые поступления зачисляемые в бюджеты городских округов</t>
  </si>
  <si>
    <t>Субсидия бюджетам городских округов на поддержку отрасли культуры</t>
  </si>
  <si>
    <t>2 02 25519 04 0000 150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</si>
  <si>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</si>
  <si>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2 02 45160 04 0000 150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</si>
  <si>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</si>
  <si>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в бюджеты городских округов</t>
  </si>
  <si>
    <t>2 03 00000 00 0000 000</t>
  </si>
  <si>
    <t>2 03 04099 04 0000 150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</si>
  <si>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</si>
  <si>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1 01 02080 01 0000 110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</si>
  <si>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</si>
  <si>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</si>
  <si>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</si>
  <si>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</si>
  <si>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% исполнения</t>
  </si>
  <si>
    <t>Исполнение бюджета за 9 месяцев 2021 год</t>
  </si>
  <si>
    <t>Отчет об исполнении бюджета муниципального образования "Сусуманский городской округ" за 9 месяцев 2021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</si>
</sst>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9" fontId="32" fillId="0" borderId="10">
      <alignment horizontal="center"/>
    </xf>
    <xf numFmtId="0" fontId="32" fillId="0" borderId="17">
      <alignment horizontal="left" wrapText="1" indent="2"/>
    </xf>
  </cellStyleXfs>
  <cellXfs count="67">
    <xf numFmtId="0" fontId="0" fillId="0" borderId="0" xfId="0"/>
    <xf numFmtId="0" fontId="24" fillId="0" borderId="0" xfId="0" applyFont="1"/>
    <xf numFmtId="0" fontId="26" fillId="0" borderId="0" xfId="0" applyFont="1"/>
    <xf numFmtId="0" fontId="25" fillId="0" borderId="0" xfId="0" applyFont="1"/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 applyProtection="1">
      <alignment horizontal="left" vertical="top" wrapText="1"/>
    </xf>
    <xf numFmtId="164" fontId="31" fillId="0" borderId="12" xfId="0" applyNumberFormat="1" applyFont="1" applyFill="1" applyBorder="1" applyAlignment="1" applyProtection="1">
      <alignment horizontal="righ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164" fontId="31" fillId="0" borderId="10" xfId="0" applyNumberFormat="1" applyFont="1" applyFill="1" applyBorder="1" applyAlignment="1" applyProtection="1">
      <alignment horizontal="right" vertical="top" wrapText="1"/>
    </xf>
    <xf numFmtId="164" fontId="31" fillId="0" borderId="14" xfId="0" applyNumberFormat="1" applyFont="1" applyFill="1" applyBorder="1" applyAlignment="1" applyProtection="1">
      <alignment horizontal="right" vertical="top" wrapText="1"/>
    </xf>
    <xf numFmtId="0" fontId="23" fillId="0" borderId="10" xfId="0" applyNumberFormat="1" applyFont="1" applyFill="1" applyBorder="1" applyAlignment="1" applyProtection="1">
      <alignment horizontal="left" vertical="top" wrapText="1"/>
    </xf>
    <xf numFmtId="164" fontId="23" fillId="0" borderId="10" xfId="0" applyNumberFormat="1" applyFont="1" applyFill="1" applyBorder="1" applyAlignment="1" applyProtection="1">
      <alignment horizontal="right" vertical="top" wrapText="1"/>
    </xf>
    <xf numFmtId="164" fontId="23" fillId="0" borderId="14" xfId="0" applyNumberFormat="1" applyFont="1" applyFill="1" applyBorder="1" applyAlignment="1" applyProtection="1">
      <alignment horizontal="right" vertical="top" wrapText="1"/>
    </xf>
    <xf numFmtId="164" fontId="31" fillId="33" borderId="14" xfId="0" applyNumberFormat="1" applyFont="1" applyFill="1" applyBorder="1" applyAlignment="1" applyProtection="1">
      <alignment horizontal="right" vertical="top" wrapText="1"/>
    </xf>
    <xf numFmtId="0" fontId="27" fillId="33" borderId="0" xfId="0" applyFont="1" applyFill="1"/>
    <xf numFmtId="0" fontId="31" fillId="33" borderId="10" xfId="0" applyNumberFormat="1" applyFont="1" applyFill="1" applyBorder="1" applyAlignment="1" applyProtection="1">
      <alignment horizontal="left" vertical="top" wrapText="1"/>
    </xf>
    <xf numFmtId="164" fontId="31" fillId="33" borderId="10" xfId="0" applyNumberFormat="1" applyFont="1" applyFill="1" applyBorder="1" applyAlignment="1" applyProtection="1">
      <alignment horizontal="right" vertical="top" wrapText="1"/>
    </xf>
    <xf numFmtId="0" fontId="16" fillId="33" borderId="0" xfId="0" applyFont="1" applyFill="1"/>
    <xf numFmtId="0" fontId="23" fillId="33" borderId="10" xfId="0" applyNumberFormat="1" applyFont="1" applyFill="1" applyBorder="1" applyAlignment="1" applyProtection="1">
      <alignment horizontal="left" vertical="top" wrapText="1"/>
    </xf>
    <xf numFmtId="164" fontId="23" fillId="33" borderId="10" xfId="0" applyNumberFormat="1" applyFont="1" applyFill="1" applyBorder="1" applyAlignment="1" applyProtection="1">
      <alignment horizontal="right" vertical="top" wrapText="1"/>
    </xf>
    <xf numFmtId="0" fontId="0" fillId="33" borderId="0" xfId="0" applyFill="1"/>
    <xf numFmtId="165" fontId="22" fillId="33" borderId="16" xfId="0" applyNumberFormat="1" applyFont="1" applyFill="1" applyBorder="1" applyAlignment="1">
      <alignment horizontal="right" vertical="top" wrapText="1"/>
    </xf>
    <xf numFmtId="165" fontId="29" fillId="33" borderId="16" xfId="0" applyNumberFormat="1" applyFont="1" applyFill="1" applyBorder="1" applyAlignment="1">
      <alignment horizontal="right" vertical="top" wrapText="1"/>
    </xf>
    <xf numFmtId="164" fontId="33" fillId="0" borderId="10" xfId="0" applyNumberFormat="1" applyFont="1" applyFill="1" applyBorder="1" applyAlignment="1" applyProtection="1">
      <alignment horizontal="right" vertical="top" wrapText="1"/>
    </xf>
    <xf numFmtId="164" fontId="34" fillId="0" borderId="10" xfId="0" applyNumberFormat="1" applyFont="1" applyFill="1" applyBorder="1" applyAlignment="1" applyProtection="1">
      <alignment horizontal="right" vertical="top" wrapText="1"/>
    </xf>
    <xf numFmtId="0" fontId="16" fillId="0" borderId="0" xfId="0" applyFont="1"/>
    <xf numFmtId="0" fontId="0" fillId="0" borderId="0" xfId="0" applyFont="1"/>
    <xf numFmtId="0" fontId="35" fillId="0" borderId="0" xfId="0" applyFont="1"/>
    <xf numFmtId="164" fontId="34" fillId="0" borderId="12" xfId="0" applyNumberFormat="1" applyFont="1" applyFill="1" applyBorder="1" applyAlignment="1" applyProtection="1">
      <alignment horizontal="right" vertical="top" wrapText="1"/>
    </xf>
    <xf numFmtId="164" fontId="34" fillId="33" borderId="10" xfId="0" applyNumberFormat="1" applyFont="1" applyFill="1" applyBorder="1" applyAlignment="1" applyProtection="1">
      <alignment horizontal="right" vertical="top" wrapText="1"/>
    </xf>
    <xf numFmtId="164" fontId="33" fillId="33" borderId="10" xfId="0" applyNumberFormat="1" applyFont="1" applyFill="1" applyBorder="1" applyAlignment="1" applyProtection="1">
      <alignment horizontal="right" vertical="top" wrapText="1"/>
    </xf>
    <xf numFmtId="0" fontId="36" fillId="0" borderId="0" xfId="0" applyFont="1"/>
    <xf numFmtId="164" fontId="23" fillId="33" borderId="14" xfId="0" applyNumberFormat="1" applyFont="1" applyFill="1" applyBorder="1" applyAlignment="1" applyProtection="1">
      <alignment horizontal="right" vertical="top" wrapText="1"/>
    </xf>
    <xf numFmtId="165" fontId="37" fillId="33" borderId="16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1" fontId="33" fillId="0" borderId="15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/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31" fillId="0" borderId="13" xfId="0" applyNumberFormat="1" applyFont="1" applyFill="1" applyBorder="1" applyAlignment="1" applyProtection="1">
      <alignment horizontal="left" vertical="top" wrapText="1"/>
    </xf>
    <xf numFmtId="0" fontId="31" fillId="0" borderId="14" xfId="0" applyNumberFormat="1" applyFont="1" applyFill="1" applyBorder="1" applyAlignment="1" applyProtection="1">
      <alignment horizontal="left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left" vertical="top" wrapText="1"/>
    </xf>
    <xf numFmtId="0" fontId="31" fillId="0" borderId="13" xfId="0" applyNumberFormat="1" applyFont="1" applyFill="1" applyBorder="1" applyAlignment="1" applyProtection="1">
      <alignment horizontal="justify" vertical="top" wrapText="1"/>
    </xf>
    <xf numFmtId="0" fontId="31" fillId="0" borderId="14" xfId="0" applyNumberFormat="1" applyFont="1" applyFill="1" applyBorder="1" applyAlignment="1" applyProtection="1">
      <alignment horizontal="justify" vertical="top" wrapText="1"/>
    </xf>
    <xf numFmtId="0" fontId="23" fillId="0" borderId="13" xfId="0" applyNumberFormat="1" applyFont="1" applyFill="1" applyBorder="1" applyAlignment="1" applyProtection="1">
      <alignment horizontal="justify" vertical="top" wrapText="1"/>
    </xf>
    <xf numFmtId="0" fontId="23" fillId="0" borderId="14" xfId="0" applyNumberFormat="1" applyFont="1" applyFill="1" applyBorder="1" applyAlignment="1" applyProtection="1">
      <alignment horizontal="justify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30" fillId="0" borderId="0" xfId="0" applyFont="1" applyAlignment="1">
      <alignment wrapText="1"/>
    </xf>
    <xf numFmtId="0" fontId="21" fillId="0" borderId="0" xfId="0" applyNumberFormat="1" applyFont="1" applyFill="1" applyBorder="1" applyAlignment="1" applyProtection="1">
      <alignment horizontal="justify" vertical="top" wrapText="1"/>
    </xf>
    <xf numFmtId="0" fontId="31" fillId="33" borderId="13" xfId="0" applyNumberFormat="1" applyFont="1" applyFill="1" applyBorder="1" applyAlignment="1" applyProtection="1">
      <alignment horizontal="justify" vertical="top" wrapText="1"/>
    </xf>
    <xf numFmtId="0" fontId="31" fillId="33" borderId="14" xfId="0" applyNumberFormat="1" applyFont="1" applyFill="1" applyBorder="1" applyAlignment="1" applyProtection="1">
      <alignment horizontal="justify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31" fillId="0" borderId="11" xfId="0" applyNumberFormat="1" applyFont="1" applyFill="1" applyBorder="1" applyAlignment="1" applyProtection="1">
      <alignment horizontal="justify" vertical="top" wrapText="1"/>
    </xf>
    <xf numFmtId="0" fontId="31" fillId="0" borderId="12" xfId="0" applyNumberFormat="1" applyFont="1" applyFill="1" applyBorder="1" applyAlignment="1" applyProtection="1">
      <alignment horizontal="justify" vertical="top" wrapText="1"/>
    </xf>
    <xf numFmtId="0" fontId="29" fillId="0" borderId="14" xfId="0" applyFont="1" applyBorder="1" applyAlignment="1">
      <alignment horizontal="justify" vertical="top" wrapText="1"/>
    </xf>
    <xf numFmtId="0" fontId="23" fillId="33" borderId="13" xfId="0" applyNumberFormat="1" applyFont="1" applyFill="1" applyBorder="1" applyAlignment="1" applyProtection="1">
      <alignment horizontal="justify" vertical="top" wrapText="1"/>
    </xf>
    <xf numFmtId="0" fontId="23" fillId="33" borderId="14" xfId="0" applyNumberFormat="1" applyFont="1" applyFill="1" applyBorder="1" applyAlignment="1" applyProtection="1">
      <alignment horizontal="justify" vertical="top" wrapText="1"/>
    </xf>
    <xf numFmtId="0" fontId="29" fillId="0" borderId="0" xfId="0" applyFont="1" applyBorder="1" applyAlignment="1"/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xl31" xfId="44"/>
    <cellStyle name="xl43" xfId="4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view="pageBreakPreview" topLeftCell="A19" zoomScale="60" workbookViewId="0">
      <selection activeCell="F29" sqref="F29"/>
    </sheetView>
  </sheetViews>
  <sheetFormatPr defaultRowHeight="14.4"/>
  <cols>
    <col min="1" max="1" width="25.109375" customWidth="1"/>
    <col min="2" max="2" width="23.6640625" customWidth="1"/>
    <col min="3" max="3" width="29.6640625" customWidth="1"/>
    <col min="4" max="4" width="11.109375" customWidth="1"/>
    <col min="5" max="5" width="12.5546875" style="29" customWidth="1"/>
    <col min="6" max="7" width="10.88671875" bestFit="1" customWidth="1"/>
  </cols>
  <sheetData>
    <row r="1" spans="1:9" ht="18">
      <c r="A1" s="55"/>
      <c r="B1" s="55"/>
      <c r="C1" s="55"/>
      <c r="D1" s="55"/>
      <c r="F1" s="3" t="s">
        <v>0</v>
      </c>
    </row>
    <row r="2" spans="1:9" ht="15.6">
      <c r="A2" s="53" t="s">
        <v>174</v>
      </c>
      <c r="B2" s="53"/>
      <c r="C2" s="53"/>
      <c r="D2" s="53"/>
      <c r="E2" s="54"/>
      <c r="F2" s="54"/>
      <c r="G2" s="54"/>
    </row>
    <row r="3" spans="1:9" ht="16.8">
      <c r="A3" s="58"/>
      <c r="B3" s="58"/>
      <c r="C3" s="58"/>
      <c r="D3" s="58"/>
      <c r="F3" s="66" t="s">
        <v>1</v>
      </c>
      <c r="G3" s="66"/>
    </row>
    <row r="4" spans="1:9" s="1" customFormat="1" ht="52.8">
      <c r="A4" s="4" t="s">
        <v>2</v>
      </c>
      <c r="B4" s="59" t="s">
        <v>3</v>
      </c>
      <c r="C4" s="59"/>
      <c r="D4" s="5" t="s">
        <v>137</v>
      </c>
      <c r="E4" s="38" t="s">
        <v>173</v>
      </c>
      <c r="F4" s="5" t="s">
        <v>136</v>
      </c>
      <c r="G4" s="6" t="s">
        <v>172</v>
      </c>
    </row>
    <row r="5" spans="1:9" s="1" customFormat="1" ht="13.8">
      <c r="A5" s="37">
        <v>1</v>
      </c>
      <c r="B5" s="59">
        <v>2</v>
      </c>
      <c r="C5" s="59"/>
      <c r="D5" s="39">
        <v>3</v>
      </c>
      <c r="E5" s="40">
        <v>4</v>
      </c>
      <c r="F5" s="39">
        <v>5</v>
      </c>
      <c r="G5" s="41">
        <v>6</v>
      </c>
    </row>
    <row r="6" spans="1:9">
      <c r="A6" s="7" t="s">
        <v>4</v>
      </c>
      <c r="B6" s="60" t="s">
        <v>5</v>
      </c>
      <c r="C6" s="60"/>
      <c r="D6" s="8">
        <f>D7+D64</f>
        <v>846164.5</v>
      </c>
      <c r="E6" s="30">
        <f>E7+E64</f>
        <v>573095.6</v>
      </c>
      <c r="F6" s="8">
        <f>D6-E6</f>
        <v>273068.90000000002</v>
      </c>
      <c r="G6" s="23">
        <f>E6/D6*100</f>
        <v>67.728627235011629</v>
      </c>
    </row>
    <row r="7" spans="1:9">
      <c r="A7" s="9" t="s">
        <v>6</v>
      </c>
      <c r="B7" s="61" t="s">
        <v>7</v>
      </c>
      <c r="C7" s="62"/>
      <c r="D7" s="10">
        <f>D15+D21+D31+D37+D8+D40+D46+D55+D60+D61</f>
        <v>284485.90000000002</v>
      </c>
      <c r="E7" s="10">
        <f>E15+E21+E31+E37+E8+E40+E46+E52+E55+E60+E61</f>
        <v>169504.6</v>
      </c>
      <c r="F7" s="10">
        <f>F15+F21+F31+F37+F8+F40+F46+F52+F55+F60+F61</f>
        <v>114981.3</v>
      </c>
      <c r="G7" s="23">
        <f t="shared" ref="G7:G76" si="0">E7/D7*100</f>
        <v>59.582777213211621</v>
      </c>
      <c r="I7" s="36"/>
    </row>
    <row r="8" spans="1:9" s="2" customFormat="1">
      <c r="A8" s="9" t="s">
        <v>8</v>
      </c>
      <c r="B8" s="49" t="s">
        <v>9</v>
      </c>
      <c r="C8" s="50"/>
      <c r="D8" s="10">
        <f>D9</f>
        <v>236520</v>
      </c>
      <c r="E8" s="26">
        <f>E9</f>
        <v>119307.59999999999</v>
      </c>
      <c r="F8" s="11">
        <f t="shared" ref="F8:F80" si="1">D8-E8</f>
        <v>117212.40000000001</v>
      </c>
      <c r="G8" s="23">
        <f t="shared" si="0"/>
        <v>50.442922374429223</v>
      </c>
    </row>
    <row r="9" spans="1:9">
      <c r="A9" s="9" t="s">
        <v>10</v>
      </c>
      <c r="B9" s="49" t="s">
        <v>11</v>
      </c>
      <c r="C9" s="50"/>
      <c r="D9" s="10">
        <f>D10+D11+D12+D13</f>
        <v>236520</v>
      </c>
      <c r="E9" s="26">
        <f>E10+E11+E12+E13+E14</f>
        <v>119307.59999999999</v>
      </c>
      <c r="F9" s="11">
        <f t="shared" si="1"/>
        <v>117212.40000000001</v>
      </c>
      <c r="G9" s="23">
        <f t="shared" si="0"/>
        <v>50.442922374429223</v>
      </c>
    </row>
    <row r="10" spans="1:9" ht="68.400000000000006" customHeight="1">
      <c r="A10" s="12" t="s">
        <v>12</v>
      </c>
      <c r="B10" s="51" t="s">
        <v>13</v>
      </c>
      <c r="C10" s="52"/>
      <c r="D10" s="13">
        <v>235610</v>
      </c>
      <c r="E10" s="25">
        <v>118392.4</v>
      </c>
      <c r="F10" s="14">
        <f t="shared" si="1"/>
        <v>117217.60000000001</v>
      </c>
      <c r="G10" s="24">
        <f t="shared" si="0"/>
        <v>50.24931030092101</v>
      </c>
      <c r="I10" s="36"/>
    </row>
    <row r="11" spans="1:9" ht="96" customHeight="1">
      <c r="A11" s="12" t="s">
        <v>14</v>
      </c>
      <c r="B11" s="51" t="s">
        <v>15</v>
      </c>
      <c r="C11" s="52"/>
      <c r="D11" s="13">
        <v>288</v>
      </c>
      <c r="E11" s="25">
        <v>155.9</v>
      </c>
      <c r="F11" s="14">
        <f t="shared" si="1"/>
        <v>132.1</v>
      </c>
      <c r="G11" s="24">
        <f t="shared" si="0"/>
        <v>54.131944444444443</v>
      </c>
    </row>
    <row r="12" spans="1:9" ht="44.4" customHeight="1">
      <c r="A12" s="12" t="s">
        <v>16</v>
      </c>
      <c r="B12" s="51" t="s">
        <v>17</v>
      </c>
      <c r="C12" s="52"/>
      <c r="D12" s="13">
        <v>545</v>
      </c>
      <c r="E12" s="25">
        <v>71</v>
      </c>
      <c r="F12" s="14">
        <f t="shared" si="1"/>
        <v>474</v>
      </c>
      <c r="G12" s="24">
        <f t="shared" si="0"/>
        <v>13.027522935779817</v>
      </c>
    </row>
    <row r="13" spans="1:9" ht="82.2" customHeight="1">
      <c r="A13" s="12" t="s">
        <v>18</v>
      </c>
      <c r="B13" s="51" t="s">
        <v>19</v>
      </c>
      <c r="C13" s="52"/>
      <c r="D13" s="13">
        <v>77</v>
      </c>
      <c r="E13" s="25">
        <v>37.200000000000003</v>
      </c>
      <c r="F13" s="14">
        <f t="shared" si="1"/>
        <v>39.799999999999997</v>
      </c>
      <c r="G13" s="24">
        <f t="shared" si="0"/>
        <v>48.311688311688314</v>
      </c>
    </row>
    <row r="14" spans="1:9" ht="42" customHeight="1">
      <c r="A14" s="12" t="s">
        <v>167</v>
      </c>
      <c r="B14" s="47" t="s">
        <v>166</v>
      </c>
      <c r="C14" s="48"/>
      <c r="D14" s="13">
        <v>0</v>
      </c>
      <c r="E14" s="25">
        <v>651.1</v>
      </c>
      <c r="F14" s="14">
        <f t="shared" si="1"/>
        <v>-651.1</v>
      </c>
      <c r="G14" s="24">
        <v>0</v>
      </c>
    </row>
    <row r="15" spans="1:9" s="2" customFormat="1" ht="46.2" customHeight="1">
      <c r="A15" s="9" t="s">
        <v>20</v>
      </c>
      <c r="B15" s="49" t="s">
        <v>21</v>
      </c>
      <c r="C15" s="50"/>
      <c r="D15" s="10">
        <f>D16</f>
        <v>6746</v>
      </c>
      <c r="E15" s="26">
        <f>E16</f>
        <v>6438.1</v>
      </c>
      <c r="F15" s="11">
        <f t="shared" si="1"/>
        <v>307.89999999999964</v>
      </c>
      <c r="G15" s="23">
        <f t="shared" si="0"/>
        <v>95.435813815594429</v>
      </c>
    </row>
    <row r="16" spans="1:9" ht="31.2" customHeight="1">
      <c r="A16" s="9" t="s">
        <v>22</v>
      </c>
      <c r="B16" s="49" t="s">
        <v>23</v>
      </c>
      <c r="C16" s="50"/>
      <c r="D16" s="10">
        <f>D17+D18+D19</f>
        <v>6746</v>
      </c>
      <c r="E16" s="26">
        <f>E17+E18+E19+E20</f>
        <v>6438.1</v>
      </c>
      <c r="F16" s="11">
        <f t="shared" si="1"/>
        <v>307.89999999999964</v>
      </c>
      <c r="G16" s="23">
        <f t="shared" si="0"/>
        <v>95.435813815594429</v>
      </c>
    </row>
    <row r="17" spans="1:9" ht="94.95" customHeight="1">
      <c r="A17" s="12" t="s">
        <v>24</v>
      </c>
      <c r="B17" s="51" t="s">
        <v>25</v>
      </c>
      <c r="C17" s="52"/>
      <c r="D17" s="13">
        <v>3098</v>
      </c>
      <c r="E17" s="25">
        <v>2920.1</v>
      </c>
      <c r="F17" s="14">
        <f t="shared" si="1"/>
        <v>177.90000000000009</v>
      </c>
      <c r="G17" s="24">
        <f t="shared" si="0"/>
        <v>94.257585539057459</v>
      </c>
    </row>
    <row r="18" spans="1:9" ht="114.6" customHeight="1">
      <c r="A18" s="12" t="s">
        <v>26</v>
      </c>
      <c r="B18" s="51" t="s">
        <v>27</v>
      </c>
      <c r="C18" s="52"/>
      <c r="D18" s="13">
        <v>18</v>
      </c>
      <c r="E18" s="25">
        <v>20.9</v>
      </c>
      <c r="F18" s="14">
        <f t="shared" si="1"/>
        <v>-2.8999999999999986</v>
      </c>
      <c r="G18" s="24">
        <f t="shared" si="0"/>
        <v>116.1111111111111</v>
      </c>
    </row>
    <row r="19" spans="1:9" ht="82.95" customHeight="1">
      <c r="A19" s="12" t="s">
        <v>28</v>
      </c>
      <c r="B19" s="51" t="s">
        <v>29</v>
      </c>
      <c r="C19" s="52"/>
      <c r="D19" s="13">
        <v>3630</v>
      </c>
      <c r="E19" s="25">
        <v>4012.6</v>
      </c>
      <c r="F19" s="14">
        <f t="shared" si="1"/>
        <v>-382.59999999999991</v>
      </c>
      <c r="G19" s="24">
        <f t="shared" si="0"/>
        <v>110.53994490358126</v>
      </c>
    </row>
    <row r="20" spans="1:9" ht="66" customHeight="1">
      <c r="A20" s="12" t="s">
        <v>139</v>
      </c>
      <c r="B20" s="51" t="s">
        <v>138</v>
      </c>
      <c r="C20" s="52"/>
      <c r="D20" s="13">
        <v>0</v>
      </c>
      <c r="E20" s="25">
        <v>-515.5</v>
      </c>
      <c r="F20" s="14">
        <f t="shared" ref="F20" si="2">D20-E20</f>
        <v>515.5</v>
      </c>
      <c r="G20" s="24">
        <v>0</v>
      </c>
      <c r="I20" s="36"/>
    </row>
    <row r="21" spans="1:9" s="2" customFormat="1">
      <c r="A21" s="9" t="s">
        <v>30</v>
      </c>
      <c r="B21" s="49" t="s">
        <v>31</v>
      </c>
      <c r="C21" s="50"/>
      <c r="D21" s="10">
        <f>D22+D25+D27+D29</f>
        <v>11837</v>
      </c>
      <c r="E21" s="26">
        <f>E22+E25+E27+E29</f>
        <v>16671.599999999999</v>
      </c>
      <c r="F21" s="11">
        <f t="shared" si="1"/>
        <v>-4834.5999999999985</v>
      </c>
      <c r="G21" s="23">
        <f t="shared" si="0"/>
        <v>140.8431190335389</v>
      </c>
    </row>
    <row r="22" spans="1:9" ht="27" customHeight="1">
      <c r="A22" s="9" t="s">
        <v>32</v>
      </c>
      <c r="B22" s="49" t="s">
        <v>33</v>
      </c>
      <c r="C22" s="50"/>
      <c r="D22" s="10">
        <f>D23+D24</f>
        <v>8127</v>
      </c>
      <c r="E22" s="26">
        <f>E23+E24</f>
        <v>13626.9</v>
      </c>
      <c r="F22" s="11">
        <f t="shared" si="1"/>
        <v>-5499.9</v>
      </c>
      <c r="G22" s="23">
        <f t="shared" si="0"/>
        <v>167.67441860465115</v>
      </c>
    </row>
    <row r="23" spans="1:9" ht="30" customHeight="1">
      <c r="A23" s="12" t="s">
        <v>34</v>
      </c>
      <c r="B23" s="51" t="s">
        <v>35</v>
      </c>
      <c r="C23" s="52"/>
      <c r="D23" s="13">
        <v>7191</v>
      </c>
      <c r="E23" s="25">
        <v>9054</v>
      </c>
      <c r="F23" s="14">
        <f t="shared" si="1"/>
        <v>-1863</v>
      </c>
      <c r="G23" s="24">
        <f t="shared" si="0"/>
        <v>125.90738423028786</v>
      </c>
    </row>
    <row r="24" spans="1:9" ht="60.6" customHeight="1">
      <c r="A24" s="12" t="s">
        <v>36</v>
      </c>
      <c r="B24" s="51" t="s">
        <v>37</v>
      </c>
      <c r="C24" s="52"/>
      <c r="D24" s="13">
        <v>936</v>
      </c>
      <c r="E24" s="25">
        <v>4572.8999999999996</v>
      </c>
      <c r="F24" s="14">
        <f t="shared" si="1"/>
        <v>-3636.8999999999996</v>
      </c>
      <c r="G24" s="24">
        <f t="shared" si="0"/>
        <v>488.55769230769226</v>
      </c>
    </row>
    <row r="25" spans="1:9" ht="29.4" customHeight="1">
      <c r="A25" s="9" t="s">
        <v>38</v>
      </c>
      <c r="B25" s="49" t="s">
        <v>39</v>
      </c>
      <c r="C25" s="50"/>
      <c r="D25" s="10">
        <f>D26</f>
        <v>2959</v>
      </c>
      <c r="E25" s="26">
        <f>E26</f>
        <v>2379.1999999999998</v>
      </c>
      <c r="F25" s="11">
        <f t="shared" si="1"/>
        <v>579.80000000000018</v>
      </c>
      <c r="G25" s="23">
        <f t="shared" si="0"/>
        <v>80.405542412977354</v>
      </c>
    </row>
    <row r="26" spans="1:9" ht="28.2" customHeight="1">
      <c r="A26" s="12" t="s">
        <v>40</v>
      </c>
      <c r="B26" s="51" t="s">
        <v>39</v>
      </c>
      <c r="C26" s="52"/>
      <c r="D26" s="13">
        <v>2959</v>
      </c>
      <c r="E26" s="25">
        <v>2379.1999999999998</v>
      </c>
      <c r="F26" s="14">
        <f t="shared" si="1"/>
        <v>579.80000000000018</v>
      </c>
      <c r="G26" s="24">
        <f t="shared" si="0"/>
        <v>80.405542412977354</v>
      </c>
    </row>
    <row r="27" spans="1:9">
      <c r="A27" s="9" t="s">
        <v>41</v>
      </c>
      <c r="B27" s="49" t="s">
        <v>42</v>
      </c>
      <c r="C27" s="50"/>
      <c r="D27" s="10">
        <f>D28</f>
        <v>51</v>
      </c>
      <c r="E27" s="26">
        <f>E28</f>
        <v>-44.8</v>
      </c>
      <c r="F27" s="11">
        <f t="shared" si="1"/>
        <v>95.8</v>
      </c>
      <c r="G27" s="23">
        <f t="shared" si="0"/>
        <v>-87.843137254901961</v>
      </c>
    </row>
    <row r="28" spans="1:9">
      <c r="A28" s="12" t="s">
        <v>43</v>
      </c>
      <c r="B28" s="51" t="s">
        <v>42</v>
      </c>
      <c r="C28" s="52"/>
      <c r="D28" s="13">
        <v>51</v>
      </c>
      <c r="E28" s="25">
        <v>-44.8</v>
      </c>
      <c r="F28" s="11">
        <f t="shared" si="1"/>
        <v>95.8</v>
      </c>
      <c r="G28" s="24">
        <f t="shared" si="0"/>
        <v>-87.843137254901961</v>
      </c>
    </row>
    <row r="29" spans="1:9" ht="31.2" customHeight="1">
      <c r="A29" s="9" t="s">
        <v>44</v>
      </c>
      <c r="B29" s="49" t="s">
        <v>45</v>
      </c>
      <c r="C29" s="50"/>
      <c r="D29" s="10">
        <f>D30</f>
        <v>700</v>
      </c>
      <c r="E29" s="26">
        <f>E30</f>
        <v>710.3</v>
      </c>
      <c r="F29" s="11">
        <f t="shared" si="1"/>
        <v>-10.299999999999955</v>
      </c>
      <c r="G29" s="23">
        <f t="shared" si="0"/>
        <v>101.47142857142856</v>
      </c>
    </row>
    <row r="30" spans="1:9" ht="30.6" customHeight="1">
      <c r="A30" s="12" t="s">
        <v>46</v>
      </c>
      <c r="B30" s="51" t="s">
        <v>47</v>
      </c>
      <c r="C30" s="52"/>
      <c r="D30" s="13">
        <v>700</v>
      </c>
      <c r="E30" s="25">
        <v>710.3</v>
      </c>
      <c r="F30" s="14">
        <f t="shared" si="1"/>
        <v>-10.299999999999955</v>
      </c>
      <c r="G30" s="24">
        <f t="shared" si="0"/>
        <v>101.47142857142856</v>
      </c>
    </row>
    <row r="31" spans="1:9" s="2" customFormat="1">
      <c r="A31" s="9" t="s">
        <v>48</v>
      </c>
      <c r="B31" s="49" t="s">
        <v>49</v>
      </c>
      <c r="C31" s="50"/>
      <c r="D31" s="10">
        <f>D32+D34</f>
        <v>1799</v>
      </c>
      <c r="E31" s="26">
        <f>E32+E34</f>
        <v>1547.4999999999998</v>
      </c>
      <c r="F31" s="11">
        <f t="shared" si="1"/>
        <v>251.50000000000023</v>
      </c>
      <c r="G31" s="23">
        <f t="shared" si="0"/>
        <v>86.020011117287368</v>
      </c>
    </row>
    <row r="32" spans="1:9">
      <c r="A32" s="9" t="s">
        <v>50</v>
      </c>
      <c r="B32" s="49" t="s">
        <v>51</v>
      </c>
      <c r="C32" s="50"/>
      <c r="D32" s="10">
        <f>D33</f>
        <v>1063</v>
      </c>
      <c r="E32" s="26">
        <f>E33</f>
        <v>10.1</v>
      </c>
      <c r="F32" s="11">
        <f t="shared" si="1"/>
        <v>1052.9000000000001</v>
      </c>
      <c r="G32" s="23">
        <f t="shared" si="0"/>
        <v>0.95014111006585145</v>
      </c>
    </row>
    <row r="33" spans="1:9" ht="38.4" customHeight="1">
      <c r="A33" s="12" t="s">
        <v>52</v>
      </c>
      <c r="B33" s="51" t="s">
        <v>53</v>
      </c>
      <c r="C33" s="52"/>
      <c r="D33" s="13">
        <v>1063</v>
      </c>
      <c r="E33" s="25">
        <v>10.1</v>
      </c>
      <c r="F33" s="14">
        <f t="shared" si="1"/>
        <v>1052.9000000000001</v>
      </c>
      <c r="G33" s="24">
        <f t="shared" si="0"/>
        <v>0.95014111006585145</v>
      </c>
    </row>
    <row r="34" spans="1:9">
      <c r="A34" s="9" t="s">
        <v>54</v>
      </c>
      <c r="B34" s="49" t="s">
        <v>55</v>
      </c>
      <c r="C34" s="50"/>
      <c r="D34" s="10">
        <f>D35+D36</f>
        <v>736</v>
      </c>
      <c r="E34" s="26">
        <f>E35+E36</f>
        <v>1537.3999999999999</v>
      </c>
      <c r="F34" s="11">
        <f t="shared" si="1"/>
        <v>-801.39999999999986</v>
      </c>
      <c r="G34" s="23">
        <f t="shared" si="0"/>
        <v>208.88586956521738</v>
      </c>
    </row>
    <row r="35" spans="1:9" ht="28.95" customHeight="1">
      <c r="A35" s="12" t="s">
        <v>56</v>
      </c>
      <c r="B35" s="51" t="s">
        <v>57</v>
      </c>
      <c r="C35" s="52"/>
      <c r="D35" s="13">
        <v>525</v>
      </c>
      <c r="E35" s="25">
        <v>1576.6</v>
      </c>
      <c r="F35" s="14">
        <f t="shared" si="1"/>
        <v>-1051.5999999999999</v>
      </c>
      <c r="G35" s="24">
        <f t="shared" si="0"/>
        <v>300.3047619047619</v>
      </c>
    </row>
    <row r="36" spans="1:9" ht="33" customHeight="1">
      <c r="A36" s="12" t="s">
        <v>58</v>
      </c>
      <c r="B36" s="51" t="s">
        <v>59</v>
      </c>
      <c r="C36" s="52"/>
      <c r="D36" s="13">
        <v>211</v>
      </c>
      <c r="E36" s="25">
        <v>-39.200000000000003</v>
      </c>
      <c r="F36" s="14">
        <f t="shared" si="1"/>
        <v>250.2</v>
      </c>
      <c r="G36" s="24">
        <f t="shared" si="0"/>
        <v>-18.578199052132703</v>
      </c>
    </row>
    <row r="37" spans="1:9" s="2" customFormat="1">
      <c r="A37" s="9" t="s">
        <v>60</v>
      </c>
      <c r="B37" s="49" t="s">
        <v>61</v>
      </c>
      <c r="C37" s="50"/>
      <c r="D37" s="10">
        <f>D38</f>
        <v>1769</v>
      </c>
      <c r="E37" s="26">
        <f>E38</f>
        <v>998.1</v>
      </c>
      <c r="F37" s="11">
        <f t="shared" si="1"/>
        <v>770.9</v>
      </c>
      <c r="G37" s="23">
        <f t="shared" si="0"/>
        <v>56.421707179197291</v>
      </c>
    </row>
    <row r="38" spans="1:9" ht="30.6" customHeight="1">
      <c r="A38" s="9" t="s">
        <v>62</v>
      </c>
      <c r="B38" s="49" t="s">
        <v>63</v>
      </c>
      <c r="C38" s="50"/>
      <c r="D38" s="10">
        <f>D39</f>
        <v>1769</v>
      </c>
      <c r="E38" s="26">
        <f>E39</f>
        <v>998.1</v>
      </c>
      <c r="F38" s="11">
        <f t="shared" si="1"/>
        <v>770.9</v>
      </c>
      <c r="G38" s="23">
        <f t="shared" si="0"/>
        <v>56.421707179197291</v>
      </c>
    </row>
    <row r="39" spans="1:9" ht="40.200000000000003" customHeight="1">
      <c r="A39" s="12" t="s">
        <v>64</v>
      </c>
      <c r="B39" s="51" t="s">
        <v>65</v>
      </c>
      <c r="C39" s="52"/>
      <c r="D39" s="13">
        <v>1769</v>
      </c>
      <c r="E39" s="25">
        <v>998.1</v>
      </c>
      <c r="F39" s="14">
        <f t="shared" si="1"/>
        <v>770.9</v>
      </c>
      <c r="G39" s="24">
        <f t="shared" si="0"/>
        <v>56.421707179197291</v>
      </c>
    </row>
    <row r="40" spans="1:9" s="2" customFormat="1" ht="40.200000000000003" customHeight="1">
      <c r="A40" s="9" t="s">
        <v>66</v>
      </c>
      <c r="B40" s="49" t="s">
        <v>67</v>
      </c>
      <c r="C40" s="50"/>
      <c r="D40" s="10">
        <f>D41+D44</f>
        <v>23540</v>
      </c>
      <c r="E40" s="26">
        <f>E41+E44</f>
        <v>16959.599999999999</v>
      </c>
      <c r="F40" s="11">
        <f t="shared" si="1"/>
        <v>6580.4000000000015</v>
      </c>
      <c r="G40" s="23">
        <f t="shared" si="0"/>
        <v>72.045879354290562</v>
      </c>
      <c r="I40" s="42"/>
    </row>
    <row r="41" spans="1:9" ht="86.4" customHeight="1">
      <c r="A41" s="9" t="s">
        <v>68</v>
      </c>
      <c r="B41" s="49" t="s">
        <v>69</v>
      </c>
      <c r="C41" s="50"/>
      <c r="D41" s="10">
        <f>D42+D43</f>
        <v>23000</v>
      </c>
      <c r="E41" s="26">
        <f>E42+E43</f>
        <v>16458.099999999999</v>
      </c>
      <c r="F41" s="11">
        <f t="shared" si="1"/>
        <v>6541.9000000000015</v>
      </c>
      <c r="G41" s="23">
        <f t="shared" si="0"/>
        <v>71.556956521739124</v>
      </c>
    </row>
    <row r="42" spans="1:9" ht="68.400000000000006" customHeight="1">
      <c r="A42" s="12" t="s">
        <v>70</v>
      </c>
      <c r="B42" s="51" t="s">
        <v>71</v>
      </c>
      <c r="C42" s="52"/>
      <c r="D42" s="13">
        <v>12000</v>
      </c>
      <c r="E42" s="25">
        <v>9202.1</v>
      </c>
      <c r="F42" s="14">
        <f t="shared" si="1"/>
        <v>2797.8999999999996</v>
      </c>
      <c r="G42" s="24">
        <f t="shared" si="0"/>
        <v>76.68416666666667</v>
      </c>
    </row>
    <row r="43" spans="1:9" ht="32.4" customHeight="1">
      <c r="A43" s="12" t="s">
        <v>72</v>
      </c>
      <c r="B43" s="51" t="s">
        <v>73</v>
      </c>
      <c r="C43" s="52"/>
      <c r="D43" s="13">
        <v>11000</v>
      </c>
      <c r="E43" s="25">
        <v>7256</v>
      </c>
      <c r="F43" s="14">
        <f t="shared" si="1"/>
        <v>3744</v>
      </c>
      <c r="G43" s="24">
        <f t="shared" si="0"/>
        <v>65.963636363636368</v>
      </c>
    </row>
    <row r="44" spans="1:9" ht="84" customHeight="1">
      <c r="A44" s="9" t="s">
        <v>74</v>
      </c>
      <c r="B44" s="49" t="s">
        <v>75</v>
      </c>
      <c r="C44" s="50"/>
      <c r="D44" s="10">
        <f>D45</f>
        <v>540</v>
      </c>
      <c r="E44" s="26">
        <f>E45</f>
        <v>501.5</v>
      </c>
      <c r="F44" s="11">
        <f t="shared" si="1"/>
        <v>38.5</v>
      </c>
      <c r="G44" s="23">
        <f t="shared" si="0"/>
        <v>92.870370370370367</v>
      </c>
    </row>
    <row r="45" spans="1:9" ht="66.599999999999994" customHeight="1">
      <c r="A45" s="12" t="s">
        <v>76</v>
      </c>
      <c r="B45" s="51" t="s">
        <v>77</v>
      </c>
      <c r="C45" s="52"/>
      <c r="D45" s="13">
        <v>540</v>
      </c>
      <c r="E45" s="25">
        <v>501.5</v>
      </c>
      <c r="F45" s="14">
        <f t="shared" si="1"/>
        <v>38.5</v>
      </c>
      <c r="G45" s="24">
        <f t="shared" si="0"/>
        <v>92.870370370370367</v>
      </c>
    </row>
    <row r="46" spans="1:9" ht="28.2" customHeight="1">
      <c r="A46" s="9" t="s">
        <v>78</v>
      </c>
      <c r="B46" s="49" t="s">
        <v>79</v>
      </c>
      <c r="C46" s="50"/>
      <c r="D46" s="10">
        <f>D47</f>
        <v>1469.9</v>
      </c>
      <c r="E46" s="26">
        <f>E47</f>
        <v>1003.1</v>
      </c>
      <c r="F46" s="11">
        <f t="shared" si="1"/>
        <v>466.80000000000007</v>
      </c>
      <c r="G46" s="23">
        <f t="shared" si="0"/>
        <v>68.242737601197362</v>
      </c>
    </row>
    <row r="47" spans="1:9">
      <c r="A47" s="9" t="s">
        <v>80</v>
      </c>
      <c r="B47" s="49" t="s">
        <v>81</v>
      </c>
      <c r="C47" s="50"/>
      <c r="D47" s="10">
        <f>D48+D49+D50+D51</f>
        <v>1469.9</v>
      </c>
      <c r="E47" s="26">
        <f>E48+E49+E50+E51</f>
        <v>1003.1</v>
      </c>
      <c r="F47" s="11">
        <f t="shared" si="1"/>
        <v>466.80000000000007</v>
      </c>
      <c r="G47" s="23">
        <f t="shared" si="0"/>
        <v>68.242737601197362</v>
      </c>
    </row>
    <row r="48" spans="1:9" ht="30.6" customHeight="1">
      <c r="A48" s="12" t="s">
        <v>82</v>
      </c>
      <c r="B48" s="51" t="s">
        <v>83</v>
      </c>
      <c r="C48" s="52"/>
      <c r="D48" s="13">
        <v>417.6</v>
      </c>
      <c r="E48" s="25">
        <v>799.4</v>
      </c>
      <c r="F48" s="14">
        <f t="shared" si="1"/>
        <v>-381.79999999999995</v>
      </c>
      <c r="G48" s="24">
        <f t="shared" si="0"/>
        <v>191.42720306513408</v>
      </c>
    </row>
    <row r="49" spans="1:7">
      <c r="A49" s="12" t="s">
        <v>84</v>
      </c>
      <c r="B49" s="51" t="s">
        <v>85</v>
      </c>
      <c r="C49" s="52"/>
      <c r="D49" s="13">
        <v>188.3</v>
      </c>
      <c r="E49" s="25">
        <v>4.5999999999999996</v>
      </c>
      <c r="F49" s="14">
        <f t="shared" si="1"/>
        <v>183.70000000000002</v>
      </c>
      <c r="G49" s="24">
        <f t="shared" si="0"/>
        <v>2.4429102496016992</v>
      </c>
    </row>
    <row r="50" spans="1:7">
      <c r="A50" s="12" t="s">
        <v>86</v>
      </c>
      <c r="B50" s="51" t="s">
        <v>87</v>
      </c>
      <c r="C50" s="52"/>
      <c r="D50" s="13">
        <v>620.9</v>
      </c>
      <c r="E50" s="25">
        <v>199.1</v>
      </c>
      <c r="F50" s="14">
        <f t="shared" si="1"/>
        <v>421.79999999999995</v>
      </c>
      <c r="G50" s="24">
        <f t="shared" si="0"/>
        <v>32.066355290707037</v>
      </c>
    </row>
    <row r="51" spans="1:7">
      <c r="A51" s="12" t="s">
        <v>88</v>
      </c>
      <c r="B51" s="51" t="s">
        <v>89</v>
      </c>
      <c r="C51" s="52"/>
      <c r="D51" s="13">
        <v>243.1</v>
      </c>
      <c r="E51" s="25">
        <v>0</v>
      </c>
      <c r="F51" s="14">
        <f t="shared" si="1"/>
        <v>243.1</v>
      </c>
      <c r="G51" s="24">
        <f t="shared" si="0"/>
        <v>0</v>
      </c>
    </row>
    <row r="52" spans="1:7" s="16" customFormat="1" ht="31.95" customHeight="1">
      <c r="A52" s="17" t="s">
        <v>141</v>
      </c>
      <c r="B52" s="56" t="s">
        <v>140</v>
      </c>
      <c r="C52" s="57"/>
      <c r="D52" s="18">
        <f>D53</f>
        <v>0</v>
      </c>
      <c r="E52" s="31">
        <f>E53</f>
        <v>1163.5</v>
      </c>
      <c r="F52" s="15">
        <f t="shared" ref="F52:F53" si="3">D52-E52</f>
        <v>-1163.5</v>
      </c>
      <c r="G52" s="23">
        <v>0</v>
      </c>
    </row>
    <row r="53" spans="1:7" s="19" customFormat="1">
      <c r="A53" s="17" t="s">
        <v>143</v>
      </c>
      <c r="B53" s="56" t="s">
        <v>142</v>
      </c>
      <c r="C53" s="57"/>
      <c r="D53" s="18">
        <f>D54</f>
        <v>0</v>
      </c>
      <c r="E53" s="31">
        <f>E54</f>
        <v>1163.5</v>
      </c>
      <c r="F53" s="15">
        <f t="shared" si="3"/>
        <v>-1163.5</v>
      </c>
      <c r="G53" s="23">
        <v>0</v>
      </c>
    </row>
    <row r="54" spans="1:7" s="22" customFormat="1">
      <c r="A54" s="20" t="s">
        <v>144</v>
      </c>
      <c r="B54" s="64" t="s">
        <v>145</v>
      </c>
      <c r="C54" s="65"/>
      <c r="D54" s="21">
        <v>0</v>
      </c>
      <c r="E54" s="32">
        <v>1163.5</v>
      </c>
      <c r="F54" s="34">
        <f t="shared" ref="F54" si="4">D54-E54</f>
        <v>-1163.5</v>
      </c>
      <c r="G54" s="24">
        <v>0</v>
      </c>
    </row>
    <row r="55" spans="1:7" ht="28.95" customHeight="1">
      <c r="A55" s="9" t="s">
        <v>90</v>
      </c>
      <c r="B55" s="49" t="s">
        <v>91</v>
      </c>
      <c r="C55" s="50"/>
      <c r="D55" s="10">
        <f>D56+D58</f>
        <v>5</v>
      </c>
      <c r="E55" s="10">
        <f t="shared" ref="E55:G55" si="5">E56+E58</f>
        <v>773.5</v>
      </c>
      <c r="F55" s="10">
        <f t="shared" si="5"/>
        <v>-768.5</v>
      </c>
      <c r="G55" s="10">
        <f t="shared" si="5"/>
        <v>4</v>
      </c>
    </row>
    <row r="56" spans="1:7" ht="68.25" customHeight="1">
      <c r="A56" s="9" t="s">
        <v>168</v>
      </c>
      <c r="B56" s="45" t="s">
        <v>169</v>
      </c>
      <c r="C56" s="46"/>
      <c r="D56" s="10">
        <f>D57</f>
        <v>0</v>
      </c>
      <c r="E56" s="26">
        <f>E57</f>
        <v>773.3</v>
      </c>
      <c r="F56" s="26">
        <f t="shared" ref="F56:G56" si="6">F57</f>
        <v>-773.3</v>
      </c>
      <c r="G56" s="26">
        <f t="shared" si="6"/>
        <v>0</v>
      </c>
    </row>
    <row r="57" spans="1:7" s="28" customFormat="1" ht="81" customHeight="1">
      <c r="A57" s="12" t="s">
        <v>170</v>
      </c>
      <c r="B57" s="47" t="s">
        <v>171</v>
      </c>
      <c r="C57" s="48"/>
      <c r="D57" s="13">
        <v>0</v>
      </c>
      <c r="E57" s="25">
        <v>773.3</v>
      </c>
      <c r="F57" s="34">
        <f t="shared" ref="F57" si="7">D57-E57</f>
        <v>-773.3</v>
      </c>
      <c r="G57" s="24">
        <v>0</v>
      </c>
    </row>
    <row r="58" spans="1:7" ht="31.2" customHeight="1">
      <c r="A58" s="9" t="s">
        <v>92</v>
      </c>
      <c r="B58" s="49" t="s">
        <v>93</v>
      </c>
      <c r="C58" s="50"/>
      <c r="D58" s="10">
        <f>D59</f>
        <v>5</v>
      </c>
      <c r="E58" s="26">
        <f>E59</f>
        <v>0.2</v>
      </c>
      <c r="F58" s="11">
        <f t="shared" si="1"/>
        <v>4.8</v>
      </c>
      <c r="G58" s="23">
        <f t="shared" si="0"/>
        <v>4</v>
      </c>
    </row>
    <row r="59" spans="1:7" ht="43.95" customHeight="1">
      <c r="A59" s="12" t="s">
        <v>94</v>
      </c>
      <c r="B59" s="51" t="s">
        <v>95</v>
      </c>
      <c r="C59" s="52"/>
      <c r="D59" s="13">
        <v>5</v>
      </c>
      <c r="E59" s="25">
        <v>0.2</v>
      </c>
      <c r="F59" s="14">
        <f t="shared" si="1"/>
        <v>4.8</v>
      </c>
      <c r="G59" s="24">
        <f t="shared" si="0"/>
        <v>4</v>
      </c>
    </row>
    <row r="60" spans="1:7" ht="21" customHeight="1">
      <c r="A60" s="9" t="s">
        <v>96</v>
      </c>
      <c r="B60" s="49" t="s">
        <v>97</v>
      </c>
      <c r="C60" s="50"/>
      <c r="D60" s="10">
        <v>800</v>
      </c>
      <c r="E60" s="26">
        <v>4632.8999999999996</v>
      </c>
      <c r="F60" s="11">
        <f t="shared" si="1"/>
        <v>-3832.8999999999996</v>
      </c>
      <c r="G60" s="35">
        <f t="shared" si="0"/>
        <v>579.11249999999995</v>
      </c>
    </row>
    <row r="61" spans="1:7" s="27" customFormat="1" ht="20.25" customHeight="1">
      <c r="A61" s="9" t="s">
        <v>153</v>
      </c>
      <c r="B61" s="49" t="s">
        <v>154</v>
      </c>
      <c r="C61" s="63"/>
      <c r="D61" s="10">
        <f>D62</f>
        <v>0</v>
      </c>
      <c r="E61" s="26">
        <f>E62</f>
        <v>9.1</v>
      </c>
      <c r="F61" s="11">
        <f t="shared" ref="F61:F63" si="8">D61-E61</f>
        <v>-9.1</v>
      </c>
      <c r="G61" s="23">
        <v>0</v>
      </c>
    </row>
    <row r="62" spans="1:7" s="28" customFormat="1" ht="14.25" customHeight="1">
      <c r="A62" s="12" t="s">
        <v>155</v>
      </c>
      <c r="B62" s="51" t="s">
        <v>156</v>
      </c>
      <c r="C62" s="63"/>
      <c r="D62" s="13">
        <f>D63</f>
        <v>0</v>
      </c>
      <c r="E62" s="25">
        <f>E63</f>
        <v>9.1</v>
      </c>
      <c r="F62" s="14">
        <f t="shared" si="8"/>
        <v>-9.1</v>
      </c>
      <c r="G62" s="24">
        <v>0</v>
      </c>
    </row>
    <row r="63" spans="1:7" ht="27.75" customHeight="1">
      <c r="A63" s="12" t="s">
        <v>152</v>
      </c>
      <c r="B63" s="51" t="s">
        <v>157</v>
      </c>
      <c r="C63" s="63"/>
      <c r="D63" s="13">
        <v>0</v>
      </c>
      <c r="E63" s="25">
        <v>9.1</v>
      </c>
      <c r="F63" s="14">
        <f t="shared" si="8"/>
        <v>-9.1</v>
      </c>
      <c r="G63" s="24">
        <v>0</v>
      </c>
    </row>
    <row r="64" spans="1:7">
      <c r="A64" s="9" t="s">
        <v>98</v>
      </c>
      <c r="B64" s="49" t="s">
        <v>99</v>
      </c>
      <c r="C64" s="50"/>
      <c r="D64" s="10">
        <f t="shared" ref="D64:F64" si="9">D65+D85+D87</f>
        <v>561678.6</v>
      </c>
      <c r="E64" s="10">
        <f t="shared" si="9"/>
        <v>403591</v>
      </c>
      <c r="F64" s="10">
        <f t="shared" si="9"/>
        <v>158494.70000000001</v>
      </c>
      <c r="G64" s="23">
        <f t="shared" si="0"/>
        <v>71.854437751411567</v>
      </c>
    </row>
    <row r="65" spans="1:7" ht="39" customHeight="1">
      <c r="A65" s="9" t="s">
        <v>100</v>
      </c>
      <c r="B65" s="49" t="s">
        <v>101</v>
      </c>
      <c r="C65" s="50"/>
      <c r="D65" s="26">
        <f>D66+D69+D76+D82</f>
        <v>508799.29999999993</v>
      </c>
      <c r="E65" s="26">
        <f>E66+E69+E76+E82</f>
        <v>372785</v>
      </c>
      <c r="F65" s="26">
        <f>F66+F69+F76+F82</f>
        <v>147661.5</v>
      </c>
      <c r="G65" s="23">
        <f t="shared" si="0"/>
        <v>73.267592938905395</v>
      </c>
    </row>
    <row r="66" spans="1:7" ht="33" customHeight="1">
      <c r="A66" s="9" t="s">
        <v>102</v>
      </c>
      <c r="B66" s="49" t="s">
        <v>103</v>
      </c>
      <c r="C66" s="50"/>
      <c r="D66" s="10">
        <f>D67+D68</f>
        <v>219583</v>
      </c>
      <c r="E66" s="26">
        <f>E67+E68</f>
        <v>164691</v>
      </c>
      <c r="F66" s="11">
        <f t="shared" si="1"/>
        <v>54892</v>
      </c>
      <c r="G66" s="23">
        <f t="shared" si="0"/>
        <v>75.001707782478604</v>
      </c>
    </row>
    <row r="67" spans="1:7" ht="42" customHeight="1">
      <c r="A67" s="12" t="s">
        <v>104</v>
      </c>
      <c r="B67" s="51" t="s">
        <v>105</v>
      </c>
      <c r="C67" s="52"/>
      <c r="D67" s="13">
        <v>189728</v>
      </c>
      <c r="E67" s="25">
        <v>142299</v>
      </c>
      <c r="F67" s="14">
        <f t="shared" si="1"/>
        <v>47429</v>
      </c>
      <c r="G67" s="24">
        <f t="shared" si="0"/>
        <v>75.00158121099679</v>
      </c>
    </row>
    <row r="68" spans="1:7" ht="30.6" customHeight="1">
      <c r="A68" s="12" t="s">
        <v>106</v>
      </c>
      <c r="B68" s="51" t="s">
        <v>107</v>
      </c>
      <c r="C68" s="52"/>
      <c r="D68" s="13">
        <v>29855</v>
      </c>
      <c r="E68" s="25">
        <v>22392</v>
      </c>
      <c r="F68" s="14">
        <f t="shared" si="1"/>
        <v>7463</v>
      </c>
      <c r="G68" s="24">
        <f t="shared" si="0"/>
        <v>75.002512142019768</v>
      </c>
    </row>
    <row r="69" spans="1:7" ht="30.6" customHeight="1">
      <c r="A69" s="9" t="s">
        <v>108</v>
      </c>
      <c r="B69" s="49" t="s">
        <v>109</v>
      </c>
      <c r="C69" s="50"/>
      <c r="D69" s="10">
        <f>D70+D71+D72+D73+D74+D75</f>
        <v>42180.800000000003</v>
      </c>
      <c r="E69" s="10">
        <f t="shared" ref="E69:F69" si="10">E70+E71+E72+E73+E74+E75</f>
        <v>22655.599999999999</v>
      </c>
      <c r="F69" s="10">
        <f t="shared" si="10"/>
        <v>19525.2</v>
      </c>
      <c r="G69" s="23">
        <f t="shared" si="0"/>
        <v>53.710693016727987</v>
      </c>
    </row>
    <row r="70" spans="1:7" ht="57.6" customHeight="1">
      <c r="A70" s="12" t="s">
        <v>110</v>
      </c>
      <c r="B70" s="51" t="s">
        <v>111</v>
      </c>
      <c r="C70" s="52"/>
      <c r="D70" s="13">
        <v>816.4</v>
      </c>
      <c r="E70" s="25">
        <v>816.4</v>
      </c>
      <c r="F70" s="14">
        <f t="shared" si="1"/>
        <v>0</v>
      </c>
      <c r="G70" s="24">
        <f t="shared" si="0"/>
        <v>100</v>
      </c>
    </row>
    <row r="71" spans="1:7" ht="58.2" customHeight="1">
      <c r="A71" s="12" t="s">
        <v>112</v>
      </c>
      <c r="B71" s="51" t="s">
        <v>113</v>
      </c>
      <c r="C71" s="52"/>
      <c r="D71" s="13">
        <v>5357.2</v>
      </c>
      <c r="E71" s="25">
        <v>2485.9</v>
      </c>
      <c r="F71" s="14">
        <f t="shared" si="1"/>
        <v>2871.2999999999997</v>
      </c>
      <c r="G71" s="24">
        <f t="shared" si="0"/>
        <v>46.402971701635188</v>
      </c>
    </row>
    <row r="72" spans="1:7" ht="30.6" customHeight="1">
      <c r="A72" s="12" t="s">
        <v>114</v>
      </c>
      <c r="B72" s="51" t="s">
        <v>115</v>
      </c>
      <c r="C72" s="52"/>
      <c r="D72" s="13">
        <v>1423.4</v>
      </c>
      <c r="E72" s="25">
        <v>1026.2</v>
      </c>
      <c r="F72" s="14">
        <f t="shared" si="1"/>
        <v>397.20000000000005</v>
      </c>
      <c r="G72" s="24">
        <f t="shared" si="0"/>
        <v>72.094983841506249</v>
      </c>
    </row>
    <row r="73" spans="1:7" ht="30.6" customHeight="1">
      <c r="A73" s="12" t="s">
        <v>116</v>
      </c>
      <c r="B73" s="51" t="s">
        <v>117</v>
      </c>
      <c r="C73" s="52"/>
      <c r="D73" s="13">
        <v>3921</v>
      </c>
      <c r="E73" s="25">
        <v>0</v>
      </c>
      <c r="F73" s="14">
        <f t="shared" si="1"/>
        <v>3921</v>
      </c>
      <c r="G73" s="24">
        <f t="shared" si="0"/>
        <v>0</v>
      </c>
    </row>
    <row r="74" spans="1:7" ht="30.6" customHeight="1">
      <c r="A74" s="12" t="s">
        <v>159</v>
      </c>
      <c r="B74" s="47" t="s">
        <v>158</v>
      </c>
      <c r="C74" s="48"/>
      <c r="D74" s="13">
        <v>109.9</v>
      </c>
      <c r="E74" s="25">
        <v>109.9</v>
      </c>
      <c r="F74" s="14">
        <f t="shared" si="1"/>
        <v>0</v>
      </c>
      <c r="G74" s="24">
        <f t="shared" si="0"/>
        <v>100</v>
      </c>
    </row>
    <row r="75" spans="1:7">
      <c r="A75" s="12" t="s">
        <v>118</v>
      </c>
      <c r="B75" s="51" t="s">
        <v>119</v>
      </c>
      <c r="C75" s="52"/>
      <c r="D75" s="13">
        <v>30552.9</v>
      </c>
      <c r="E75" s="25">
        <v>18217.2</v>
      </c>
      <c r="F75" s="14">
        <f t="shared" si="1"/>
        <v>12335.7</v>
      </c>
      <c r="G75" s="24">
        <f t="shared" si="0"/>
        <v>59.625109236766392</v>
      </c>
    </row>
    <row r="76" spans="1:7" ht="28.95" customHeight="1">
      <c r="A76" s="9" t="s">
        <v>120</v>
      </c>
      <c r="B76" s="49" t="s">
        <v>121</v>
      </c>
      <c r="C76" s="50"/>
      <c r="D76" s="10">
        <f>D77+D78+D79+D80+D81</f>
        <v>231446.39999999999</v>
      </c>
      <c r="E76" s="26">
        <f>E77+E78+E79+E80+E81</f>
        <v>173570.9</v>
      </c>
      <c r="F76" s="11">
        <f t="shared" si="1"/>
        <v>57875.5</v>
      </c>
      <c r="G76" s="23">
        <f t="shared" si="0"/>
        <v>74.993994289822609</v>
      </c>
    </row>
    <row r="77" spans="1:7" ht="31.2" customHeight="1">
      <c r="A77" s="12" t="s">
        <v>122</v>
      </c>
      <c r="B77" s="51" t="s">
        <v>123</v>
      </c>
      <c r="C77" s="52"/>
      <c r="D77" s="13">
        <v>229500.4</v>
      </c>
      <c r="E77" s="25">
        <v>172281.4</v>
      </c>
      <c r="F77" s="14">
        <f t="shared" si="1"/>
        <v>57219</v>
      </c>
      <c r="G77" s="24">
        <f t="shared" ref="G77:G86" si="11">E77/D77*100</f>
        <v>75.068017310645203</v>
      </c>
    </row>
    <row r="78" spans="1:7" ht="42.6" customHeight="1">
      <c r="A78" s="12" t="s">
        <v>124</v>
      </c>
      <c r="B78" s="51" t="s">
        <v>125</v>
      </c>
      <c r="C78" s="52"/>
      <c r="D78" s="13">
        <v>560.1</v>
      </c>
      <c r="E78" s="25">
        <v>359.5</v>
      </c>
      <c r="F78" s="14">
        <f t="shared" si="1"/>
        <v>200.60000000000002</v>
      </c>
      <c r="G78" s="24">
        <f t="shared" si="11"/>
        <v>64.184966970183893</v>
      </c>
    </row>
    <row r="79" spans="1:7" ht="57.6" customHeight="1">
      <c r="A79" s="12" t="s">
        <v>126</v>
      </c>
      <c r="B79" s="51" t="s">
        <v>127</v>
      </c>
      <c r="C79" s="52"/>
      <c r="D79" s="13">
        <v>151.9</v>
      </c>
      <c r="E79" s="25">
        <v>0</v>
      </c>
      <c r="F79" s="14">
        <f t="shared" si="1"/>
        <v>151.9</v>
      </c>
      <c r="G79" s="24">
        <f t="shared" si="11"/>
        <v>0</v>
      </c>
    </row>
    <row r="80" spans="1:7" ht="33" customHeight="1">
      <c r="A80" s="12" t="s">
        <v>128</v>
      </c>
      <c r="B80" s="51" t="s">
        <v>129</v>
      </c>
      <c r="C80" s="52"/>
      <c r="D80" s="13">
        <v>105.9</v>
      </c>
      <c r="E80" s="25">
        <v>0</v>
      </c>
      <c r="F80" s="14">
        <f t="shared" si="1"/>
        <v>105.9</v>
      </c>
      <c r="G80" s="24">
        <f t="shared" si="11"/>
        <v>0</v>
      </c>
    </row>
    <row r="81" spans="1:7" ht="32.4" customHeight="1">
      <c r="A81" s="12" t="s">
        <v>130</v>
      </c>
      <c r="B81" s="51" t="s">
        <v>131</v>
      </c>
      <c r="C81" s="52"/>
      <c r="D81" s="13">
        <v>1128.0999999999999</v>
      </c>
      <c r="E81" s="25">
        <v>930</v>
      </c>
      <c r="F81" s="14">
        <f t="shared" ref="F81:F84" si="12">D81-E81</f>
        <v>198.09999999999991</v>
      </c>
      <c r="G81" s="24">
        <f t="shared" si="11"/>
        <v>82.43950004432233</v>
      </c>
    </row>
    <row r="82" spans="1:7">
      <c r="A82" s="9" t="s">
        <v>132</v>
      </c>
      <c r="B82" s="49" t="s">
        <v>133</v>
      </c>
      <c r="C82" s="50"/>
      <c r="D82" s="10">
        <f>D83+D84</f>
        <v>15589.1</v>
      </c>
      <c r="E82" s="10">
        <f t="shared" ref="E82:F82" si="13">E83+E84</f>
        <v>11867.5</v>
      </c>
      <c r="F82" s="10">
        <f t="shared" si="13"/>
        <v>15368.8</v>
      </c>
      <c r="G82" s="23">
        <f t="shared" si="11"/>
        <v>76.12690918654701</v>
      </c>
    </row>
    <row r="83" spans="1:7" s="28" customFormat="1" ht="42.75" customHeight="1">
      <c r="A83" s="12" t="s">
        <v>161</v>
      </c>
      <c r="B83" s="43" t="s">
        <v>160</v>
      </c>
      <c r="C83" s="44"/>
      <c r="D83" s="13">
        <v>7581.8</v>
      </c>
      <c r="E83" s="13">
        <v>6128</v>
      </c>
      <c r="F83" s="13">
        <f>F84+F87</f>
        <v>13101</v>
      </c>
      <c r="G83" s="24">
        <f t="shared" si="11"/>
        <v>80.825133873222725</v>
      </c>
    </row>
    <row r="84" spans="1:7" ht="57" customHeight="1">
      <c r="A84" s="12" t="s">
        <v>134</v>
      </c>
      <c r="B84" s="51" t="s">
        <v>135</v>
      </c>
      <c r="C84" s="52"/>
      <c r="D84" s="13">
        <v>8007.3</v>
      </c>
      <c r="E84" s="25">
        <v>5739.5</v>
      </c>
      <c r="F84" s="14">
        <f t="shared" si="12"/>
        <v>2267.8000000000002</v>
      </c>
      <c r="G84" s="24">
        <f t="shared" si="11"/>
        <v>71.678343511545719</v>
      </c>
    </row>
    <row r="85" spans="1:7" s="27" customFormat="1" ht="41.25" customHeight="1">
      <c r="A85" s="9" t="s">
        <v>164</v>
      </c>
      <c r="B85" s="45" t="s">
        <v>162</v>
      </c>
      <c r="C85" s="46"/>
      <c r="D85" s="10">
        <f>D86</f>
        <v>52879.3</v>
      </c>
      <c r="E85" s="10">
        <f t="shared" ref="E85:F85" si="14">E86</f>
        <v>41639.199999999997</v>
      </c>
      <c r="F85" s="10">
        <f t="shared" si="14"/>
        <v>0</v>
      </c>
      <c r="G85" s="23">
        <f t="shared" si="11"/>
        <v>78.743856291592351</v>
      </c>
    </row>
    <row r="86" spans="1:7" ht="27" customHeight="1">
      <c r="A86" s="12" t="s">
        <v>165</v>
      </c>
      <c r="B86" s="47" t="s">
        <v>163</v>
      </c>
      <c r="C86" s="48"/>
      <c r="D86" s="13">
        <v>52879.3</v>
      </c>
      <c r="E86" s="25">
        <v>41639.199999999997</v>
      </c>
      <c r="F86" s="14">
        <v>0</v>
      </c>
      <c r="G86" s="24">
        <f t="shared" si="11"/>
        <v>78.743856291592351</v>
      </c>
    </row>
    <row r="87" spans="1:7" ht="45" customHeight="1">
      <c r="A87" s="9" t="s">
        <v>149</v>
      </c>
      <c r="B87" s="49" t="s">
        <v>146</v>
      </c>
      <c r="C87" s="50"/>
      <c r="D87" s="10">
        <f>D89</f>
        <v>0</v>
      </c>
      <c r="E87" s="26">
        <f>E88</f>
        <v>-10833.2</v>
      </c>
      <c r="F87" s="11">
        <f t="shared" ref="F87:F89" si="15">D87-E87</f>
        <v>10833.2</v>
      </c>
      <c r="G87" s="23">
        <v>0</v>
      </c>
    </row>
    <row r="88" spans="1:7" ht="40.200000000000003" customHeight="1">
      <c r="A88" s="12" t="s">
        <v>150</v>
      </c>
      <c r="B88" s="51" t="s">
        <v>147</v>
      </c>
      <c r="C88" s="52"/>
      <c r="D88" s="13">
        <v>0</v>
      </c>
      <c r="E88" s="25">
        <f>E89</f>
        <v>-10833.2</v>
      </c>
      <c r="F88" s="14">
        <f t="shared" ref="F88" si="16">D88-E88</f>
        <v>10833.2</v>
      </c>
      <c r="G88" s="24">
        <v>0</v>
      </c>
    </row>
    <row r="89" spans="1:7" ht="42.6" customHeight="1">
      <c r="A89" s="12" t="s">
        <v>151</v>
      </c>
      <c r="B89" s="51" t="s">
        <v>148</v>
      </c>
      <c r="C89" s="52"/>
      <c r="D89" s="13">
        <v>0</v>
      </c>
      <c r="E89" s="25">
        <v>-10833.2</v>
      </c>
      <c r="F89" s="14">
        <f t="shared" si="15"/>
        <v>10833.2</v>
      </c>
      <c r="G89" s="24">
        <v>0</v>
      </c>
    </row>
    <row r="90" spans="1:7">
      <c r="A90" s="1"/>
      <c r="B90" s="1"/>
      <c r="C90" s="1"/>
      <c r="D90" s="1"/>
      <c r="E90" s="33"/>
      <c r="F90" s="1"/>
    </row>
    <row r="91" spans="1:7">
      <c r="A91" s="1"/>
      <c r="B91" s="1"/>
      <c r="C91" s="1"/>
      <c r="D91" s="1"/>
      <c r="E91" s="33"/>
      <c r="F91" s="1"/>
    </row>
    <row r="92" spans="1:7">
      <c r="A92" s="1"/>
      <c r="B92" s="1"/>
      <c r="C92" s="1"/>
      <c r="D92" s="1"/>
      <c r="E92" s="33"/>
      <c r="F92" s="1"/>
    </row>
    <row r="93" spans="1:7">
      <c r="A93" s="1"/>
      <c r="B93" s="1"/>
      <c r="C93" s="1"/>
      <c r="D93" s="1"/>
      <c r="E93" s="33"/>
      <c r="F93" s="1"/>
    </row>
    <row r="94" spans="1:7">
      <c r="A94" s="1"/>
      <c r="B94" s="1"/>
      <c r="C94" s="1"/>
      <c r="D94" s="1"/>
      <c r="E94" s="33"/>
      <c r="F94" s="1"/>
    </row>
    <row r="95" spans="1:7">
      <c r="A95" s="1"/>
      <c r="B95" s="1"/>
      <c r="C95" s="1"/>
      <c r="D95" s="1"/>
      <c r="E95" s="33"/>
      <c r="F95" s="1"/>
    </row>
    <row r="96" spans="1:7">
      <c r="A96" s="1"/>
      <c r="B96" s="1"/>
      <c r="C96" s="1"/>
      <c r="D96" s="1"/>
      <c r="E96" s="33"/>
      <c r="F96" s="1"/>
    </row>
    <row r="97" spans="1:6">
      <c r="A97" s="1"/>
      <c r="B97" s="1"/>
      <c r="C97" s="1"/>
      <c r="D97" s="1"/>
      <c r="E97" s="33"/>
      <c r="F97" s="1"/>
    </row>
    <row r="98" spans="1:6">
      <c r="A98" s="1"/>
      <c r="B98" s="1"/>
      <c r="C98" s="1"/>
      <c r="D98" s="1"/>
      <c r="E98" s="33"/>
      <c r="F98" s="1"/>
    </row>
    <row r="99" spans="1:6">
      <c r="A99" s="1"/>
      <c r="B99" s="1"/>
      <c r="C99" s="1"/>
      <c r="D99" s="1"/>
      <c r="E99" s="33"/>
      <c r="F99" s="1"/>
    </row>
    <row r="100" spans="1:6">
      <c r="A100" s="1"/>
      <c r="B100" s="1"/>
      <c r="C100" s="1"/>
      <c r="D100" s="1"/>
      <c r="E100" s="33"/>
      <c r="F100" s="1"/>
    </row>
    <row r="101" spans="1:6">
      <c r="A101" s="1"/>
      <c r="B101" s="1"/>
      <c r="C101" s="1"/>
      <c r="D101" s="1"/>
      <c r="E101" s="33"/>
      <c r="F101" s="1"/>
    </row>
    <row r="102" spans="1:6">
      <c r="A102" s="1"/>
      <c r="B102" s="1"/>
      <c r="C102" s="1"/>
      <c r="D102" s="1"/>
      <c r="E102" s="33"/>
      <c r="F102" s="1"/>
    </row>
    <row r="103" spans="1:6">
      <c r="A103" s="1"/>
      <c r="B103" s="1"/>
      <c r="C103" s="1"/>
      <c r="D103" s="1"/>
      <c r="E103" s="33"/>
      <c r="F103" s="1"/>
    </row>
    <row r="104" spans="1:6">
      <c r="A104" s="1"/>
      <c r="B104" s="1"/>
      <c r="C104" s="1"/>
      <c r="D104" s="1"/>
      <c r="E104" s="33"/>
      <c r="F104" s="1"/>
    </row>
    <row r="105" spans="1:6">
      <c r="A105" s="1"/>
      <c r="B105" s="1"/>
      <c r="C105" s="1"/>
      <c r="D105" s="1"/>
      <c r="E105" s="33"/>
      <c r="F105" s="1"/>
    </row>
    <row r="106" spans="1:6">
      <c r="A106" s="1"/>
      <c r="B106" s="1"/>
      <c r="C106" s="1"/>
      <c r="D106" s="1"/>
      <c r="E106" s="33"/>
      <c r="F106" s="1"/>
    </row>
    <row r="107" spans="1:6">
      <c r="A107" s="1"/>
      <c r="B107" s="1"/>
      <c r="C107" s="1"/>
      <c r="D107" s="1"/>
      <c r="E107" s="33"/>
      <c r="F107" s="1"/>
    </row>
    <row r="108" spans="1:6">
      <c r="A108" s="1"/>
      <c r="B108" s="1"/>
      <c r="C108" s="1"/>
      <c r="D108" s="1"/>
      <c r="E108" s="33"/>
      <c r="F108" s="1"/>
    </row>
    <row r="109" spans="1:6">
      <c r="A109" s="1"/>
      <c r="B109" s="1"/>
      <c r="C109" s="1"/>
      <c r="D109" s="1"/>
      <c r="E109" s="33"/>
      <c r="F109" s="1"/>
    </row>
    <row r="110" spans="1:6">
      <c r="A110" s="1"/>
      <c r="B110" s="1"/>
      <c r="C110" s="1"/>
      <c r="D110" s="1"/>
      <c r="E110" s="33"/>
      <c r="F110" s="1"/>
    </row>
    <row r="111" spans="1:6">
      <c r="A111" s="1"/>
      <c r="B111" s="1"/>
      <c r="C111" s="1"/>
      <c r="D111" s="1"/>
      <c r="E111" s="33"/>
      <c r="F111" s="1"/>
    </row>
    <row r="112" spans="1:6">
      <c r="A112" s="1"/>
      <c r="B112" s="1"/>
      <c r="C112" s="1"/>
      <c r="D112" s="1"/>
      <c r="E112" s="33"/>
      <c r="F112" s="1"/>
    </row>
    <row r="113" spans="1:6">
      <c r="A113" s="1"/>
      <c r="B113" s="1"/>
      <c r="C113" s="1"/>
      <c r="D113" s="1"/>
      <c r="E113" s="33"/>
      <c r="F113" s="1"/>
    </row>
    <row r="114" spans="1:6">
      <c r="A114" s="1"/>
      <c r="B114" s="1"/>
      <c r="C114" s="1"/>
      <c r="D114" s="1"/>
      <c r="E114" s="33"/>
      <c r="F114" s="1"/>
    </row>
    <row r="115" spans="1:6">
      <c r="A115" s="1"/>
      <c r="B115" s="1"/>
      <c r="C115" s="1"/>
      <c r="D115" s="1"/>
      <c r="E115" s="33"/>
      <c r="F115" s="1"/>
    </row>
    <row r="116" spans="1:6">
      <c r="A116" s="1"/>
      <c r="B116" s="1"/>
      <c r="C116" s="1"/>
      <c r="D116" s="1"/>
      <c r="E116" s="33"/>
      <c r="F116" s="1"/>
    </row>
    <row r="117" spans="1:6">
      <c r="A117" s="1"/>
      <c r="B117" s="1"/>
      <c r="C117" s="1"/>
      <c r="D117" s="1"/>
      <c r="E117" s="33"/>
      <c r="F117" s="1"/>
    </row>
    <row r="118" spans="1:6">
      <c r="A118" s="1"/>
      <c r="B118" s="1"/>
      <c r="C118" s="1"/>
      <c r="D118" s="1"/>
      <c r="E118" s="33"/>
      <c r="F118" s="1"/>
    </row>
    <row r="119" spans="1:6">
      <c r="A119" s="1"/>
      <c r="B119" s="1"/>
      <c r="C119" s="1"/>
      <c r="D119" s="1"/>
      <c r="E119" s="33"/>
      <c r="F119" s="1"/>
    </row>
    <row r="120" spans="1:6">
      <c r="A120" s="1"/>
      <c r="B120" s="1"/>
      <c r="C120" s="1"/>
      <c r="D120" s="1"/>
      <c r="E120" s="33"/>
      <c r="F120" s="1"/>
    </row>
    <row r="121" spans="1:6">
      <c r="A121" s="1"/>
      <c r="B121" s="1"/>
      <c r="C121" s="1"/>
      <c r="D121" s="1"/>
      <c r="E121" s="33"/>
      <c r="F121" s="1"/>
    </row>
    <row r="122" spans="1:6">
      <c r="A122" s="1"/>
      <c r="B122" s="1"/>
      <c r="C122" s="1"/>
      <c r="D122" s="1"/>
      <c r="E122" s="33"/>
      <c r="F122" s="1"/>
    </row>
    <row r="123" spans="1:6">
      <c r="A123" s="1"/>
      <c r="B123" s="1"/>
      <c r="C123" s="1"/>
      <c r="D123" s="1"/>
      <c r="E123" s="33"/>
      <c r="F123" s="1"/>
    </row>
    <row r="124" spans="1:6">
      <c r="A124" s="1"/>
      <c r="B124" s="1"/>
      <c r="C124" s="1"/>
      <c r="D124" s="1"/>
      <c r="E124" s="33"/>
      <c r="F124" s="1"/>
    </row>
    <row r="125" spans="1:6">
      <c r="A125" s="1"/>
      <c r="B125" s="1"/>
      <c r="C125" s="1"/>
      <c r="D125" s="1"/>
      <c r="E125" s="33"/>
      <c r="F125" s="1"/>
    </row>
    <row r="126" spans="1:6">
      <c r="A126" s="1"/>
      <c r="B126" s="1"/>
      <c r="C126" s="1"/>
      <c r="D126" s="1"/>
      <c r="E126" s="33"/>
      <c r="F126" s="1"/>
    </row>
    <row r="127" spans="1:6">
      <c r="A127" s="1"/>
      <c r="B127" s="1"/>
      <c r="C127" s="1"/>
      <c r="D127" s="1"/>
      <c r="E127" s="33"/>
      <c r="F127" s="1"/>
    </row>
    <row r="128" spans="1:6">
      <c r="A128" s="1"/>
      <c r="B128" s="1"/>
      <c r="C128" s="1"/>
      <c r="D128" s="1"/>
      <c r="E128" s="33"/>
      <c r="F128" s="1"/>
    </row>
    <row r="129" spans="1:6">
      <c r="A129" s="1"/>
      <c r="B129" s="1"/>
      <c r="C129" s="1"/>
      <c r="D129" s="1"/>
      <c r="E129" s="33"/>
      <c r="F129" s="1"/>
    </row>
    <row r="130" spans="1:6">
      <c r="A130" s="1"/>
      <c r="B130" s="1"/>
      <c r="C130" s="1"/>
      <c r="D130" s="1"/>
      <c r="E130" s="33"/>
      <c r="F130" s="1"/>
    </row>
    <row r="131" spans="1:6">
      <c r="A131" s="1"/>
      <c r="B131" s="1"/>
      <c r="C131" s="1"/>
      <c r="D131" s="1"/>
      <c r="E131" s="33"/>
      <c r="F131" s="1"/>
    </row>
    <row r="132" spans="1:6">
      <c r="A132" s="1"/>
      <c r="B132" s="1"/>
      <c r="C132" s="1"/>
      <c r="D132" s="1"/>
      <c r="E132" s="33"/>
      <c r="F132" s="1"/>
    </row>
    <row r="133" spans="1:6">
      <c r="A133" s="1"/>
      <c r="B133" s="1"/>
      <c r="C133" s="1"/>
      <c r="D133" s="1"/>
      <c r="E133" s="33"/>
      <c r="F133" s="1"/>
    </row>
    <row r="134" spans="1:6">
      <c r="A134" s="1"/>
      <c r="B134" s="1"/>
      <c r="C134" s="1"/>
      <c r="D134" s="1"/>
      <c r="E134" s="33"/>
      <c r="F134" s="1"/>
    </row>
    <row r="135" spans="1:6">
      <c r="A135" s="1"/>
      <c r="B135" s="1"/>
      <c r="C135" s="1"/>
      <c r="D135" s="1"/>
      <c r="E135" s="33"/>
      <c r="F135" s="1"/>
    </row>
    <row r="136" spans="1:6">
      <c r="A136" s="1"/>
      <c r="B136" s="1"/>
      <c r="C136" s="1"/>
      <c r="D136" s="1"/>
      <c r="E136" s="33"/>
      <c r="F136" s="1"/>
    </row>
  </sheetData>
  <mergeCells count="91">
    <mergeCell ref="B79:C79"/>
    <mergeCell ref="B80:C80"/>
    <mergeCell ref="B78:C78"/>
    <mergeCell ref="B81:C81"/>
    <mergeCell ref="B82:C82"/>
    <mergeCell ref="F3:G3"/>
    <mergeCell ref="B5:C5"/>
    <mergeCell ref="B72:C72"/>
    <mergeCell ref="B73:C73"/>
    <mergeCell ref="B75:C75"/>
    <mergeCell ref="B58:C58"/>
    <mergeCell ref="B59:C59"/>
    <mergeCell ref="B64:C64"/>
    <mergeCell ref="B65:C65"/>
    <mergeCell ref="B66:C66"/>
    <mergeCell ref="B47:C47"/>
    <mergeCell ref="B48:C48"/>
    <mergeCell ref="B50:C50"/>
    <mergeCell ref="B51:C51"/>
    <mergeCell ref="B55:C55"/>
    <mergeCell ref="B61:C61"/>
    <mergeCell ref="B62:C62"/>
    <mergeCell ref="B63:C63"/>
    <mergeCell ref="B42:C42"/>
    <mergeCell ref="B43:C43"/>
    <mergeCell ref="B44:C44"/>
    <mergeCell ref="B56:C56"/>
    <mergeCell ref="B57:C57"/>
    <mergeCell ref="B60:C60"/>
    <mergeCell ref="B45:C45"/>
    <mergeCell ref="B49:C49"/>
    <mergeCell ref="B46:C46"/>
    <mergeCell ref="B53:C53"/>
    <mergeCell ref="B54:C54"/>
    <mergeCell ref="B76:C76"/>
    <mergeCell ref="B77:C77"/>
    <mergeCell ref="B67:C67"/>
    <mergeCell ref="B68:C68"/>
    <mergeCell ref="B69:C69"/>
    <mergeCell ref="B70:C70"/>
    <mergeCell ref="B71:C71"/>
    <mergeCell ref="B74:C74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13:C13"/>
    <mergeCell ref="B28:C28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14:C14"/>
    <mergeCell ref="A2:G2"/>
    <mergeCell ref="A1:B1"/>
    <mergeCell ref="C1:D1"/>
    <mergeCell ref="B20:C20"/>
    <mergeCell ref="B52:C52"/>
    <mergeCell ref="B15:C15"/>
    <mergeCell ref="A3:D3"/>
    <mergeCell ref="B4:C4"/>
    <mergeCell ref="B6:C6"/>
    <mergeCell ref="B7:C7"/>
    <mergeCell ref="B8:C8"/>
    <mergeCell ref="B9:C9"/>
    <mergeCell ref="B10:C10"/>
    <mergeCell ref="B41:C41"/>
    <mergeCell ref="B11:C11"/>
    <mergeCell ref="B12:C12"/>
    <mergeCell ref="B83:C83"/>
    <mergeCell ref="B85:C85"/>
    <mergeCell ref="B86:C86"/>
    <mergeCell ref="B87:C87"/>
    <mergeCell ref="B89:C89"/>
    <mergeCell ref="B88:C88"/>
    <mergeCell ref="B84:C84"/>
  </mergeCells>
  <pageMargins left="0.78740157480314965" right="0.39370078740157483" top="0.78740157480314965" bottom="0.78740157480314965" header="0" footer="0.51181102362204722"/>
  <pageSetup paperSize="9" scale="70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пр.1</vt:lpstr>
      <vt:lpstr>__bookmark_1</vt:lpstr>
      <vt:lpstr>пр.1!Заголовки_для_печати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2021-10-14T00:22:51Z</cp:lastPrinted>
  <dcterms:created xsi:type="dcterms:W3CDTF">2021-04-12T02:46:12Z</dcterms:created>
  <dcterms:modified xsi:type="dcterms:W3CDTF">2021-10-14T00:27:50Z</dcterms:modified>
</cp:coreProperties>
</file>