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608" windowHeight="12060"/>
  </bookViews>
  <sheets>
    <sheet name="Прил.1" sheetId="3" r:id="rId1"/>
  </sheets>
  <definedNames>
    <definedName name="__bookmark_1" localSheetId="0">Прил.1!$A$8:$D$93</definedName>
    <definedName name="__bookmark_1">#REF!</definedName>
    <definedName name="_xlnm.Print_Titles" localSheetId="0">Прил.1!$8:$8</definedName>
    <definedName name="_xlnm.Print_Area" localSheetId="0">Прил.1!$A$1:$F$97</definedName>
  </definedNames>
  <calcPr calcId="124519"/>
</workbook>
</file>

<file path=xl/calcChain.xml><?xml version="1.0" encoding="utf-8"?>
<calcChain xmlns="http://schemas.openxmlformats.org/spreadsheetml/2006/main">
  <c r="E13" i="3"/>
  <c r="E89"/>
  <c r="D89"/>
  <c r="F94"/>
  <c r="F90"/>
  <c r="F80"/>
  <c r="F81"/>
  <c r="E76"/>
  <c r="D76"/>
  <c r="D13"/>
  <c r="F19"/>
  <c r="F20"/>
  <c r="D72" l="1"/>
  <c r="E72"/>
  <c r="E61" l="1"/>
  <c r="E60" s="1"/>
  <c r="E59" s="1"/>
  <c r="D61"/>
  <c r="D60" s="1"/>
  <c r="D59" s="1"/>
  <c r="F18" l="1"/>
  <c r="F97" l="1"/>
  <c r="E96"/>
  <c r="F96" s="1"/>
  <c r="D95"/>
  <c r="E68"/>
  <c r="F68"/>
  <c r="D68"/>
  <c r="E31"/>
  <c r="E22"/>
  <c r="E48"/>
  <c r="D48"/>
  <c r="D31"/>
  <c r="E95" l="1"/>
  <c r="F95" s="1"/>
  <c r="E12"/>
  <c r="E21"/>
  <c r="E28"/>
  <c r="E34"/>
  <c r="E36"/>
  <c r="E39"/>
  <c r="E41"/>
  <c r="E45"/>
  <c r="E44" s="1"/>
  <c r="E51"/>
  <c r="E47" s="1"/>
  <c r="E54"/>
  <c r="E53" s="1"/>
  <c r="E65"/>
  <c r="E63" s="1"/>
  <c r="E83"/>
  <c r="D12"/>
  <c r="D22"/>
  <c r="D21" s="1"/>
  <c r="D28"/>
  <c r="D34"/>
  <c r="D36"/>
  <c r="D39"/>
  <c r="D41"/>
  <c r="D45"/>
  <c r="D44" s="1"/>
  <c r="D51"/>
  <c r="D47" s="1"/>
  <c r="D54"/>
  <c r="D53" s="1"/>
  <c r="D65"/>
  <c r="D63" s="1"/>
  <c r="D83"/>
  <c r="F14"/>
  <c r="F15"/>
  <c r="F16"/>
  <c r="F17"/>
  <c r="F23"/>
  <c r="F24"/>
  <c r="F25"/>
  <c r="F29"/>
  <c r="F30"/>
  <c r="F35"/>
  <c r="F37"/>
  <c r="F40"/>
  <c r="F42"/>
  <c r="F43"/>
  <c r="F46"/>
  <c r="F49"/>
  <c r="F50"/>
  <c r="F52"/>
  <c r="F55"/>
  <c r="F56"/>
  <c r="F57"/>
  <c r="F58"/>
  <c r="F64"/>
  <c r="F66"/>
  <c r="F67"/>
  <c r="F73"/>
  <c r="F74"/>
  <c r="F77"/>
  <c r="F78"/>
  <c r="F79"/>
  <c r="F82"/>
  <c r="F84"/>
  <c r="F85"/>
  <c r="F86"/>
  <c r="F87"/>
  <c r="F88"/>
  <c r="F91"/>
  <c r="F93"/>
  <c r="D38" l="1"/>
  <c r="F36"/>
  <c r="F89"/>
  <c r="E38"/>
  <c r="E27"/>
  <c r="F28"/>
  <c r="D27"/>
  <c r="D11" s="1"/>
  <c r="F39"/>
  <c r="D71"/>
  <c r="D70" s="1"/>
  <c r="F41"/>
  <c r="F34"/>
  <c r="F76"/>
  <c r="F22"/>
  <c r="F47"/>
  <c r="F13"/>
  <c r="E71"/>
  <c r="E70" s="1"/>
  <c r="F48"/>
  <c r="F21"/>
  <c r="F44"/>
  <c r="F51"/>
  <c r="F12"/>
  <c r="F53"/>
  <c r="F54"/>
  <c r="F63"/>
  <c r="F65"/>
  <c r="F72"/>
  <c r="F83"/>
  <c r="F45"/>
  <c r="F38" l="1"/>
  <c r="D10"/>
  <c r="E11"/>
  <c r="E10" s="1"/>
  <c r="F70"/>
  <c r="F27"/>
  <c r="F71"/>
  <c r="F10" l="1"/>
  <c r="F11"/>
</calcChain>
</file>

<file path=xl/sharedStrings.xml><?xml version="1.0" encoding="utf-8"?>
<sst xmlns="http://schemas.openxmlformats.org/spreadsheetml/2006/main" count="188" uniqueCount="185">
  <si>
    <t>Приложение №1</t>
  </si>
  <si>
    <t>Код бюджетной классификации</t>
  </si>
  <si>
    <t>Наименование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</si>
  <si>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</si>
  <si>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</si>
  <si>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</si>
  <si>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</si>
  <si>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</si>
  <si>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</si>
  <si>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</si>
  <si>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</si>
  <si>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</si>
  <si>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</si>
  <si>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</si>
  <si>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</si>
  <si>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</si>
  <si>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</si>
  <si>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</si>
  <si>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</si>
  <si>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</si>
  <si>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</si>
  <si>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</si>
  <si>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</si>
  <si>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</si>
  <si>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</si>
  <si>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</si>
  <si>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</si>
  <si>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</si>
  <si>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</si>
  <si>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</si>
  <si>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</si>
  <si>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</si>
  <si>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</si>
  <si>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</si>
  <si>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</si>
  <si>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</si>
  <si>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</si>
  <si>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</si>
  <si>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</si>
  <si>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</si>
  <si>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</si>
  <si>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</si>
  <si>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</si>
  <si>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</si>
  <si>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</si>
  <si>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</si>
  <si>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</si>
  <si>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</si>
  <si>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</si>
  <si>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</si>
  <si>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</si>
  <si>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</si>
  <si>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</si>
  <si>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</si>
  <si>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</si>
  <si>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</si>
  <si>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</si>
  <si>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</si>
  <si>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</si>
  <si>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</si>
  <si>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</si>
  <si>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</si>
  <si>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</si>
  <si>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</si>
  <si>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</si>
  <si>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</si>
  <si>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</si>
  <si>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</si>
  <si>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</si>
  <si>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</si>
  <si>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</si>
  <si>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</si>
  <si>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</si>
  <si>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</si>
  <si>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</si>
  <si>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</si>
  <si>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</si>
  <si>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</si>
  <si>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</si>
  <si>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</si>
  <si>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</si>
  <si>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</si>
  <si>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</si>
  <si>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</si>
  <si>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</si>
  <si>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</si>
  <si>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</si>
  <si>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</si>
  <si>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</si>
  <si>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</si>
  <si>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</si>
  <si>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</si>
  <si>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</si>
  <si>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</si>
  <si>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</si>
  <si>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</si>
  <si>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</si>
  <si>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</si>
  <si>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</si>
  <si>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</si>
  <si>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</si>
  <si>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</si>
  <si>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</si>
  <si>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</si>
  <si>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</si>
  <si>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</si>
  <si>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</si>
  <si>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</si>
  <si>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</si>
  <si>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</si>
  <si>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</si>
  <si>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</si>
  <si>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</si>
  <si>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</si>
  <si>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</si>
  <si>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</si>
  <si>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</si>
  <si>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</si>
  <si>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</si>
  <si>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</si>
  <si>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</si>
  <si>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</si>
  <si>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</si>
  <si>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</si>
  <si>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</si>
  <si>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</si>
  <si>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</si>
  <si>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</si>
  <si>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2 02 36900 14 0000 150</t>
  </si>
  <si>
    <t>Единая субвенция бюджетам муниципальных округов из бюджета субъекта Российской Федерации</t>
  </si>
  <si>
    <t>2 02 40000 00 0000 150</t>
  </si>
  <si>
    <t>Иные межбюджетные трансферты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</si>
  <si>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</si>
  <si>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</si>
  <si>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2 02 45505 14 0000 150</t>
  </si>
  <si>
    <t>Межбюджетные трансферты,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</si>
  <si>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% исполнения</t>
  </si>
  <si>
    <t>тыс. рублей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</si>
  <si>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</si>
  <si>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</si>
  <si>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</si>
  <si>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1 05 02000 00 0000 110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</si>
  <si>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</si>
  <si>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</si>
  <si>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НЕНАЛОГОВЫЕ ДОХОДЫ</t>
  </si>
  <si>
    <t>1 17 00000 00 0000 000</t>
  </si>
  <si>
    <t>1 17 01000 00 0000 180</t>
  </si>
  <si>
    <t>Невыясненные поступления, зачисляемые в бюджеты муниципальных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</si>
  <si>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</si>
  <si>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</si>
  <si>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</si>
  <si>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2 19 60 010 14 0000 150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</si>
  <si>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</si>
  <si>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1 05 02020 02 0000 110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</si>
  <si>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</si>
  <si>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</si>
  <si>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</si>
  <si>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округов</t>
  </si>
  <si>
    <t>2 02 16549 14 0000 150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</si>
  <si>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</si>
  <si>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Субсидии бюджетам муниципальных округов на реализацию мероприятий по модернизации школьных систем образования (в части оснащения недостающими или нуждающимися в замене на объектах капитального ремонта средствами обучения и воспитания)</t>
  </si>
  <si>
    <t>2 02 25750 14 0000 150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</si>
  <si>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(парк)</t>
  </si>
  <si>
    <t>2 02 45424 14 0000 150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</si>
  <si>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</si>
  <si>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</si>
  <si>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</si>
  <si>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</si>
  <si>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</si>
  <si>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</si>
  <si>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</si>
  <si>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2 02 45179 14 0000 150</t>
  </si>
  <si>
    <t>2 02 49999 14 0000 150</t>
  </si>
  <si>
    <t>Прочие межбюджетные трансферты, передаваемые бюджетам муниципальных округов</t>
  </si>
  <si>
    <t>Исполнение бюджета за   2023 год</t>
  </si>
  <si>
    <t>Исполнение поступления доходов в бюджет муниципального образования "Сусуманский муниципальный округ Магаданской области" по кодам классификации доходов бюджетов  за 2023 год.</t>
  </si>
  <si>
    <t xml:space="preserve">к решению Собрания представителей Сусуманского </t>
  </si>
  <si>
    <t xml:space="preserve">муниципального округа  Магаданской области </t>
  </si>
  <si>
    <t>"Об исполнении бюджета муниципального образования 					_x000D_
 Сусуманский муниципальный округ Магаданской области" за 2023 год"</t>
  </si>
  <si>
    <t xml:space="preserve">от                 2024 г. №             </t>
  </si>
  <si>
    <t>1 13 00000 00 0000 000</t>
  </si>
  <si>
    <t>1 13 02000 00 0000 130</t>
  </si>
  <si>
    <t>1 13 02990 00 0000 130</t>
  </si>
  <si>
    <t>1 13 02994 14 0000 130</t>
  </si>
  <si>
    <t>Сумма на 2023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</si>
</sst>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"/>
    <numFmt numFmtId="166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20" fillId="0" borderId="10" xfId="0" applyNumberFormat="1" applyFont="1" applyFill="1" applyBorder="1" applyAlignment="1" applyProtection="1">
      <alignment horizontal="left" vertical="top" wrapText="1"/>
    </xf>
    <xf numFmtId="164" fontId="20" fillId="0" borderId="1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right" vertical="top" wrapText="1"/>
    </xf>
    <xf numFmtId="0" fontId="21" fillId="33" borderId="17" xfId="0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left" vertical="top" wrapText="1"/>
    </xf>
    <xf numFmtId="164" fontId="20" fillId="0" borderId="16" xfId="0" applyNumberFormat="1" applyFont="1" applyFill="1" applyBorder="1" applyAlignment="1" applyProtection="1">
      <alignment horizontal="right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164" fontId="23" fillId="0" borderId="16" xfId="0" applyNumberFormat="1" applyFont="1" applyFill="1" applyBorder="1" applyAlignment="1" applyProtection="1">
      <alignment horizontal="right" vertical="top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6" fillId="0" borderId="0" xfId="0" applyFont="1"/>
    <xf numFmtId="0" fontId="16" fillId="0" borderId="0" xfId="0" applyFont="1"/>
    <xf numFmtId="164" fontId="19" fillId="33" borderId="10" xfId="0" applyNumberFormat="1" applyFont="1" applyFill="1" applyBorder="1" applyAlignment="1" applyProtection="1">
      <alignment horizontal="right" vertical="top" wrapText="1"/>
    </xf>
    <xf numFmtId="0" fontId="0" fillId="33" borderId="0" xfId="0" applyFill="1"/>
    <xf numFmtId="166" fontId="28" fillId="33" borderId="0" xfId="0" applyNumberFormat="1" applyFont="1" applyFill="1" applyBorder="1" applyAlignment="1">
      <alignment horizontal="right" vertical="top" wrapText="1"/>
    </xf>
    <xf numFmtId="166" fontId="24" fillId="33" borderId="0" xfId="0" applyNumberFormat="1" applyFont="1" applyFill="1" applyBorder="1" applyAlignment="1">
      <alignment horizontal="right" vertical="top" wrapText="1"/>
    </xf>
    <xf numFmtId="164" fontId="21" fillId="0" borderId="15" xfId="0" applyNumberFormat="1" applyFont="1" applyFill="1" applyBorder="1" applyAlignment="1" applyProtection="1">
      <alignment horizontal="right" vertical="top" wrapText="1"/>
    </xf>
    <xf numFmtId="164" fontId="23" fillId="0" borderId="12" xfId="0" applyNumberFormat="1" applyFont="1" applyFill="1" applyBorder="1" applyAlignment="1" applyProtection="1">
      <alignment horizontal="right" vertical="top" wrapText="1"/>
    </xf>
    <xf numFmtId="164" fontId="19" fillId="0" borderId="18" xfId="0" applyNumberFormat="1" applyFont="1" applyFill="1" applyBorder="1" applyAlignment="1" applyProtection="1">
      <alignment horizontal="right" vertical="top" wrapText="1"/>
    </xf>
    <xf numFmtId="165" fontId="20" fillId="33" borderId="10" xfId="0" applyNumberFormat="1" applyFont="1" applyFill="1" applyBorder="1" applyAlignment="1" applyProtection="1">
      <alignment horizontal="left" vertical="top" wrapText="1"/>
    </xf>
    <xf numFmtId="164" fontId="20" fillId="33" borderId="10" xfId="0" applyNumberFormat="1" applyFont="1" applyFill="1" applyBorder="1" applyAlignment="1" applyProtection="1">
      <alignment horizontal="right" vertical="top" wrapText="1"/>
    </xf>
    <xf numFmtId="0" fontId="29" fillId="33" borderId="17" xfId="0" applyFont="1" applyFill="1" applyBorder="1" applyAlignment="1">
      <alignment horizontal="center" vertical="center" wrapText="1"/>
    </xf>
    <xf numFmtId="164" fontId="0" fillId="0" borderId="0" xfId="0" applyNumberFormat="1"/>
    <xf numFmtId="164" fontId="19" fillId="0" borderId="16" xfId="0" applyNumberFormat="1" applyFont="1" applyFill="1" applyBorder="1" applyAlignment="1" applyProtection="1">
      <alignment horizontal="right" vertical="top" wrapText="1"/>
    </xf>
    <xf numFmtId="0" fontId="19" fillId="0" borderId="19" xfId="0" applyNumberFormat="1" applyFont="1" applyFill="1" applyBorder="1" applyAlignment="1" applyProtection="1">
      <alignment horizontal="left" vertical="top" wrapText="1"/>
    </xf>
    <xf numFmtId="0" fontId="20" fillId="0" borderId="20" xfId="0" applyNumberFormat="1" applyFont="1" applyFill="1" applyBorder="1" applyAlignment="1" applyProtection="1">
      <alignment horizontal="left" vertical="top" wrapText="1"/>
    </xf>
    <xf numFmtId="49" fontId="28" fillId="0" borderId="18" xfId="0" applyNumberFormat="1" applyFont="1" applyFill="1" applyBorder="1"/>
    <xf numFmtId="49" fontId="24" fillId="0" borderId="18" xfId="0" applyNumberFormat="1" applyFont="1" applyFill="1" applyBorder="1"/>
    <xf numFmtId="0" fontId="0" fillId="0" borderId="0" xfId="0" applyFont="1"/>
    <xf numFmtId="164" fontId="19" fillId="0" borderId="15" xfId="0" applyNumberFormat="1" applyFont="1" applyFill="1" applyBorder="1" applyAlignment="1" applyProtection="1">
      <alignment horizontal="right" vertical="top" wrapText="1"/>
    </xf>
    <xf numFmtId="164" fontId="19" fillId="0" borderId="19" xfId="0" applyNumberFormat="1" applyFont="1" applyFill="1" applyBorder="1" applyAlignment="1" applyProtection="1">
      <alignment horizontal="right" vertical="top" wrapText="1"/>
    </xf>
    <xf numFmtId="164" fontId="27" fillId="0" borderId="13" xfId="0" applyNumberFormat="1" applyFont="1" applyFill="1" applyBorder="1" applyAlignment="1" applyProtection="1">
      <alignment horizontal="right" vertical="top" wrapText="1"/>
    </xf>
    <xf numFmtId="164" fontId="20" fillId="0" borderId="21" xfId="0" applyNumberFormat="1" applyFont="1" applyFill="1" applyBorder="1" applyAlignment="1" applyProtection="1">
      <alignment horizontal="right" vertical="top" wrapText="1"/>
    </xf>
    <xf numFmtId="164" fontId="23" fillId="0" borderId="18" xfId="0" applyNumberFormat="1" applyFont="1" applyFill="1" applyBorder="1" applyAlignment="1" applyProtection="1">
      <alignment horizontal="right" vertical="top" wrapText="1"/>
    </xf>
    <xf numFmtId="164" fontId="16" fillId="0" borderId="0" xfId="0" applyNumberFormat="1" applyFont="1"/>
    <xf numFmtId="0" fontId="19" fillId="0" borderId="0" xfId="0" applyNumberFormat="1" applyFont="1" applyFill="1" applyBorder="1" applyAlignment="1" applyProtection="1">
      <alignment vertical="top" wrapText="1"/>
    </xf>
    <xf numFmtId="0" fontId="20" fillId="0" borderId="15" xfId="0" applyNumberFormat="1" applyFont="1" applyFill="1" applyBorder="1" applyAlignment="1" applyProtection="1">
      <alignment horizontal="justify" vertical="top" wrapText="1"/>
    </xf>
    <xf numFmtId="0" fontId="20" fillId="0" borderId="16" xfId="0" applyNumberFormat="1" applyFont="1" applyFill="1" applyBorder="1" applyAlignment="1" applyProtection="1">
      <alignment horizontal="justify" vertical="top" wrapText="1"/>
    </xf>
    <xf numFmtId="0" fontId="19" fillId="0" borderId="15" xfId="0" applyNumberFormat="1" applyFont="1" applyFill="1" applyBorder="1" applyAlignment="1" applyProtection="1">
      <alignment horizontal="justify" vertical="top" wrapText="1"/>
    </xf>
    <xf numFmtId="0" fontId="19" fillId="0" borderId="16" xfId="0" applyNumberFormat="1" applyFont="1" applyFill="1" applyBorder="1" applyAlignment="1" applyProtection="1">
      <alignment horizontal="justify" vertical="top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33" borderId="15" xfId="0" applyNumberFormat="1" applyFont="1" applyFill="1" applyBorder="1" applyAlignment="1" applyProtection="1">
      <alignment horizontal="justify" vertical="top" wrapText="1"/>
    </xf>
    <xf numFmtId="0" fontId="0" fillId="33" borderId="16" xfId="0" applyFill="1" applyBorder="1" applyAlignment="1">
      <alignment horizontal="justify" vertical="top" wrapText="1"/>
    </xf>
    <xf numFmtId="0" fontId="19" fillId="0" borderId="11" xfId="0" applyNumberFormat="1" applyFont="1" applyFill="1" applyBorder="1" applyAlignment="1" applyProtection="1">
      <alignment horizontal="justify" vertical="top" wrapText="1"/>
    </xf>
    <xf numFmtId="0" fontId="19" fillId="0" borderId="12" xfId="0" applyNumberFormat="1" applyFont="1" applyFill="1" applyBorder="1" applyAlignment="1" applyProtection="1">
      <alignment horizontal="justify" vertical="top" wrapText="1"/>
    </xf>
    <xf numFmtId="0" fontId="20" fillId="0" borderId="13" xfId="0" applyNumberFormat="1" applyFont="1" applyFill="1" applyBorder="1" applyAlignment="1" applyProtection="1">
      <alignment horizontal="justify" vertical="top" wrapText="1"/>
    </xf>
    <xf numFmtId="0" fontId="20" fillId="0" borderId="14" xfId="0" applyNumberFormat="1" applyFont="1" applyFill="1" applyBorder="1" applyAlignment="1" applyProtection="1">
      <alignment horizontal="justify" vertical="top" wrapText="1"/>
    </xf>
    <xf numFmtId="49" fontId="28" fillId="0" borderId="18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49" fontId="24" fillId="0" borderId="18" xfId="0" applyNumberFormat="1" applyFont="1" applyFill="1" applyBorder="1" applyAlignment="1">
      <alignment wrapText="1"/>
    </xf>
    <xf numFmtId="0" fontId="19" fillId="33" borderId="15" xfId="0" applyNumberFormat="1" applyFont="1" applyFill="1" applyBorder="1" applyAlignment="1" applyProtection="1">
      <alignment horizontal="justify" vertical="top" wrapText="1"/>
    </xf>
    <xf numFmtId="0" fontId="0" fillId="33" borderId="16" xfId="0" applyFont="1" applyFill="1" applyBorder="1" applyAlignment="1">
      <alignment horizontal="justify" vertical="top" wrapText="1"/>
    </xf>
    <xf numFmtId="0" fontId="19" fillId="0" borderId="15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>
      <alignment horizontal="left" vertical="top" wrapText="1"/>
    </xf>
    <xf numFmtId="0" fontId="0" fillId="0" borderId="16" xfId="0" applyFont="1" applyBorder="1" applyAlignment="1">
      <alignment horizontal="justify" vertical="top" wrapText="1"/>
    </xf>
    <xf numFmtId="49" fontId="19" fillId="0" borderId="0" xfId="0" applyNumberFormat="1" applyFont="1" applyFill="1" applyBorder="1" applyAlignment="1" applyProtection="1">
      <alignment horizontal="right" vertical="top" wrapText="1"/>
    </xf>
    <xf numFmtId="49" fontId="31" fillId="0" borderId="0" xfId="0" applyNumberFormat="1" applyFont="1" applyAlignment="1">
      <alignment horizontal="right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ont="1" applyAlignment="1">
      <alignment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6" fillId="0" borderId="16" xfId="0" applyFont="1" applyBorder="1" applyAlignment="1">
      <alignment horizontal="justify" vertical="top" wrapText="1"/>
    </xf>
    <xf numFmtId="0" fontId="24" fillId="33" borderId="0" xfId="0" applyFont="1" applyFill="1" applyBorder="1" applyAlignment="1">
      <alignment horizontal="right" vertical="top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SheetLayoutView="100" workbookViewId="0">
      <selection activeCell="B14" sqref="B14:C14"/>
    </sheetView>
  </sheetViews>
  <sheetFormatPr defaultRowHeight="14.4"/>
  <cols>
    <col min="1" max="1" width="25.33203125" customWidth="1"/>
    <col min="2" max="2" width="21.6640625" customWidth="1"/>
    <col min="3" max="3" width="34.33203125" customWidth="1"/>
    <col min="4" max="4" width="11.88671875" customWidth="1"/>
    <col min="5" max="5" width="11.6640625" customWidth="1"/>
    <col min="6" max="6" width="11.33203125" customWidth="1"/>
  </cols>
  <sheetData>
    <row r="1" spans="1:10" ht="15.6">
      <c r="A1" s="38"/>
      <c r="B1" s="38"/>
      <c r="C1" s="59" t="s">
        <v>0</v>
      </c>
      <c r="D1" s="59"/>
      <c r="E1" s="60"/>
      <c r="F1" s="60"/>
    </row>
    <row r="2" spans="1:10" ht="21" customHeight="1">
      <c r="A2" s="59" t="s">
        <v>176</v>
      </c>
      <c r="B2" s="59"/>
      <c r="C2" s="59"/>
      <c r="D2" s="59"/>
      <c r="E2" s="59"/>
      <c r="F2" s="59"/>
    </row>
    <row r="3" spans="1:10" ht="20.25" customHeight="1">
      <c r="A3" s="59" t="s">
        <v>177</v>
      </c>
      <c r="B3" s="59"/>
      <c r="C3" s="59"/>
      <c r="D3" s="59"/>
      <c r="E3" s="59"/>
      <c r="F3" s="59"/>
    </row>
    <row r="4" spans="1:10" ht="34.5" customHeight="1">
      <c r="A4" s="59" t="s">
        <v>178</v>
      </c>
      <c r="B4" s="59"/>
      <c r="C4" s="59"/>
      <c r="D4" s="59"/>
      <c r="E4" s="59"/>
      <c r="F4" s="59"/>
    </row>
    <row r="5" spans="1:10" ht="18.75" customHeight="1">
      <c r="A5" s="59" t="s">
        <v>179</v>
      </c>
      <c r="B5" s="59"/>
      <c r="C5" s="59"/>
      <c r="D5" s="59"/>
      <c r="E5" s="59"/>
      <c r="F5" s="59"/>
    </row>
    <row r="6" spans="1:10" ht="59.4" customHeight="1">
      <c r="A6" s="61" t="s">
        <v>175</v>
      </c>
      <c r="B6" s="61"/>
      <c r="C6" s="61"/>
      <c r="D6" s="61"/>
      <c r="E6" s="62"/>
      <c r="F6" s="62"/>
    </row>
    <row r="7" spans="1:10" ht="18.75" customHeight="1">
      <c r="A7" s="67" t="s">
        <v>137</v>
      </c>
      <c r="B7" s="67"/>
      <c r="C7" s="67"/>
      <c r="D7" s="67"/>
      <c r="E7" s="67"/>
      <c r="F7" s="67"/>
    </row>
    <row r="8" spans="1:10" s="13" customFormat="1" ht="39.6">
      <c r="A8" s="11" t="s">
        <v>1</v>
      </c>
      <c r="B8" s="63" t="s">
        <v>2</v>
      </c>
      <c r="C8" s="64"/>
      <c r="D8" s="11" t="s">
        <v>184</v>
      </c>
      <c r="E8" s="24" t="s">
        <v>174</v>
      </c>
      <c r="F8" s="12" t="s">
        <v>136</v>
      </c>
    </row>
    <row r="9" spans="1:10" ht="15.6">
      <c r="A9" s="8">
        <v>1</v>
      </c>
      <c r="B9" s="43">
        <v>2</v>
      </c>
      <c r="C9" s="44"/>
      <c r="D9" s="9">
        <v>3</v>
      </c>
      <c r="E9" s="5">
        <v>4</v>
      </c>
      <c r="F9" s="5">
        <v>5</v>
      </c>
      <c r="J9" s="25"/>
    </row>
    <row r="10" spans="1:10" ht="15.6">
      <c r="A10" s="6" t="s">
        <v>3</v>
      </c>
      <c r="B10" s="65" t="s">
        <v>4</v>
      </c>
      <c r="C10" s="65"/>
      <c r="D10" s="7">
        <f>D11+D70</f>
        <v>1150231.8</v>
      </c>
      <c r="E10" s="7">
        <f>E11+E70</f>
        <v>1134364.8</v>
      </c>
      <c r="F10" s="7">
        <f>E10/D10*100</f>
        <v>98.620538920937506</v>
      </c>
    </row>
    <row r="11" spans="1:10" ht="15.6">
      <c r="A11" s="1" t="s">
        <v>5</v>
      </c>
      <c r="B11" s="49" t="s">
        <v>6</v>
      </c>
      <c r="C11" s="50"/>
      <c r="D11" s="2">
        <f>D12+D21+D27+D38+D44+D47+D53+D59+D63+D67</f>
        <v>417988.7</v>
      </c>
      <c r="E11" s="2">
        <f>E12+E21+E27+E38+E44+E47+E53+E59+E63+E67+E68</f>
        <v>424721.3</v>
      </c>
      <c r="F11" s="7">
        <f t="shared" ref="F11:F90" si="0">E11/D11*100</f>
        <v>101.61071339966846</v>
      </c>
      <c r="J11" s="25"/>
    </row>
    <row r="12" spans="1:10" ht="15.6">
      <c r="A12" s="1" t="s">
        <v>7</v>
      </c>
      <c r="B12" s="39" t="s">
        <v>8</v>
      </c>
      <c r="C12" s="40"/>
      <c r="D12" s="2">
        <f>D13</f>
        <v>303153</v>
      </c>
      <c r="E12" s="2">
        <f>E13</f>
        <v>344117.39999999997</v>
      </c>
      <c r="F12" s="7">
        <f t="shared" si="0"/>
        <v>113.51278067510464</v>
      </c>
    </row>
    <row r="13" spans="1:10" ht="15.6">
      <c r="A13" s="1" t="s">
        <v>9</v>
      </c>
      <c r="B13" s="39" t="s">
        <v>10</v>
      </c>
      <c r="C13" s="40"/>
      <c r="D13" s="2">
        <f>D14+D15+D16+D17+D18+D19+D20</f>
        <v>303153</v>
      </c>
      <c r="E13" s="2">
        <f>E14+E15+E16+E17+E18+E19+E20</f>
        <v>344117.39999999997</v>
      </c>
      <c r="F13" s="7">
        <f t="shared" si="0"/>
        <v>113.51278067510464</v>
      </c>
      <c r="G13" s="25"/>
      <c r="J13" s="25"/>
    </row>
    <row r="14" spans="1:10" ht="116.4" customHeight="1">
      <c r="A14" s="3" t="s">
        <v>11</v>
      </c>
      <c r="B14" s="41" t="s">
        <v>12</v>
      </c>
      <c r="C14" s="42"/>
      <c r="D14" s="4">
        <v>285947</v>
      </c>
      <c r="E14" s="4">
        <v>324743.59999999998</v>
      </c>
      <c r="F14" s="10">
        <f t="shared" si="0"/>
        <v>113.56775906024544</v>
      </c>
    </row>
    <row r="15" spans="1:10" ht="132" customHeight="1">
      <c r="A15" s="3" t="s">
        <v>13</v>
      </c>
      <c r="B15" s="41" t="s">
        <v>14</v>
      </c>
      <c r="C15" s="42"/>
      <c r="D15" s="4">
        <v>450</v>
      </c>
      <c r="E15" s="4">
        <v>430.5</v>
      </c>
      <c r="F15" s="10">
        <f t="shared" si="0"/>
        <v>95.666666666666671</v>
      </c>
    </row>
    <row r="16" spans="1:10" ht="49.95" customHeight="1">
      <c r="A16" s="3" t="s">
        <v>15</v>
      </c>
      <c r="B16" s="41" t="s">
        <v>16</v>
      </c>
      <c r="C16" s="42"/>
      <c r="D16" s="4">
        <v>950</v>
      </c>
      <c r="E16" s="4">
        <v>935</v>
      </c>
      <c r="F16" s="10">
        <f t="shared" si="0"/>
        <v>98.421052631578945</v>
      </c>
    </row>
    <row r="17" spans="1:8" ht="98.4" customHeight="1">
      <c r="A17" s="3" t="s">
        <v>17</v>
      </c>
      <c r="B17" s="41" t="s">
        <v>18</v>
      </c>
      <c r="C17" s="42"/>
      <c r="D17" s="4">
        <v>55</v>
      </c>
      <c r="E17" s="4">
        <v>54.9</v>
      </c>
      <c r="F17" s="10">
        <f t="shared" si="0"/>
        <v>99.818181818181813</v>
      </c>
    </row>
    <row r="18" spans="1:8" ht="142.19999999999999" customHeight="1">
      <c r="A18" s="3" t="s">
        <v>19</v>
      </c>
      <c r="B18" s="56" t="s">
        <v>20</v>
      </c>
      <c r="C18" s="57"/>
      <c r="D18" s="4">
        <v>5750</v>
      </c>
      <c r="E18" s="4">
        <v>7883.8</v>
      </c>
      <c r="F18" s="10">
        <f t="shared" si="0"/>
        <v>137.10956521739129</v>
      </c>
    </row>
    <row r="19" spans="1:8" ht="63.75" customHeight="1">
      <c r="A19" s="3" t="s">
        <v>164</v>
      </c>
      <c r="B19" s="56" t="s">
        <v>165</v>
      </c>
      <c r="C19" s="57"/>
      <c r="D19" s="4">
        <v>551</v>
      </c>
      <c r="E19" s="4">
        <v>617.1</v>
      </c>
      <c r="F19" s="10">
        <f t="shared" si="0"/>
        <v>111.99637023593468</v>
      </c>
    </row>
    <row r="20" spans="1:8" ht="66.75" customHeight="1">
      <c r="A20" s="3" t="s">
        <v>166</v>
      </c>
      <c r="B20" s="56" t="s">
        <v>167</v>
      </c>
      <c r="C20" s="57"/>
      <c r="D20" s="4">
        <v>9450</v>
      </c>
      <c r="E20" s="4">
        <v>9452.5</v>
      </c>
      <c r="F20" s="10">
        <f t="shared" si="0"/>
        <v>100.02645502645503</v>
      </c>
    </row>
    <row r="21" spans="1:8" ht="49.95" customHeight="1">
      <c r="A21" s="1" t="s">
        <v>21</v>
      </c>
      <c r="B21" s="39" t="s">
        <v>22</v>
      </c>
      <c r="C21" s="40"/>
      <c r="D21" s="2">
        <f>D22</f>
        <v>9442</v>
      </c>
      <c r="E21" s="2">
        <f>E22</f>
        <v>10962.4</v>
      </c>
      <c r="F21" s="7">
        <f t="shared" si="0"/>
        <v>116.10252065240414</v>
      </c>
    </row>
    <row r="22" spans="1:8" ht="48" customHeight="1">
      <c r="A22" s="1" t="s">
        <v>23</v>
      </c>
      <c r="B22" s="39" t="s">
        <v>24</v>
      </c>
      <c r="C22" s="40"/>
      <c r="D22" s="2">
        <f>D23+D24+D25</f>
        <v>9442</v>
      </c>
      <c r="E22" s="2">
        <f>E23+E24+E25+E26</f>
        <v>10962.4</v>
      </c>
      <c r="F22" s="7">
        <f t="shared" si="0"/>
        <v>116.10252065240414</v>
      </c>
    </row>
    <row r="23" spans="1:8" ht="142.94999999999999" customHeight="1">
      <c r="A23" s="3" t="s">
        <v>25</v>
      </c>
      <c r="B23" s="41" t="s">
        <v>26</v>
      </c>
      <c r="C23" s="42"/>
      <c r="D23" s="4">
        <v>4472</v>
      </c>
      <c r="E23" s="4">
        <v>5680.2</v>
      </c>
      <c r="F23" s="10">
        <f t="shared" si="0"/>
        <v>127.0169946332737</v>
      </c>
    </row>
    <row r="24" spans="1:8" ht="157.94999999999999" customHeight="1">
      <c r="A24" s="3" t="s">
        <v>27</v>
      </c>
      <c r="B24" s="41" t="s">
        <v>28</v>
      </c>
      <c r="C24" s="42"/>
      <c r="D24" s="4">
        <v>31</v>
      </c>
      <c r="E24" s="4">
        <v>29.7</v>
      </c>
      <c r="F24" s="10">
        <f t="shared" si="0"/>
        <v>95.806451612903217</v>
      </c>
    </row>
    <row r="25" spans="1:8" ht="143.4" customHeight="1">
      <c r="A25" s="3" t="s">
        <v>29</v>
      </c>
      <c r="B25" s="41" t="s">
        <v>30</v>
      </c>
      <c r="C25" s="42"/>
      <c r="D25" s="4">
        <v>4939</v>
      </c>
      <c r="E25" s="4">
        <v>5870.9</v>
      </c>
      <c r="F25" s="10">
        <f t="shared" si="0"/>
        <v>118.86819194168858</v>
      </c>
    </row>
    <row r="26" spans="1:8" ht="143.4" customHeight="1">
      <c r="A26" s="3" t="s">
        <v>138</v>
      </c>
      <c r="B26" s="41" t="s">
        <v>139</v>
      </c>
      <c r="C26" s="42"/>
      <c r="D26" s="4">
        <v>0</v>
      </c>
      <c r="E26" s="4">
        <v>-618.4</v>
      </c>
      <c r="F26" s="10">
        <v>0</v>
      </c>
    </row>
    <row r="27" spans="1:8" ht="15.6">
      <c r="A27" s="1" t="s">
        <v>31</v>
      </c>
      <c r="B27" s="39" t="s">
        <v>32</v>
      </c>
      <c r="C27" s="40"/>
      <c r="D27" s="2">
        <f>D28+D34+D36+D31</f>
        <v>28336</v>
      </c>
      <c r="E27" s="2">
        <f>E28+E34+E36+E31</f>
        <v>19848.900000000001</v>
      </c>
      <c r="F27" s="7">
        <f t="shared" si="0"/>
        <v>70.048348390739704</v>
      </c>
    </row>
    <row r="28" spans="1:8" ht="34.950000000000003" customHeight="1">
      <c r="A28" s="1" t="s">
        <v>33</v>
      </c>
      <c r="B28" s="39" t="s">
        <v>34</v>
      </c>
      <c r="C28" s="40"/>
      <c r="D28" s="2">
        <f>D29+D30</f>
        <v>26815</v>
      </c>
      <c r="E28" s="2">
        <f>E29+E30</f>
        <v>18977</v>
      </c>
      <c r="F28" s="7">
        <f t="shared" si="0"/>
        <v>70.77009136677232</v>
      </c>
    </row>
    <row r="29" spans="1:8" ht="33.6" customHeight="1">
      <c r="A29" s="3" t="s">
        <v>35</v>
      </c>
      <c r="B29" s="41" t="s">
        <v>36</v>
      </c>
      <c r="C29" s="42"/>
      <c r="D29" s="4">
        <v>17272</v>
      </c>
      <c r="E29" s="4">
        <v>12401</v>
      </c>
      <c r="F29" s="10">
        <f t="shared" si="0"/>
        <v>71.79828624363131</v>
      </c>
    </row>
    <row r="30" spans="1:8" ht="81" customHeight="1">
      <c r="A30" s="3" t="s">
        <v>37</v>
      </c>
      <c r="B30" s="41" t="s">
        <v>38</v>
      </c>
      <c r="C30" s="42"/>
      <c r="D30" s="4">
        <v>9543</v>
      </c>
      <c r="E30" s="4">
        <v>6576</v>
      </c>
      <c r="F30" s="10">
        <f t="shared" si="0"/>
        <v>68.909148066645713</v>
      </c>
    </row>
    <row r="31" spans="1:8" s="14" customFormat="1" ht="15.6">
      <c r="A31" s="1" t="s">
        <v>141</v>
      </c>
      <c r="B31" s="39" t="s">
        <v>140</v>
      </c>
      <c r="C31" s="66"/>
      <c r="D31" s="2">
        <f>D32</f>
        <v>0</v>
      </c>
      <c r="E31" s="2">
        <f>E32+E33</f>
        <v>-279.70000000000005</v>
      </c>
      <c r="F31" s="2">
        <v>0</v>
      </c>
      <c r="H31" s="37"/>
    </row>
    <row r="32" spans="1:8" ht="31.2" customHeight="1">
      <c r="A32" s="3" t="s">
        <v>142</v>
      </c>
      <c r="B32" s="41" t="s">
        <v>140</v>
      </c>
      <c r="C32" s="58"/>
      <c r="D32" s="4">
        <v>0</v>
      </c>
      <c r="E32" s="4">
        <v>-279.60000000000002</v>
      </c>
      <c r="F32" s="10">
        <v>0</v>
      </c>
    </row>
    <row r="33" spans="1:11" ht="47.4" customHeight="1">
      <c r="A33" s="3" t="s">
        <v>153</v>
      </c>
      <c r="B33" s="41" t="s">
        <v>143</v>
      </c>
      <c r="C33" s="58"/>
      <c r="D33" s="4">
        <v>0</v>
      </c>
      <c r="E33" s="4">
        <v>-0.1</v>
      </c>
      <c r="F33" s="10">
        <v>0</v>
      </c>
    </row>
    <row r="34" spans="1:11" ht="15.6">
      <c r="A34" s="1" t="s">
        <v>39</v>
      </c>
      <c r="B34" s="39" t="s">
        <v>40</v>
      </c>
      <c r="C34" s="40"/>
      <c r="D34" s="2">
        <f>D35</f>
        <v>110</v>
      </c>
      <c r="E34" s="2">
        <f>E35</f>
        <v>103.9</v>
      </c>
      <c r="F34" s="7">
        <f t="shared" si="0"/>
        <v>94.454545454545453</v>
      </c>
    </row>
    <row r="35" spans="1:11" ht="15.6">
      <c r="A35" s="3" t="s">
        <v>41</v>
      </c>
      <c r="B35" s="41" t="s">
        <v>40</v>
      </c>
      <c r="C35" s="42"/>
      <c r="D35" s="4">
        <v>110</v>
      </c>
      <c r="E35" s="4">
        <v>103.9</v>
      </c>
      <c r="F35" s="10">
        <f t="shared" si="0"/>
        <v>94.454545454545453</v>
      </c>
      <c r="H35" s="25"/>
    </row>
    <row r="36" spans="1:11" ht="34.200000000000003" customHeight="1">
      <c r="A36" s="1" t="s">
        <v>42</v>
      </c>
      <c r="B36" s="39" t="s">
        <v>43</v>
      </c>
      <c r="C36" s="40"/>
      <c r="D36" s="2">
        <f>D37</f>
        <v>1411</v>
      </c>
      <c r="E36" s="2">
        <f>E37</f>
        <v>1047.7</v>
      </c>
      <c r="F36" s="7">
        <f t="shared" si="0"/>
        <v>74.252303330970946</v>
      </c>
    </row>
    <row r="37" spans="1:11" ht="51" customHeight="1">
      <c r="A37" s="3" t="s">
        <v>44</v>
      </c>
      <c r="B37" s="41" t="s">
        <v>45</v>
      </c>
      <c r="C37" s="42"/>
      <c r="D37" s="4">
        <v>1411</v>
      </c>
      <c r="E37" s="4">
        <v>1047.7</v>
      </c>
      <c r="F37" s="10">
        <f t="shared" si="0"/>
        <v>74.252303330970946</v>
      </c>
      <c r="H37" s="25"/>
    </row>
    <row r="38" spans="1:11" ht="15.6">
      <c r="A38" s="1" t="s">
        <v>46</v>
      </c>
      <c r="B38" s="39" t="s">
        <v>47</v>
      </c>
      <c r="C38" s="40"/>
      <c r="D38" s="2">
        <f>D39+D41</f>
        <v>2369</v>
      </c>
      <c r="E38" s="2">
        <f>E39+E41</f>
        <v>9.2000000000000455</v>
      </c>
      <c r="F38" s="7">
        <f t="shared" si="0"/>
        <v>0.38834951456310873</v>
      </c>
    </row>
    <row r="39" spans="1:11" ht="15.6">
      <c r="A39" s="1" t="s">
        <v>48</v>
      </c>
      <c r="B39" s="39" t="s">
        <v>49</v>
      </c>
      <c r="C39" s="40"/>
      <c r="D39" s="2">
        <f>D40</f>
        <v>978</v>
      </c>
      <c r="E39" s="2">
        <f>E40</f>
        <v>907.7</v>
      </c>
      <c r="F39" s="7">
        <f t="shared" si="0"/>
        <v>92.811860940695297</v>
      </c>
    </row>
    <row r="40" spans="1:11" ht="47.4" customHeight="1">
      <c r="A40" s="3" t="s">
        <v>50</v>
      </c>
      <c r="B40" s="41" t="s">
        <v>51</v>
      </c>
      <c r="C40" s="42"/>
      <c r="D40" s="4">
        <v>978</v>
      </c>
      <c r="E40" s="4">
        <v>907.7</v>
      </c>
      <c r="F40" s="10">
        <f t="shared" si="0"/>
        <v>92.811860940695297</v>
      </c>
    </row>
    <row r="41" spans="1:11" ht="15.6">
      <c r="A41" s="1" t="s">
        <v>52</v>
      </c>
      <c r="B41" s="39" t="s">
        <v>53</v>
      </c>
      <c r="C41" s="40"/>
      <c r="D41" s="2">
        <f>D42+D43</f>
        <v>1391</v>
      </c>
      <c r="E41" s="2">
        <f>E42+E43</f>
        <v>-898.5</v>
      </c>
      <c r="F41" s="7">
        <f t="shared" si="0"/>
        <v>-64.593817397555725</v>
      </c>
    </row>
    <row r="42" spans="1:11" ht="49.2" customHeight="1">
      <c r="A42" s="3" t="s">
        <v>54</v>
      </c>
      <c r="B42" s="41" t="s">
        <v>55</v>
      </c>
      <c r="C42" s="42"/>
      <c r="D42" s="4">
        <v>1296</v>
      </c>
      <c r="E42" s="4">
        <v>-1001.3</v>
      </c>
      <c r="F42" s="10">
        <f t="shared" si="0"/>
        <v>-77.260802469135797</v>
      </c>
    </row>
    <row r="43" spans="1:11" ht="50.4" customHeight="1">
      <c r="A43" s="3" t="s">
        <v>56</v>
      </c>
      <c r="B43" s="41" t="s">
        <v>57</v>
      </c>
      <c r="C43" s="42"/>
      <c r="D43" s="4">
        <v>95</v>
      </c>
      <c r="E43" s="4">
        <v>102.8</v>
      </c>
      <c r="F43" s="10">
        <f t="shared" si="0"/>
        <v>108.21052631578947</v>
      </c>
    </row>
    <row r="44" spans="1:11" ht="15.6">
      <c r="A44" s="1" t="s">
        <v>58</v>
      </c>
      <c r="B44" s="39" t="s">
        <v>59</v>
      </c>
      <c r="C44" s="40"/>
      <c r="D44" s="2">
        <f>D45</f>
        <v>2200</v>
      </c>
      <c r="E44" s="2">
        <f>E45</f>
        <v>2234.5</v>
      </c>
      <c r="F44" s="7">
        <f t="shared" si="0"/>
        <v>101.56818181818181</v>
      </c>
    </row>
    <row r="45" spans="1:11" ht="49.95" customHeight="1">
      <c r="A45" s="1" t="s">
        <v>60</v>
      </c>
      <c r="B45" s="39" t="s">
        <v>61</v>
      </c>
      <c r="C45" s="40"/>
      <c r="D45" s="2">
        <f>D46</f>
        <v>2200</v>
      </c>
      <c r="E45" s="2">
        <f>E46</f>
        <v>2234.5</v>
      </c>
      <c r="F45" s="7">
        <f t="shared" si="0"/>
        <v>101.56818181818181</v>
      </c>
    </row>
    <row r="46" spans="1:11" ht="50.4" customHeight="1">
      <c r="A46" s="3" t="s">
        <v>62</v>
      </c>
      <c r="B46" s="41" t="s">
        <v>63</v>
      </c>
      <c r="C46" s="42"/>
      <c r="D46" s="4">
        <v>2200</v>
      </c>
      <c r="E46" s="4">
        <v>2234.5</v>
      </c>
      <c r="F46" s="10">
        <f t="shared" si="0"/>
        <v>101.56818181818181</v>
      </c>
      <c r="K46" s="25"/>
    </row>
    <row r="47" spans="1:11" ht="46.95" customHeight="1">
      <c r="A47" s="1" t="s">
        <v>64</v>
      </c>
      <c r="B47" s="39" t="s">
        <v>65</v>
      </c>
      <c r="C47" s="40"/>
      <c r="D47" s="2">
        <f>D48+D51</f>
        <v>23700</v>
      </c>
      <c r="E47" s="2">
        <f>E48+E51</f>
        <v>22015</v>
      </c>
      <c r="F47" s="7">
        <f t="shared" si="0"/>
        <v>92.890295358649794</v>
      </c>
      <c r="G47" s="25"/>
    </row>
    <row r="48" spans="1:11" ht="114.6" customHeight="1">
      <c r="A48" s="1" t="s">
        <v>66</v>
      </c>
      <c r="B48" s="39" t="s">
        <v>67</v>
      </c>
      <c r="C48" s="40"/>
      <c r="D48" s="2">
        <f>D49+D50</f>
        <v>23000</v>
      </c>
      <c r="E48" s="2">
        <f>E49+E50</f>
        <v>21382.6</v>
      </c>
      <c r="F48" s="7">
        <f t="shared" si="0"/>
        <v>92.967826086956521</v>
      </c>
    </row>
    <row r="49" spans="1:10" ht="94.95" customHeight="1">
      <c r="A49" s="3" t="s">
        <v>68</v>
      </c>
      <c r="B49" s="41" t="s">
        <v>69</v>
      </c>
      <c r="C49" s="42"/>
      <c r="D49" s="4">
        <v>12000</v>
      </c>
      <c r="E49" s="4">
        <v>10007.700000000001</v>
      </c>
      <c r="F49" s="10">
        <f t="shared" si="0"/>
        <v>83.397500000000008</v>
      </c>
      <c r="J49" s="25"/>
    </row>
    <row r="50" spans="1:10" ht="46.95" customHeight="1">
      <c r="A50" s="3" t="s">
        <v>70</v>
      </c>
      <c r="B50" s="41" t="s">
        <v>71</v>
      </c>
      <c r="C50" s="42"/>
      <c r="D50" s="4">
        <v>11000</v>
      </c>
      <c r="E50" s="4">
        <v>11374.9</v>
      </c>
      <c r="F50" s="10">
        <f t="shared" si="0"/>
        <v>103.40818181818182</v>
      </c>
    </row>
    <row r="51" spans="1:10" ht="96" customHeight="1">
      <c r="A51" s="1" t="s">
        <v>72</v>
      </c>
      <c r="B51" s="39" t="s">
        <v>73</v>
      </c>
      <c r="C51" s="40"/>
      <c r="D51" s="2">
        <f>D52</f>
        <v>700</v>
      </c>
      <c r="E51" s="2">
        <f>E52</f>
        <v>632.4</v>
      </c>
      <c r="F51" s="7">
        <f t="shared" si="0"/>
        <v>90.342857142857142</v>
      </c>
    </row>
    <row r="52" spans="1:10" ht="96.6" customHeight="1">
      <c r="A52" s="3" t="s">
        <v>74</v>
      </c>
      <c r="B52" s="41" t="s">
        <v>75</v>
      </c>
      <c r="C52" s="42"/>
      <c r="D52" s="4">
        <v>700</v>
      </c>
      <c r="E52" s="4">
        <v>632.4</v>
      </c>
      <c r="F52" s="10">
        <f t="shared" si="0"/>
        <v>90.342857142857142</v>
      </c>
    </row>
    <row r="53" spans="1:10" ht="34.200000000000003" customHeight="1">
      <c r="A53" s="1" t="s">
        <v>76</v>
      </c>
      <c r="B53" s="39" t="s">
        <v>77</v>
      </c>
      <c r="C53" s="40"/>
      <c r="D53" s="2">
        <f>D54</f>
        <v>3123.7000000000003</v>
      </c>
      <c r="E53" s="2">
        <f>E54</f>
        <v>2569.6</v>
      </c>
      <c r="F53" s="7">
        <f t="shared" si="0"/>
        <v>82.261420751032418</v>
      </c>
    </row>
    <row r="54" spans="1:10" ht="33.6" customHeight="1">
      <c r="A54" s="1" t="s">
        <v>78</v>
      </c>
      <c r="B54" s="39" t="s">
        <v>79</v>
      </c>
      <c r="C54" s="40"/>
      <c r="D54" s="2">
        <f>D55+D56+D57+D58</f>
        <v>3123.7000000000003</v>
      </c>
      <c r="E54" s="2">
        <f>E55+E56+E57+E58</f>
        <v>2569.6</v>
      </c>
      <c r="F54" s="7">
        <f t="shared" si="0"/>
        <v>82.261420751032418</v>
      </c>
    </row>
    <row r="55" spans="1:10" ht="31.2" customHeight="1">
      <c r="A55" s="3" t="s">
        <v>80</v>
      </c>
      <c r="B55" s="41" t="s">
        <v>81</v>
      </c>
      <c r="C55" s="42"/>
      <c r="D55" s="4">
        <v>2031</v>
      </c>
      <c r="E55" s="4">
        <v>2030.8</v>
      </c>
      <c r="F55" s="10">
        <f t="shared" si="0"/>
        <v>99.990152634170357</v>
      </c>
    </row>
    <row r="56" spans="1:10" ht="15.6">
      <c r="A56" s="3" t="s">
        <v>82</v>
      </c>
      <c r="B56" s="41" t="s">
        <v>83</v>
      </c>
      <c r="C56" s="42"/>
      <c r="D56" s="4">
        <v>4.3</v>
      </c>
      <c r="E56" s="4">
        <v>0.4</v>
      </c>
      <c r="F56" s="10">
        <f t="shared" si="0"/>
        <v>9.3023255813953494</v>
      </c>
    </row>
    <row r="57" spans="1:10" ht="15.6">
      <c r="A57" s="3" t="s">
        <v>84</v>
      </c>
      <c r="B57" s="41" t="s">
        <v>85</v>
      </c>
      <c r="C57" s="42"/>
      <c r="D57" s="4">
        <v>725</v>
      </c>
      <c r="E57" s="4">
        <v>724.4</v>
      </c>
      <c r="F57" s="10">
        <f t="shared" si="0"/>
        <v>99.91724137931034</v>
      </c>
    </row>
    <row r="58" spans="1:10" ht="15.6">
      <c r="A58" s="27" t="s">
        <v>86</v>
      </c>
      <c r="B58" s="47" t="s">
        <v>87</v>
      </c>
      <c r="C58" s="48"/>
      <c r="D58" s="4">
        <v>363.4</v>
      </c>
      <c r="E58" s="4">
        <v>-186</v>
      </c>
      <c r="F58" s="10">
        <f t="shared" si="0"/>
        <v>-51.183269124931208</v>
      </c>
    </row>
    <row r="59" spans="1:10" s="14" customFormat="1" ht="36" customHeight="1">
      <c r="A59" s="29" t="s">
        <v>180</v>
      </c>
      <c r="B59" s="51" t="s">
        <v>154</v>
      </c>
      <c r="C59" s="52"/>
      <c r="D59" s="7">
        <f t="shared" ref="D59:E61" si="1">D60</f>
        <v>3265</v>
      </c>
      <c r="E59" s="7">
        <f t="shared" si="1"/>
        <v>3265</v>
      </c>
      <c r="F59" s="7">
        <v>0</v>
      </c>
    </row>
    <row r="60" spans="1:10" ht="21" customHeight="1">
      <c r="A60" s="30" t="s">
        <v>181</v>
      </c>
      <c r="B60" s="53" t="s">
        <v>155</v>
      </c>
      <c r="C60" s="52"/>
      <c r="D60" s="26">
        <f t="shared" si="1"/>
        <v>3265</v>
      </c>
      <c r="E60" s="26">
        <f t="shared" si="1"/>
        <v>3265</v>
      </c>
      <c r="F60" s="10">
        <v>0</v>
      </c>
    </row>
    <row r="61" spans="1:10" ht="23.25" customHeight="1">
      <c r="A61" s="30" t="s">
        <v>182</v>
      </c>
      <c r="B61" s="53" t="s">
        <v>156</v>
      </c>
      <c r="C61" s="52"/>
      <c r="D61" s="26">
        <f t="shared" si="1"/>
        <v>3265</v>
      </c>
      <c r="E61" s="26">
        <f t="shared" si="1"/>
        <v>3265</v>
      </c>
      <c r="F61" s="10">
        <v>0</v>
      </c>
    </row>
    <row r="62" spans="1:10" ht="35.25" customHeight="1">
      <c r="A62" s="30" t="s">
        <v>183</v>
      </c>
      <c r="B62" s="53" t="s">
        <v>157</v>
      </c>
      <c r="C62" s="52"/>
      <c r="D62" s="26">
        <v>3265</v>
      </c>
      <c r="E62" s="4">
        <v>3265</v>
      </c>
      <c r="F62" s="10">
        <v>0</v>
      </c>
    </row>
    <row r="63" spans="1:10" ht="33" customHeight="1">
      <c r="A63" s="28" t="s">
        <v>88</v>
      </c>
      <c r="B63" s="49" t="s">
        <v>89</v>
      </c>
      <c r="C63" s="50"/>
      <c r="D63" s="2">
        <f>D64+D65</f>
        <v>41400</v>
      </c>
      <c r="E63" s="2">
        <f>E64+E65</f>
        <v>18991.5</v>
      </c>
      <c r="F63" s="7">
        <f t="shared" si="0"/>
        <v>45.873188405797102</v>
      </c>
    </row>
    <row r="64" spans="1:10" ht="93.6" customHeight="1">
      <c r="A64" s="3" t="s">
        <v>90</v>
      </c>
      <c r="B64" s="41" t="s">
        <v>91</v>
      </c>
      <c r="C64" s="42"/>
      <c r="D64" s="4">
        <v>41395</v>
      </c>
      <c r="E64" s="4">
        <v>18989.5</v>
      </c>
      <c r="F64" s="10">
        <f t="shared" si="0"/>
        <v>45.873897813745621</v>
      </c>
    </row>
    <row r="65" spans="1:6" ht="47.4" customHeight="1">
      <c r="A65" s="1" t="s">
        <v>92</v>
      </c>
      <c r="B65" s="39" t="s">
        <v>93</v>
      </c>
      <c r="C65" s="40"/>
      <c r="D65" s="2">
        <f>D66</f>
        <v>5</v>
      </c>
      <c r="E65" s="2">
        <f>E66</f>
        <v>2</v>
      </c>
      <c r="F65" s="7">
        <f t="shared" si="0"/>
        <v>40</v>
      </c>
    </row>
    <row r="66" spans="1:6" ht="65.400000000000006" customHeight="1">
      <c r="A66" s="3" t="s">
        <v>94</v>
      </c>
      <c r="B66" s="41" t="s">
        <v>95</v>
      </c>
      <c r="C66" s="42"/>
      <c r="D66" s="4">
        <v>5</v>
      </c>
      <c r="E66" s="4">
        <v>2</v>
      </c>
      <c r="F66" s="10">
        <f t="shared" si="0"/>
        <v>40</v>
      </c>
    </row>
    <row r="67" spans="1:6" ht="15.6">
      <c r="A67" s="1" t="s">
        <v>96</v>
      </c>
      <c r="B67" s="39" t="s">
        <v>97</v>
      </c>
      <c r="C67" s="40"/>
      <c r="D67" s="2">
        <v>1000</v>
      </c>
      <c r="E67" s="2">
        <v>704.6</v>
      </c>
      <c r="F67" s="7">
        <f t="shared" si="0"/>
        <v>70.459999999999994</v>
      </c>
    </row>
    <row r="68" spans="1:6" s="16" customFormat="1" ht="15.6">
      <c r="A68" s="22" t="s">
        <v>145</v>
      </c>
      <c r="B68" s="45" t="s">
        <v>144</v>
      </c>
      <c r="C68" s="46"/>
      <c r="D68" s="23">
        <f>D69</f>
        <v>0</v>
      </c>
      <c r="E68" s="23">
        <f t="shared" ref="E68:F68" si="2">E69</f>
        <v>3.2</v>
      </c>
      <c r="F68" s="23">
        <f t="shared" si="2"/>
        <v>0</v>
      </c>
    </row>
    <row r="69" spans="1:6" s="16" customFormat="1" ht="33.6" customHeight="1">
      <c r="A69" s="22" t="s">
        <v>146</v>
      </c>
      <c r="B69" s="54" t="s">
        <v>147</v>
      </c>
      <c r="C69" s="55"/>
      <c r="D69" s="15">
        <v>0</v>
      </c>
      <c r="E69" s="15">
        <v>3.2</v>
      </c>
      <c r="F69" s="15">
        <v>0</v>
      </c>
    </row>
    <row r="70" spans="1:6" ht="15.6">
      <c r="A70" s="1" t="s">
        <v>98</v>
      </c>
      <c r="B70" s="39" t="s">
        <v>99</v>
      </c>
      <c r="C70" s="40"/>
      <c r="D70" s="2">
        <f>D71</f>
        <v>732243.1</v>
      </c>
      <c r="E70" s="2">
        <f>E71+E95</f>
        <v>709643.50000000012</v>
      </c>
      <c r="F70" s="7">
        <f t="shared" si="0"/>
        <v>96.913647940144486</v>
      </c>
    </row>
    <row r="71" spans="1:6" ht="47.4" customHeight="1">
      <c r="A71" s="1" t="s">
        <v>100</v>
      </c>
      <c r="B71" s="39" t="s">
        <v>101</v>
      </c>
      <c r="C71" s="40"/>
      <c r="D71" s="2">
        <f>D72+D76+D83+D89</f>
        <v>732243.1</v>
      </c>
      <c r="E71" s="2">
        <f>E72+E76+E83+E89</f>
        <v>721643.20000000007</v>
      </c>
      <c r="F71" s="7">
        <f t="shared" si="0"/>
        <v>98.552406980687167</v>
      </c>
    </row>
    <row r="72" spans="1:6" ht="15.6">
      <c r="A72" s="1" t="s">
        <v>102</v>
      </c>
      <c r="B72" s="39" t="s">
        <v>103</v>
      </c>
      <c r="C72" s="40"/>
      <c r="D72" s="2">
        <f>D73+D74+D75</f>
        <v>235985.8</v>
      </c>
      <c r="E72" s="2">
        <f>E73+E74+E75</f>
        <v>235985.8</v>
      </c>
      <c r="F72" s="7">
        <f t="shared" si="0"/>
        <v>100</v>
      </c>
    </row>
    <row r="73" spans="1:6" ht="48.6" customHeight="1">
      <c r="A73" s="3" t="s">
        <v>104</v>
      </c>
      <c r="B73" s="41" t="s">
        <v>105</v>
      </c>
      <c r="C73" s="42"/>
      <c r="D73" s="4">
        <v>223453</v>
      </c>
      <c r="E73" s="4">
        <v>223453</v>
      </c>
      <c r="F73" s="10">
        <f t="shared" si="0"/>
        <v>100</v>
      </c>
    </row>
    <row r="74" spans="1:6" ht="46.2" customHeight="1">
      <c r="A74" s="3" t="s">
        <v>106</v>
      </c>
      <c r="B74" s="41" t="s">
        <v>107</v>
      </c>
      <c r="C74" s="42"/>
      <c r="D74" s="4">
        <v>11032.8</v>
      </c>
      <c r="E74" s="4">
        <v>11032.8</v>
      </c>
      <c r="F74" s="10">
        <f t="shared" si="0"/>
        <v>100</v>
      </c>
    </row>
    <row r="75" spans="1:6" ht="46.2" customHeight="1">
      <c r="A75" s="3" t="s">
        <v>158</v>
      </c>
      <c r="B75" s="56" t="s">
        <v>159</v>
      </c>
      <c r="C75" s="57"/>
      <c r="D75" s="4">
        <v>1500</v>
      </c>
      <c r="E75" s="4">
        <v>1500</v>
      </c>
      <c r="F75" s="10">
        <v>0</v>
      </c>
    </row>
    <row r="76" spans="1:6" ht="15.6">
      <c r="A76" s="1" t="s">
        <v>108</v>
      </c>
      <c r="B76" s="39" t="s">
        <v>109</v>
      </c>
      <c r="C76" s="40"/>
      <c r="D76" s="2">
        <f>D77+D78+D79+D80+D81+D82</f>
        <v>116516.4</v>
      </c>
      <c r="E76" s="2">
        <f>E77+E78+E79+E80+E81+E82</f>
        <v>111371.20000000001</v>
      </c>
      <c r="F76" s="7">
        <f t="shared" si="0"/>
        <v>95.584140944965696</v>
      </c>
    </row>
    <row r="77" spans="1:6" ht="114" customHeight="1">
      <c r="A77" s="3" t="s">
        <v>110</v>
      </c>
      <c r="B77" s="41" t="s">
        <v>111</v>
      </c>
      <c r="C77" s="42"/>
      <c r="D77" s="4">
        <v>2193.9</v>
      </c>
      <c r="E77" s="4">
        <v>2193.8000000000002</v>
      </c>
      <c r="F77" s="10">
        <f t="shared" si="0"/>
        <v>99.99544190710607</v>
      </c>
    </row>
    <row r="78" spans="1:6" ht="80.400000000000006" customHeight="1">
      <c r="A78" s="3" t="s">
        <v>112</v>
      </c>
      <c r="B78" s="41" t="s">
        <v>113</v>
      </c>
      <c r="C78" s="42"/>
      <c r="D78" s="4">
        <v>5058</v>
      </c>
      <c r="E78" s="4">
        <v>5058</v>
      </c>
      <c r="F78" s="10">
        <f t="shared" si="0"/>
        <v>100</v>
      </c>
    </row>
    <row r="79" spans="1:6" ht="78.599999999999994" customHeight="1">
      <c r="A79" s="3" t="s">
        <v>114</v>
      </c>
      <c r="B79" s="41" t="s">
        <v>115</v>
      </c>
      <c r="C79" s="42"/>
      <c r="D79" s="4">
        <v>5201.3</v>
      </c>
      <c r="E79" s="4">
        <v>4743.2</v>
      </c>
      <c r="F79" s="10">
        <f t="shared" si="0"/>
        <v>91.192586468767416</v>
      </c>
    </row>
    <row r="80" spans="1:6" ht="78.599999999999994" customHeight="1">
      <c r="A80" s="3" t="s">
        <v>161</v>
      </c>
      <c r="B80" s="56" t="s">
        <v>160</v>
      </c>
      <c r="C80" s="57"/>
      <c r="D80" s="4">
        <v>9365</v>
      </c>
      <c r="E80" s="4">
        <v>9364.2000000000007</v>
      </c>
      <c r="F80" s="10">
        <f t="shared" si="0"/>
        <v>99.991457554725045</v>
      </c>
    </row>
    <row r="81" spans="1:7" ht="78.599999999999994" customHeight="1">
      <c r="A81" s="3" t="s">
        <v>168</v>
      </c>
      <c r="B81" s="56" t="s">
        <v>169</v>
      </c>
      <c r="C81" s="57"/>
      <c r="D81" s="4">
        <v>36447.1</v>
      </c>
      <c r="E81" s="4">
        <v>36447.1</v>
      </c>
      <c r="F81" s="10">
        <f t="shared" si="0"/>
        <v>100</v>
      </c>
    </row>
    <row r="82" spans="1:7" ht="15.6">
      <c r="A82" s="3" t="s">
        <v>116</v>
      </c>
      <c r="B82" s="41" t="s">
        <v>117</v>
      </c>
      <c r="C82" s="42"/>
      <c r="D82" s="4">
        <v>58251.1</v>
      </c>
      <c r="E82" s="4">
        <v>53564.9</v>
      </c>
      <c r="F82" s="10">
        <f t="shared" si="0"/>
        <v>91.955173378700152</v>
      </c>
    </row>
    <row r="83" spans="1:7" ht="15.6">
      <c r="A83" s="1" t="s">
        <v>118</v>
      </c>
      <c r="B83" s="39" t="s">
        <v>119</v>
      </c>
      <c r="C83" s="40"/>
      <c r="D83" s="2">
        <f>D84+D85+D86+D87+D88</f>
        <v>263834.90000000002</v>
      </c>
      <c r="E83" s="2">
        <f>E84+E85+E86+E87+E88</f>
        <v>258404.4</v>
      </c>
      <c r="F83" s="7">
        <f t="shared" si="0"/>
        <v>97.941705210341752</v>
      </c>
    </row>
    <row r="84" spans="1:7" ht="45.6" customHeight="1">
      <c r="A84" s="3" t="s">
        <v>120</v>
      </c>
      <c r="B84" s="41" t="s">
        <v>121</v>
      </c>
      <c r="C84" s="42"/>
      <c r="D84" s="4">
        <v>8393.2999999999993</v>
      </c>
      <c r="E84" s="4">
        <v>6497.1</v>
      </c>
      <c r="F84" s="26">
        <f t="shared" si="0"/>
        <v>77.408170802902319</v>
      </c>
    </row>
    <row r="85" spans="1:7" ht="66" customHeight="1">
      <c r="A85" s="3" t="s">
        <v>122</v>
      </c>
      <c r="B85" s="41" t="s">
        <v>123</v>
      </c>
      <c r="C85" s="42"/>
      <c r="D85" s="4">
        <v>700.9</v>
      </c>
      <c r="E85" s="4">
        <v>700.9</v>
      </c>
      <c r="F85" s="10">
        <f t="shared" si="0"/>
        <v>100</v>
      </c>
    </row>
    <row r="86" spans="1:7" ht="84" customHeight="1">
      <c r="A86" s="3" t="s">
        <v>124</v>
      </c>
      <c r="B86" s="41" t="s">
        <v>125</v>
      </c>
      <c r="C86" s="42"/>
      <c r="D86" s="4">
        <v>5.7</v>
      </c>
      <c r="E86" s="4">
        <v>0</v>
      </c>
      <c r="F86" s="10">
        <f t="shared" si="0"/>
        <v>0</v>
      </c>
    </row>
    <row r="87" spans="1:7" ht="47.4" customHeight="1">
      <c r="A87" s="3" t="s">
        <v>126</v>
      </c>
      <c r="B87" s="41" t="s">
        <v>127</v>
      </c>
      <c r="C87" s="42"/>
      <c r="D87" s="4">
        <v>1000.6</v>
      </c>
      <c r="E87" s="4">
        <v>1000.6</v>
      </c>
      <c r="F87" s="10">
        <f t="shared" si="0"/>
        <v>100</v>
      </c>
    </row>
    <row r="88" spans="1:7" ht="33.6" customHeight="1">
      <c r="A88" s="3" t="s">
        <v>128</v>
      </c>
      <c r="B88" s="41" t="s">
        <v>129</v>
      </c>
      <c r="C88" s="42"/>
      <c r="D88" s="4">
        <v>253734.39999999999</v>
      </c>
      <c r="E88" s="4">
        <v>250205.8</v>
      </c>
      <c r="F88" s="10">
        <f t="shared" si="0"/>
        <v>98.609333224032696</v>
      </c>
    </row>
    <row r="89" spans="1:7" ht="15.6">
      <c r="A89" s="1" t="s">
        <v>130</v>
      </c>
      <c r="B89" s="39" t="s">
        <v>131</v>
      </c>
      <c r="C89" s="40"/>
      <c r="D89" s="2">
        <f>D90+D91+D92+D93+D94</f>
        <v>115906</v>
      </c>
      <c r="E89" s="2">
        <f>E90+E91+E92+E93+E94</f>
        <v>115881.8</v>
      </c>
      <c r="F89" s="7">
        <f t="shared" si="0"/>
        <v>99.979121011854431</v>
      </c>
    </row>
    <row r="90" spans="1:7" s="31" customFormat="1" ht="97.5" customHeight="1">
      <c r="A90" s="3" t="s">
        <v>171</v>
      </c>
      <c r="B90" s="56" t="s">
        <v>170</v>
      </c>
      <c r="C90" s="57"/>
      <c r="D90" s="4">
        <v>119</v>
      </c>
      <c r="E90" s="4">
        <v>107.5</v>
      </c>
      <c r="F90" s="26">
        <f t="shared" si="0"/>
        <v>90.336134453781511</v>
      </c>
    </row>
    <row r="91" spans="1:7" ht="141.6" customHeight="1">
      <c r="A91" s="3" t="s">
        <v>132</v>
      </c>
      <c r="B91" s="41" t="s">
        <v>133</v>
      </c>
      <c r="C91" s="42"/>
      <c r="D91" s="4">
        <v>7287</v>
      </c>
      <c r="E91" s="4">
        <v>7274.3</v>
      </c>
      <c r="F91" s="10">
        <f t="shared" ref="F91:F94" si="3">E91/D91*100</f>
        <v>99.825717030327993</v>
      </c>
    </row>
    <row r="92" spans="1:7" ht="99.75" customHeight="1">
      <c r="A92" s="3" t="s">
        <v>163</v>
      </c>
      <c r="B92" s="56" t="s">
        <v>162</v>
      </c>
      <c r="C92" s="57"/>
      <c r="D92" s="4">
        <v>100000</v>
      </c>
      <c r="E92" s="33">
        <v>100000</v>
      </c>
      <c r="F92" s="20">
        <v>0</v>
      </c>
    </row>
    <row r="93" spans="1:7" ht="82.2" customHeight="1">
      <c r="A93" s="3" t="s">
        <v>134</v>
      </c>
      <c r="B93" s="41" t="s">
        <v>135</v>
      </c>
      <c r="C93" s="42"/>
      <c r="D93" s="32">
        <v>7500</v>
      </c>
      <c r="E93" s="21">
        <v>7500</v>
      </c>
      <c r="F93" s="36">
        <f t="shared" si="3"/>
        <v>100</v>
      </c>
    </row>
    <row r="94" spans="1:7" ht="30.75" customHeight="1">
      <c r="A94" s="3" t="s">
        <v>172</v>
      </c>
      <c r="B94" s="56" t="s">
        <v>173</v>
      </c>
      <c r="C94" s="57"/>
      <c r="D94" s="32">
        <v>1000</v>
      </c>
      <c r="E94" s="21">
        <v>1000</v>
      </c>
      <c r="F94" s="36">
        <f t="shared" si="3"/>
        <v>100</v>
      </c>
    </row>
    <row r="95" spans="1:7" ht="67.2" customHeight="1">
      <c r="A95" s="1" t="s">
        <v>148</v>
      </c>
      <c r="B95" s="39" t="s">
        <v>149</v>
      </c>
      <c r="C95" s="40"/>
      <c r="D95" s="2">
        <f>D97</f>
        <v>0</v>
      </c>
      <c r="E95" s="34">
        <f>E96</f>
        <v>-11999.7</v>
      </c>
      <c r="F95" s="35">
        <f>D95-E95</f>
        <v>11999.7</v>
      </c>
      <c r="G95" s="17"/>
    </row>
    <row r="96" spans="1:7" ht="67.95" customHeight="1">
      <c r="A96" s="3" t="s">
        <v>150</v>
      </c>
      <c r="B96" s="41" t="s">
        <v>152</v>
      </c>
      <c r="C96" s="42"/>
      <c r="D96" s="4">
        <v>0</v>
      </c>
      <c r="E96" s="19">
        <f>E97</f>
        <v>-11999.7</v>
      </c>
      <c r="F96" s="21">
        <f>D96-E96</f>
        <v>11999.7</v>
      </c>
      <c r="G96" s="18"/>
    </row>
    <row r="97" spans="1:7" ht="62.4" customHeight="1">
      <c r="A97" s="3" t="s">
        <v>151</v>
      </c>
      <c r="B97" s="41" t="s">
        <v>152</v>
      </c>
      <c r="C97" s="42"/>
      <c r="D97" s="4">
        <v>0</v>
      </c>
      <c r="E97" s="19">
        <v>-11999.7</v>
      </c>
      <c r="F97" s="21">
        <f>D97-E97</f>
        <v>11999.7</v>
      </c>
      <c r="G97" s="18"/>
    </row>
  </sheetData>
  <mergeCells count="97">
    <mergeCell ref="A7:F7"/>
    <mergeCell ref="B19:C19"/>
    <mergeCell ref="B20:C20"/>
    <mergeCell ref="B81:C81"/>
    <mergeCell ref="B90:C90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3:C43"/>
    <mergeCell ref="B94:C94"/>
    <mergeCell ref="B92:C92"/>
    <mergeCell ref="B62:C62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1:C41"/>
    <mergeCell ref="B42:C42"/>
    <mergeCell ref="B57:C57"/>
    <mergeCell ref="B46:C46"/>
    <mergeCell ref="B15:C15"/>
    <mergeCell ref="B8:C8"/>
    <mergeCell ref="B10:C10"/>
    <mergeCell ref="B11:C11"/>
    <mergeCell ref="B12:C12"/>
    <mergeCell ref="B13:C13"/>
    <mergeCell ref="B14:C14"/>
    <mergeCell ref="C1:F1"/>
    <mergeCell ref="A6:F6"/>
    <mergeCell ref="A2:F2"/>
    <mergeCell ref="A3:F3"/>
    <mergeCell ref="A4:F4"/>
    <mergeCell ref="A5:F5"/>
    <mergeCell ref="B44:C44"/>
    <mergeCell ref="B33:C33"/>
    <mergeCell ref="B30:C30"/>
    <mergeCell ref="B16:C16"/>
    <mergeCell ref="B17:C17"/>
    <mergeCell ref="B18:C18"/>
    <mergeCell ref="B21:C21"/>
    <mergeCell ref="B22:C22"/>
    <mergeCell ref="B23:C23"/>
    <mergeCell ref="B26:C26"/>
    <mergeCell ref="B24:C24"/>
    <mergeCell ref="B25:C25"/>
    <mergeCell ref="B27:C27"/>
    <mergeCell ref="B28:C28"/>
    <mergeCell ref="B29:C29"/>
    <mergeCell ref="B40:C40"/>
    <mergeCell ref="B85:C85"/>
    <mergeCell ref="B86:C86"/>
    <mergeCell ref="B87:C87"/>
    <mergeCell ref="B77:C77"/>
    <mergeCell ref="B78:C78"/>
    <mergeCell ref="B79:C79"/>
    <mergeCell ref="B82:C82"/>
    <mergeCell ref="B83:C83"/>
    <mergeCell ref="B84:C84"/>
    <mergeCell ref="B80:C80"/>
    <mergeCell ref="B76:C76"/>
    <mergeCell ref="B58:C58"/>
    <mergeCell ref="B63:C63"/>
    <mergeCell ref="B64:C64"/>
    <mergeCell ref="B65:C65"/>
    <mergeCell ref="B59:C59"/>
    <mergeCell ref="B60:C60"/>
    <mergeCell ref="B61:C61"/>
    <mergeCell ref="B69:C69"/>
    <mergeCell ref="B75:C75"/>
    <mergeCell ref="B95:C95"/>
    <mergeCell ref="B96:C96"/>
    <mergeCell ref="B97:C97"/>
    <mergeCell ref="B93:C93"/>
    <mergeCell ref="B9:C9"/>
    <mergeCell ref="B88:C88"/>
    <mergeCell ref="B89:C89"/>
    <mergeCell ref="B91:C91"/>
    <mergeCell ref="B66:C66"/>
    <mergeCell ref="B67:C67"/>
    <mergeCell ref="B70:C70"/>
    <mergeCell ref="B71:C71"/>
    <mergeCell ref="B72:C72"/>
    <mergeCell ref="B73:C73"/>
    <mergeCell ref="B74:C74"/>
    <mergeCell ref="B68:C68"/>
  </mergeCells>
  <pageMargins left="0.39370078740157483" right="0.39370078740157483" top="0.59055118110236227" bottom="0.59055118110236227" header="0" footer="0.51181102362204722"/>
  <pageSetup paperSize="9" scale="82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Прил.1</vt:lpstr>
      <vt:lpstr>Прил.1!__bookmark_1</vt:lpstr>
      <vt:lpstr>Прил.1!Заголовки_для_печати</vt:lpstr>
      <vt:lpstr>Прил.1!Область_печати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2024-04-15T07:48:44Z</cp:lastPrinted>
  <dcterms:created xsi:type="dcterms:W3CDTF">2023-03-17T01:36:08Z</dcterms:created>
  <dcterms:modified xsi:type="dcterms:W3CDTF">2024-04-15T07:48:47Z</dcterms:modified>
</cp:coreProperties>
</file>