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7"/>
  </bookViews>
  <sheets>
    <sheet name="Прил_2" sheetId="1" r:id="rId1"/>
    <sheet name="Прил_3" sheetId="2" r:id="rId2"/>
    <sheet name="Прил_4" sheetId="3" r:id="rId3"/>
    <sheet name="Прил_5" sheetId="4" r:id="rId4"/>
    <sheet name="Прил_6" sheetId="5" r:id="rId5"/>
    <sheet name="Прил_7" sheetId="6" r:id="rId6"/>
    <sheet name="Прил_8" sheetId="7" r:id="rId7"/>
    <sheet name="Прил_9" sheetId="8" r:id="rId8"/>
  </sheets>
  <externalReferences>
    <externalReference r:id="rId11"/>
    <externalReference r:id="rId12"/>
  </externalReferences>
  <definedNames>
    <definedName name="__bookmark_1" localSheetId="0">'Прил_2'!$A$5:$F$48</definedName>
    <definedName name="__bookmark_1" localSheetId="1">'Прил_3'!$A$4:$G$834</definedName>
    <definedName name="__bookmark_1" localSheetId="2">'Прил_4'!$A$5:$H$900</definedName>
    <definedName name="__bookmark_1" localSheetId="3">'Прил_5'!$A$4:$H$707</definedName>
    <definedName name="__bookmark_1" localSheetId="4">'Прил_6'!$A$4:$F$9</definedName>
    <definedName name="__bookmark_1">#REF!</definedName>
    <definedName name="_xlnm.Print_Titles" localSheetId="0">'Прил_2'!$5:$5</definedName>
    <definedName name="_xlnm.Print_Titles" localSheetId="1">'Прил_3'!$4:$4</definedName>
    <definedName name="_xlnm.Print_Titles" localSheetId="2">'Прил_4'!$5:$5</definedName>
    <definedName name="_xlnm.Print_Titles" localSheetId="3">'Прил_5'!$4:$4</definedName>
    <definedName name="_xlnm.Print_Titles" localSheetId="4">'Прил_6'!$4:$4</definedName>
    <definedName name="_xlnm.Print_Area" localSheetId="1">'Прил_3'!$A$1:$J$834</definedName>
    <definedName name="_xlnm.Print_Area" localSheetId="2">'Прил_4'!$A$1:$K$900</definedName>
    <definedName name="_xlnm.Print_Area" localSheetId="3">'Прил_5'!$A$1:$K$707</definedName>
  </definedNames>
  <calcPr fullCalcOnLoad="1"/>
</workbook>
</file>

<file path=xl/sharedStrings.xml><?xml version="1.0" encoding="utf-8"?>
<sst xmlns="http://schemas.openxmlformats.org/spreadsheetml/2006/main" count="11690" uniqueCount="616">
  <si>
    <t>Приложение № 5</t>
  </si>
  <si>
    <t>Наименование</t>
  </si>
  <si>
    <t>ГР</t>
  </si>
  <si>
    <t>Рз</t>
  </si>
  <si>
    <t>Пр</t>
  </si>
  <si>
    <t>ЦСР</t>
  </si>
  <si>
    <t>ВР</t>
  </si>
  <si>
    <t>ВСЕГО</t>
  </si>
  <si>
    <t>Администрация Сусуманского городского округа</t>
  </si>
  <si>
    <t>721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</si>
  <si>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</si>
  <si>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</si>
  <si>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</si>
  <si>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</si>
  <si>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 Сусуманского городского округа</t>
  </si>
  <si>
    <t>Р2 0 00 00000</t>
  </si>
  <si>
    <t>Глава муниципального образования</t>
  </si>
  <si>
    <t>Р2 1 00 00000</t>
  </si>
  <si>
    <t>Расходы на выплаты по оплате труда работников муниципальных органов</t>
  </si>
  <si>
    <t>Р2 1 00 00210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</si>
  <si>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</si>
  <si>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</si>
  <si>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</si>
  <si>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</si>
  <si>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</si>
  <si>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</si>
  <si>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</si>
  <si>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0 00 00000</t>
  </si>
  <si>
    <t>Обеспечение государственных полномочий по государственной регистрации актов гражданского состояния</t>
  </si>
  <si>
    <t>Р1 1 00 00000</t>
  </si>
  <si>
    <t>Р1 1 00 00210</t>
  </si>
  <si>
    <t>Расходы на обеспечение функций муниципальных органов</t>
  </si>
  <si>
    <t>Р1 1 00 00290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</si>
  <si>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</si>
  <si>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</si>
  <si>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</si>
  <si>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</si>
  <si>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</si>
  <si>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Р1 1 00 00550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</si>
  <si>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</si>
  <si>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Р1 1 00 59300</t>
  </si>
  <si>
    <t>Центральный аппарат</t>
  </si>
  <si>
    <t>Р2 4 00 00000</t>
  </si>
  <si>
    <t>Р2 4 00 00210</t>
  </si>
  <si>
    <t>Р2 4 00 00290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</si>
  <si>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</si>
  <si>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</si>
  <si>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</si>
  <si>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</si>
  <si>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</si>
  <si>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</si>
  <si>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Р2 4 00 00550</t>
  </si>
  <si>
    <t>Другие гарантии и компенсации</t>
  </si>
  <si>
    <t>Р2 4 00 00560</t>
  </si>
  <si>
    <t>Другие общегосударственные вопросы</t>
  </si>
  <si>
    <t>13</t>
  </si>
  <si>
    <t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2020- 2024 годы"</t>
  </si>
  <si>
    <t>7L 0 00 00000</t>
  </si>
  <si>
    <t>Основное мероприятие "Содействие развитию институтов гражданского общества"</t>
  </si>
  <si>
    <t>7L 0 02 00000</t>
  </si>
  <si>
    <t>Организация участия представителей общественности в мероприятиях областного уровня</t>
  </si>
  <si>
    <t>7L 0 02 91800</t>
  </si>
  <si>
    <t>Основное мероприятие "Гармонизация межнациональных отношений"</t>
  </si>
  <si>
    <t>7L 0 03 00000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</si>
  <si>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</si>
  <si>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03 97100</t>
  </si>
  <si>
    <t>Организация мероприятий районного уровня с участием представителей коренных малочисленных народов Крайнего Севера</t>
  </si>
  <si>
    <t>7L 0 03 97200</t>
  </si>
  <si>
    <t>Муниципальная программа "Развитие муниципальной службы в муниципальном образовании "Сусуманский городской округ" на 2020- 2024 годы"</t>
  </si>
  <si>
    <t>7R 0 00 00000</t>
  </si>
  <si>
    <t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</t>
  </si>
  <si>
    <t>7R 0 01 00000</t>
  </si>
  <si>
    <t>Повышение профессионального уровня муниципальных служащих</t>
  </si>
  <si>
    <t>7R 0 01 98600</t>
  </si>
  <si>
    <t>Муниципальная программа "Профилактика правонарушений и борьба с преступностью на территории Сусуманского городского округа на 2020- 2024 годы"</t>
  </si>
  <si>
    <t>7Т 0 00 00000</t>
  </si>
  <si>
    <t>Основное мероприятие «‎Усиление роли общественности в профилактике правонарушений и борьбе с преступностью»‎</t>
  </si>
  <si>
    <t>7Т 0 04 00000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</si>
  <si>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</si>
  <si>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7Т 0 04 95000</t>
  </si>
  <si>
    <t>Мероприятия по поддержке граждан и их объединений, участвующих в охране общественного порядка</t>
  </si>
  <si>
    <t>7Т 0 04 S3202</t>
  </si>
  <si>
    <t>Основное мероприятие "Профилактика правонарушений по отдельным видам противоправной деятельности"</t>
  </si>
  <si>
    <t>7Т 0 05 00000</t>
  </si>
  <si>
    <t>Приобретение, изготовление баннеров и иной наглядной продукции антитеррористической направленности</t>
  </si>
  <si>
    <t>7Т 0 05 95160</t>
  </si>
  <si>
    <t>P1 0 00 00000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</si>
  <si>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</si>
  <si>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P1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</si>
  <si>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</si>
  <si>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P1 4 00 51200</t>
  </si>
  <si>
    <t>Обеспечение государственных полномочий по созданию и организации деятельности административной комиссии</t>
  </si>
  <si>
    <t>Р1 2 00 00000</t>
  </si>
  <si>
    <t>Осуществление государственных полномочий по созданию и организации деятельности административной комиссии</t>
  </si>
  <si>
    <t>Р1 2 00 74030</t>
  </si>
  <si>
    <t>Обеспечение государственных полномочий по постановке на учет граждан на приобретение и строительство жилья и выезжающих из районов Крайнего Севера</t>
  </si>
  <si>
    <t>Р1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</si>
  <si>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</si>
  <si>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3 00 74040</t>
  </si>
  <si>
    <t>НАЦИОНАЛЬНАЯ ОБОРОНА</t>
  </si>
  <si>
    <t>Мобилизационная и вневойсковая подготовка</t>
  </si>
  <si>
    <t>03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</si>
  <si>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</si>
  <si>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Р1 5 00 00000</t>
  </si>
  <si>
    <t>Осуществление первичного воинского учета на территориях, где отсутствуют военные комиссариаты</t>
  </si>
  <si>
    <t>Р1 5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</si>
  <si>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</si>
  <si>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</si>
  <si>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</si>
  <si>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2020- 2024 годы"</t>
  </si>
  <si>
    <t>7Ч 0 00 00000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</si>
  <si>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</si>
  <si>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>7Ч 0 01 00000</t>
  </si>
  <si>
    <t>Приобретение технических средств и создание материального резерва в целях ликвидации чрезвычайных ситуаций</t>
  </si>
  <si>
    <t>7Ч 0 01 96400</t>
  </si>
  <si>
    <t>Основное мероприятие "Создание муниципальной автоматизированной системы централизованного оповещения населения (МАСЦО) в населенных пунктах Сусуманского городского округа (г. Сусуман, п. Холодный, п. Мяунджа, п. Кедровый)"</t>
  </si>
  <si>
    <t>7Ч 0 02 00000</t>
  </si>
  <si>
    <t>Разработка проектно-сметной документации по созданию муниципальной системы централизованного оповещения населения Сусуманского городского округа</t>
  </si>
  <si>
    <t>7Ч 0 02 96410</t>
  </si>
  <si>
    <t>Обеспечение вызова экстренных оперативных служб по единому номеру "112" на базе единой дежурно- диспетчерской службы</t>
  </si>
  <si>
    <t>Ч1 0 00 00000</t>
  </si>
  <si>
    <t>Ч1 0 00 00550</t>
  </si>
  <si>
    <t>Финансовое обеспечение деятельности Единой дежурно- диспетчерской службы</t>
  </si>
  <si>
    <t>Ч1 0 00 08120</t>
  </si>
  <si>
    <t>Осуществление организационных мероприятий по предупреждению и борьбе с коронавирусом на территории Магаданской области</t>
  </si>
  <si>
    <t>Ч1 0 00 92040</t>
  </si>
  <si>
    <t>НАЦИОНАЛЬНАЯ ЭКОНОМИКА</t>
  </si>
  <si>
    <t>Транспорт</t>
  </si>
  <si>
    <t>08</t>
  </si>
  <si>
    <t>Другие виды транспорта</t>
  </si>
  <si>
    <t>Т1 0 00 00000</t>
  </si>
  <si>
    <t>Организация транспортного обслуживания населения в границах Сусуманского городского округа</t>
  </si>
  <si>
    <t>Т1 0 00 03180</t>
  </si>
  <si>
    <t>Другие вопросы в области национальной экономики</t>
  </si>
  <si>
    <t>12</t>
  </si>
  <si>
    <t>Муниципальная программа "Развитие малого и среднего предпринимательства в Сусуманском городском округе на 2020- 2024 годы"</t>
  </si>
  <si>
    <t>7И 0 00 00000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</si>
  <si>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</si>
  <si>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7И 0 01 00000</t>
  </si>
  <si>
    <t>Возмещение затрат по доставке муки, для производства хлеба и хлебобулочных изделий муниципальными унитарными предприятиями Магаданской области</t>
  </si>
  <si>
    <t>7И 0 01 00201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</si>
  <si>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</si>
  <si>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</si>
  <si>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Финансовая поддержка субъектов малого и среднего предпринимательства</t>
  </si>
  <si>
    <t>7И 0 01 93360</t>
  </si>
  <si>
    <t>Возмещение затрат по доставке муки, для производства хлеба и хлебобулочных изделий муниципальными унитарными предприятиями Магаданской области за счет средств местного бюджета</t>
  </si>
  <si>
    <t>7И 0 01 S0201</t>
  </si>
  <si>
    <t>Муниципальная программа "Развитие торговли на территории Сусуманского городского округа на 2020- 2024 годы"</t>
  </si>
  <si>
    <t>7Н 0 00 00000</t>
  </si>
  <si>
    <t>Основное мероприятие "Организация проведения областных универсальных совместных ярмарок товаров"</t>
  </si>
  <si>
    <t>7Н 0 01 00000</t>
  </si>
  <si>
    <t>Мероприятия по организации и проведению областных универсальных совместных ярмарок</t>
  </si>
  <si>
    <t>7Н 0 01 S3900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</si>
  <si>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</si>
  <si>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</si>
  <si>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</si>
  <si>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</si>
  <si>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Ж1 0 00 00000</t>
  </si>
  <si>
    <t>Капитальный ремонт муниципального жилищного фонда</t>
  </si>
  <si>
    <t>Ж1 0 00 08020</t>
  </si>
  <si>
    <t>Другие вопросы в области жилищно-коммунального хозяйства</t>
  </si>
  <si>
    <t>Поддержка коммунального хозяйства</t>
  </si>
  <si>
    <t>К1 0 00 00000</t>
  </si>
  <si>
    <t>Неустойка и судебные расходы на основании вступивших в законную силу судебных актов</t>
  </si>
  <si>
    <t>К1 0 00 08190</t>
  </si>
  <si>
    <t>ОБРАЗОВАНИЕ</t>
  </si>
  <si>
    <t>07</t>
  </si>
  <si>
    <t>Другие вопросы в области образования</t>
  </si>
  <si>
    <t>09</t>
  </si>
  <si>
    <t>Муниципальная программа "Развитие образования в Сусуманском городском округе на 2020- 2024 годы"</t>
  </si>
  <si>
    <t>7P 0 00 00000</t>
  </si>
  <si>
    <t>Основное мероприятие «Реализация и осуществление отдельных государственных полномочий Магаданской области»</t>
  </si>
  <si>
    <t>7P 0 08 00000</t>
  </si>
  <si>
    <t>Единая субвенция</t>
  </si>
  <si>
    <t>7P 0 08 74200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</si>
  <si>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</si>
  <si>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</si>
  <si>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</si>
  <si>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Р5 0 00 00000</t>
  </si>
  <si>
    <t>Выплата доплаты к пенсии</t>
  </si>
  <si>
    <t>Р5 0 00 08621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</si>
  <si>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</si>
  <si>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</si>
  <si>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</si>
  <si>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</si>
  <si>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Другие вопросы в области социальной политики</t>
  </si>
  <si>
    <t>06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</si>
  <si>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</si>
  <si>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7L 0 01 00000</t>
  </si>
  <si>
    <t>Поддержка деятельности социально ориентированных некоммерческих организаций за счет средств из областного бюджета</t>
  </si>
  <si>
    <t>7L 0 01 73280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</si>
  <si>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</si>
  <si>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</si>
  <si>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</si>
  <si>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</si>
  <si>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Поддержка деятельности социально ориентированных некоммерческих организаций за счет средств местного бюджета</t>
  </si>
  <si>
    <t>7L 0 01 S3280</t>
  </si>
  <si>
    <t>Основное мероприятие "Обеспечение государственных полномочий по организации и осуществлению деятельности органов опеки и попечительства"</t>
  </si>
  <si>
    <t>7P 0 04 00000</t>
  </si>
  <si>
    <t>Осуществление государственных полномочий по организации и осуществлению деятельности по опеке и попечительству</t>
  </si>
  <si>
    <t>7P 0 04 74090</t>
  </si>
  <si>
    <t>Осуществление государственных полномочий по обеспечению отдельных категорий граждан жилыми помещениями (в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</t>
  </si>
  <si>
    <t>7P 0 04 74180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</si>
  <si>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</si>
  <si>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</si>
  <si>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полномочий по организации и осуществлению деятельности органов опеки и попечительства</t>
  </si>
  <si>
    <t>Р1 6 00 00000</t>
  </si>
  <si>
    <t>Р1 6 00 74090</t>
  </si>
  <si>
    <t>КОМИТЕТ ПО ФИНАНСАМ АДМИНИСТРАЦИИ СУСУМАНСКОГО ГОРОДСКОГО ОКРУГА</t>
  </si>
  <si>
    <t>722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</si>
  <si>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</si>
  <si>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</si>
  <si>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</si>
  <si>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Р3 0 00 00000</t>
  </si>
  <si>
    <t>Резервные фонды местных администраций</t>
  </si>
  <si>
    <t>Р3 0 00 07050</t>
  </si>
  <si>
    <t>Резервные средства</t>
  </si>
  <si>
    <t>870</t>
  </si>
  <si>
    <t>Управление муниципальными финансами</t>
  </si>
  <si>
    <t>М3 0 00 00000</t>
  </si>
  <si>
    <t>М3 0 00 00550</t>
  </si>
  <si>
    <t>Расходы на выплаты персоналу казенных учреждений</t>
  </si>
  <si>
    <t>110</t>
  </si>
  <si>
    <t>М3 0 00 00560</t>
  </si>
  <si>
    <t>Расходы на обеспечение деятельности(оказание услуг)муниципальных учреждений</t>
  </si>
  <si>
    <t>М3 0 00 00990</t>
  </si>
  <si>
    <t>Собрание представителей Сусуманского городского округа</t>
  </si>
  <si>
    <t>723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</si>
  <si>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</si>
  <si>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Комитет по управлению муниципальным имуществом администрации Сусуманского городского округа</t>
  </si>
  <si>
    <t>724</t>
  </si>
  <si>
    <t>Муниципальная программа "Управление муниципальным имуществом Сусуманского городского округа на 2020-2024 годы"</t>
  </si>
  <si>
    <t>7Щ 0 00 00000</t>
  </si>
  <si>
    <t>Основное мероприятие "Проведение на территории Сусуманского городского округа комплексных кадастровых работ"</t>
  </si>
  <si>
    <t>7Щ 0 01 00000</t>
  </si>
  <si>
    <t>Проведение комплексных кадастровых работ</t>
  </si>
  <si>
    <t>7Щ 0 01 L5110</t>
  </si>
  <si>
    <t>Управление государственной (муниципальной) собственностью</t>
  </si>
  <si>
    <t>М1 0 00 00000</t>
  </si>
  <si>
    <t>М1 0 00 00550</t>
  </si>
  <si>
    <t>М1 0 00 00560</t>
  </si>
  <si>
    <t>Расходы на обеспечение деятельности (оказание услуг) муниципальных учреждений</t>
  </si>
  <si>
    <t>М1 0 00 00990</t>
  </si>
  <si>
    <t>Реализация муниципальной политики в области приватизации и управления муниципальной собственностью</t>
  </si>
  <si>
    <t>М2 0 00 00000</t>
  </si>
  <si>
    <t>Содержание и обслуживание казны муниципального образования</t>
  </si>
  <si>
    <t>М2 0 00 00480</t>
  </si>
  <si>
    <t>Оценка недвижимости, признание прав и регулирование отношений по государственной и муниципальной собственности</t>
  </si>
  <si>
    <t>М2 0 00 00491</t>
  </si>
  <si>
    <t>М2 0 00 00990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</si>
  <si>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</si>
  <si>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</si>
  <si>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</si>
  <si>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П1 0 00 00000</t>
  </si>
  <si>
    <t>П1 0 00 00990</t>
  </si>
  <si>
    <t>Субсидии автономным учреждениям</t>
  </si>
  <si>
    <t>620</t>
  </si>
  <si>
    <t>Комитет по образованию администрации Сусуманского городского округа</t>
  </si>
  <si>
    <t>725</t>
  </si>
  <si>
    <t>Дошкольное образование</t>
  </si>
  <si>
    <t>Основное мероприятие "Управление развитием отрасли образования"</t>
  </si>
  <si>
    <t>7P 0 02 00000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</si>
  <si>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</si>
  <si>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7P 0 02 74010</t>
  </si>
  <si>
    <t>Субсидии бюджетным учреждениям</t>
  </si>
  <si>
    <t>610</t>
  </si>
  <si>
    <t>Муниципальная программа "Безопасность образовательного процесса в образовательных учреждениях Сусуманского городского округа на 2020- 2024 годы"</t>
  </si>
  <si>
    <t>7Б 0 00 00000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</si>
  <si>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</si>
  <si>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7Б 0 01 00000</t>
  </si>
  <si>
    <t>Обслуживание систем видеонаблюдения, охранной сигнализации</t>
  </si>
  <si>
    <t>7Б 0 01 91600</t>
  </si>
  <si>
    <t>Обеспечение физической охраны</t>
  </si>
  <si>
    <t>7Б 0 01 91660</t>
  </si>
  <si>
    <t>Установка пропускных систем</t>
  </si>
  <si>
    <t>7Б 0 01 93300</t>
  </si>
  <si>
    <t>Муниципальная программа "Пожарная безопасность в Сусуманском городском округе на 2020- 2024 годы"</t>
  </si>
  <si>
    <t>7П 0 00 00000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</si>
  <si>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</si>
  <si>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7П 0 01 00000</t>
  </si>
  <si>
    <t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</t>
  </si>
  <si>
    <t>7П 0 01 94100</t>
  </si>
  <si>
    <t>Проведение замеров сопротивления изоляции электросетей и электрооборудования</t>
  </si>
  <si>
    <t>7П 0 01 94400</t>
  </si>
  <si>
    <t>Проведение проверок исправности и ремонт систем противопожарного водоснабжения, приобретение и обслуживание гидрантов</t>
  </si>
  <si>
    <t>7П 0 01 94500</t>
  </si>
  <si>
    <t>Обучение сотрудников по пожарной безопасности</t>
  </si>
  <si>
    <t>7П 0 01 94510</t>
  </si>
  <si>
    <t>Муниципальная программа "Здоровье обучающихся и воспитанников в Сусуманском городском округе на 2020- 2024 годы"</t>
  </si>
  <si>
    <t>7Ю 0 00 00000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</si>
  <si>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</si>
  <si>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7Ю 0 01 00000</t>
  </si>
  <si>
    <t>Укрепление материально- технической базы медицинских кабинетов</t>
  </si>
  <si>
    <t>7Ю 0 01 92520</t>
  </si>
  <si>
    <t>Организация питания в общеобразовательных учреждениях</t>
  </si>
  <si>
    <t>7Ю 0 01 S3090</t>
  </si>
  <si>
    <t>Детские дошкольные учреждения</t>
  </si>
  <si>
    <t>Д1 0 00 00000</t>
  </si>
  <si>
    <t>Д1 0 00 00550</t>
  </si>
  <si>
    <t>Д1 0 00 00560</t>
  </si>
  <si>
    <t>Д1 0 00 00990</t>
  </si>
  <si>
    <t>Общее образование</t>
  </si>
  <si>
    <t>Обеспечение выплат ежемесячного денежного вознаграждения за классное руководство педагогическим работникам</t>
  </si>
  <si>
    <t>7P 0 02 53030</t>
  </si>
  <si>
    <t>Обеспечение ежемесячного денежного вознаграждения за классное руководство</t>
  </si>
  <si>
    <t>7P 0 02 74130</t>
  </si>
  <si>
    <t>Основное мероприятие «Внедрение целевой модели цифровой образовательной среды в общеобразовательных организациях и профессиональных образовательных организациях»</t>
  </si>
  <si>
    <t>7P 0 E4 00000</t>
  </si>
  <si>
    <t>Обеспечение образовательных организаций материально-технической базой для внедрения цифровой образовательной среды</t>
  </si>
  <si>
    <t>7P 0 E4 52100</t>
  </si>
  <si>
    <t>Обработка сгораемых конструкций огнезащитными составами</t>
  </si>
  <si>
    <t>7П 0 01 94200</t>
  </si>
  <si>
    <t>Проведение конкурсов, спартакиад, соревнований, акций и других мероприятий</t>
  </si>
  <si>
    <t>7Ю 0 01 93800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</si>
  <si>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</si>
  <si>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7Ю 0 01 L3040</t>
  </si>
  <si>
    <t>Школы-детские сады, школы начальные, неполные средние и средние</t>
  </si>
  <si>
    <t>Ш1 0 00 00000</t>
  </si>
  <si>
    <t>Ш1 0 00 00550</t>
  </si>
  <si>
    <t>Ш1 0 00 00560</t>
  </si>
  <si>
    <t>Ш1 0 00 00990</t>
  </si>
  <si>
    <t>Дополнительное образование детей</t>
  </si>
  <si>
    <t>Учреждения дополнительного образования</t>
  </si>
  <si>
    <t>В1 0 00 00000</t>
  </si>
  <si>
    <t>В1 0 00 00550</t>
  </si>
  <si>
    <t>В1 0 00 00560</t>
  </si>
  <si>
    <t>В1 0 00 00990</t>
  </si>
  <si>
    <t>Молодежная политика</t>
  </si>
  <si>
    <t>Муниципальная программа "Патриотическое воспитание жителей Сусуманского городского округа на 2020- 2024 годы"</t>
  </si>
  <si>
    <t>7В 0 00 00000</t>
  </si>
  <si>
    <t>Основное мероприятие "Организация работы по совершенствованию системы патриотического воспитания жителей"</t>
  </si>
  <si>
    <t>7В 0 01 00000</t>
  </si>
  <si>
    <t>Мероприятия патриотической направленности</t>
  </si>
  <si>
    <t>7В 0 01 92400</t>
  </si>
  <si>
    <t>Муниципальная программа "Одаренные дети на 2020- 2024 годы"</t>
  </si>
  <si>
    <t>7Д 0 00 00000</t>
  </si>
  <si>
    <t>Основное мероприятие "Создание условий для выявления, поддержки и развития одаренных детей"</t>
  </si>
  <si>
    <t>7Д 0 01 00000</t>
  </si>
  <si>
    <t>Осуществление поддержки одаренных детей</t>
  </si>
  <si>
    <t>7Д 0 01 92200</t>
  </si>
  <si>
    <t>Стипендии</t>
  </si>
  <si>
    <t>340</t>
  </si>
  <si>
    <t>Проведение слетов, научных конференций, олимпиад</t>
  </si>
  <si>
    <t>7Д 0 01 92210</t>
  </si>
  <si>
    <t>Муниципальная программа "Лето-детям на 2020- 2024 годы"</t>
  </si>
  <si>
    <t>7Л 0 00 00000</t>
  </si>
  <si>
    <t>Основное мероприятие "Организация и обеспечение отдыха и оздоровления детей и подростков"</t>
  </si>
  <si>
    <t>7Л 0 01 00000</t>
  </si>
  <si>
    <t>Организация отдыха и оздоровления детей в лагерях дневного пребывания</t>
  </si>
  <si>
    <t>7Л 0 01 S3210</t>
  </si>
  <si>
    <t>Основное мероприятие "Создание временных дополнительных рабочих мест для подростков в летный период"</t>
  </si>
  <si>
    <t>7Л 0 02 00000</t>
  </si>
  <si>
    <t>Расходы на выплаты по оплате труда несовершеннолетних граждан</t>
  </si>
  <si>
    <t>7Л 0 02 92300</t>
  </si>
  <si>
    <t>Основное мероприятие "Профилактика правонарушений среди несовершеннолетних и молодежи"</t>
  </si>
  <si>
    <t>7Т 0 07 00000</t>
  </si>
  <si>
    <t>Профилактика безнадзорности, правонарушений и вредных привычек несовершеннолетних</t>
  </si>
  <si>
    <t>7Т 0 07 93810</t>
  </si>
  <si>
    <t>Основное мероприятие "Развитие кадрового потенциала"</t>
  </si>
  <si>
    <t>7P 0 06 00000</t>
  </si>
  <si>
    <t>Развитие творческого и профессионального потенциала педагогических работников образовательных учреждений</t>
  </si>
  <si>
    <t>7P 0 06 91510</t>
  </si>
  <si>
    <t>Премии и гранты</t>
  </si>
  <si>
    <t>350</t>
  </si>
  <si>
    <t>Управление по делам молодежи, культуре и спорту администрации Сусуманского городского округа</t>
  </si>
  <si>
    <t>726</t>
  </si>
  <si>
    <t>Реализация мероприятий федеральной целевой программы"Увековечение памяти погибших при защите Отечества на 20192024 годы"</t>
  </si>
  <si>
    <t>7В 0 01 L2990</t>
  </si>
  <si>
    <t>Муниципальная программа "Развитие молодежной политики в Сусуманском городском округе на 2020-2024 годы"</t>
  </si>
  <si>
    <t>7М 0 00 00000</t>
  </si>
  <si>
    <t>Основное мероприятие "Организационная работа"</t>
  </si>
  <si>
    <t>7М 0 01 00000</t>
  </si>
  <si>
    <t>Материально- техническое и методологическое обеспечение в сфере молодежной политики</t>
  </si>
  <si>
    <t>7М 0 01 92530</t>
  </si>
  <si>
    <t>Основное мероприятие "Культурно- массовая работа"</t>
  </si>
  <si>
    <t>7М 0 02 00000</t>
  </si>
  <si>
    <t>Мероприятия, проводимые с участием молодежи</t>
  </si>
  <si>
    <t>7М 0 02 92600</t>
  </si>
  <si>
    <t>Участие в областных и районных мероприятиях, семинарах, сборах, конкурсах</t>
  </si>
  <si>
    <t>7М 0 02 92700</t>
  </si>
  <si>
    <t>Работа с молодыми семьями</t>
  </si>
  <si>
    <t>7М 0 02 92800</t>
  </si>
  <si>
    <t>Работа по пропаганде здорового образа жизни и профилактике правонарушений</t>
  </si>
  <si>
    <t>7М 0 02 93000</t>
  </si>
  <si>
    <t>Организационно-воспитательная работа с молодежью</t>
  </si>
  <si>
    <t>В2 0 00 00000</t>
  </si>
  <si>
    <t>Проведение мероприятий для детей и молодежи</t>
  </si>
  <si>
    <t>В2 0 00 08310</t>
  </si>
  <si>
    <t>КУЛЬТУРА, КИНЕМАТОГРАФИЯ</t>
  </si>
  <si>
    <t>Культура</t>
  </si>
  <si>
    <t>Муниципальная программа "Развитие культуры в Сусуманском городском округе на 2020- 2024 годы"</t>
  </si>
  <si>
    <t>7E 0 00 00000</t>
  </si>
  <si>
    <t>Основное мероприятие "Комплектование книжных фондов библиотек Сусуманского городского округа"</t>
  </si>
  <si>
    <t>7E 0 01 00000</t>
  </si>
  <si>
    <t>Обеспечение гарантированного комплектования фондов библиотек</t>
  </si>
  <si>
    <t>7E 0 01 L5190</t>
  </si>
  <si>
    <t>Основное мероприятие "Сохранение культурного наследия и творческого потенциала"</t>
  </si>
  <si>
    <t>7E 0 02 00000</t>
  </si>
  <si>
    <t>Укрепление материально- технической базы учреждений культуры</t>
  </si>
  <si>
    <t>7E 0 02 92510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</si>
  <si>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</si>
  <si>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7E 0 03 00000</t>
  </si>
  <si>
    <t>7E 0 03 74010</t>
  </si>
  <si>
    <t>Основное мероприятие «Формирование доступной среды в учреждениях культуры и искусства»‎</t>
  </si>
  <si>
    <t>7E 0 04 00000</t>
  </si>
  <si>
    <t>Адаптация социально- значимых объектов для инвалидов и маломобильных групп населения</t>
  </si>
  <si>
    <t>7E 0 04 91500</t>
  </si>
  <si>
    <t>Приобретение и заправка огнетушителей, средств индивидуальной защиты</t>
  </si>
  <si>
    <t>7П 0 01 94300</t>
  </si>
  <si>
    <t>Установка видеонаблюдения</t>
  </si>
  <si>
    <t>7Т 0 05 95100</t>
  </si>
  <si>
    <t>Библиотеки</t>
  </si>
  <si>
    <t>Б1 0 00 00000</t>
  </si>
  <si>
    <t>Б1 0 00 00550</t>
  </si>
  <si>
    <t>Б1 0 00 00560</t>
  </si>
  <si>
    <t>Б1 0 00 00990</t>
  </si>
  <si>
    <t>Учреждения, обеспечивающие организацию досуга и предоставление услуг в области культуры</t>
  </si>
  <si>
    <t>Д2 0 00 00000</t>
  </si>
  <si>
    <t>Д2 0 00 00550</t>
  </si>
  <si>
    <t>Д2 0 00 00560</t>
  </si>
  <si>
    <t>Д2 0 00 00990</t>
  </si>
  <si>
    <t>Другие вопросы в области культуры, кинематографии</t>
  </si>
  <si>
    <t>Проведение и участие в конкурсах, фестивалях, выставках, концертах, мастер- классах</t>
  </si>
  <si>
    <t>7E 0 02 96120</t>
  </si>
  <si>
    <t>ФИЗИЧЕСКАЯ КУЛЬТУРА И СПОРТ</t>
  </si>
  <si>
    <t>Физическая культура</t>
  </si>
  <si>
    <t>Учреждения, обеспечивающие предоставление услуг в области физической культуры и спорта</t>
  </si>
  <si>
    <t>Ф1 0 00 00000</t>
  </si>
  <si>
    <t>Ф1 0 00 00550</t>
  </si>
  <si>
    <t>Ф1 0 00 00560</t>
  </si>
  <si>
    <t>Ф1 0 00 00990</t>
  </si>
  <si>
    <t>Спорт высших достижений</t>
  </si>
  <si>
    <t>Муниципальная программа "Развитие физической культуры и спорта в Сусуманском городском округе на 2020- 2024 годы"</t>
  </si>
  <si>
    <t>7Ф 0 00 00000</t>
  </si>
  <si>
    <t>Основное мероприятие "Приобщение различных слоев населения к регулярным занятиям физической культурой и спортом"</t>
  </si>
  <si>
    <t>7Ф 0 01 00000</t>
  </si>
  <si>
    <t>7Ф 0 01 74010</t>
  </si>
  <si>
    <t>Укрепление материально- технической базы</t>
  </si>
  <si>
    <t>7Ф 0 01 92500</t>
  </si>
  <si>
    <t>Оздоровительная, спортивно- массовая работа с населением, проведение мероприятий</t>
  </si>
  <si>
    <t>7Ф 0 01 93100</t>
  </si>
  <si>
    <t>Физкультурно-оздоровительная работа и спортивные мероприятия</t>
  </si>
  <si>
    <t>Ф2 0 00 00000</t>
  </si>
  <si>
    <t>Мероприятия в области физической культуры и спорта</t>
  </si>
  <si>
    <t>Ф2 0 00 08710</t>
  </si>
  <si>
    <t>Другие вопросы в области физической культуры и спорта</t>
  </si>
  <si>
    <t>Изготовление планов эвакуации</t>
  </si>
  <si>
    <t>7П 0 01 94700</t>
  </si>
  <si>
    <t>Укрепление материально-технической базы в области физической культуры и спорта</t>
  </si>
  <si>
    <t>7Ф 0 01 11830</t>
  </si>
  <si>
    <t>Устройство спортивных сооружений</t>
  </si>
  <si>
    <t>7Ф 0 01 93200</t>
  </si>
  <si>
    <t>Укрепление материально-технической базы в области физической культуры и спорта за счет средств местного бюджета</t>
  </si>
  <si>
    <t>7Ф 0 01 S1830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</si>
  <si>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</si>
  <si>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7Ф 0 03 00000</t>
  </si>
  <si>
    <t>Мероприятия по возмещению расходов по коммунальным услугам физкультурно-оздоровительным и спортивным комплексам</t>
  </si>
  <si>
    <t>7Ф 0 03 S3080</t>
  </si>
  <si>
    <t>Управление городского хозяйства и жизнеобеспечения территории Сусуманского городского округа</t>
  </si>
  <si>
    <t>727</t>
  </si>
  <si>
    <t>Водное хозяйство</t>
  </si>
  <si>
    <t>Муниципальная программа "Развитие водохозяйственного комплекса Сусуманского городского округа на 2020-2024 год"</t>
  </si>
  <si>
    <t>7A 0 00 00000</t>
  </si>
  <si>
    <t>Основное мероприятие "Разработка декларации безопасности (включая государственную экспертизу)"</t>
  </si>
  <si>
    <t>7A 0 01 00000</t>
  </si>
  <si>
    <t>Разработка декларации безопасности ( включая государственную экспертизу) на объект "Берегоукрепление и устройство дамбы обвалования в г.Сусумане на р. Берелех"</t>
  </si>
  <si>
    <t>7A 0 01 93340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</si>
  <si>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</si>
  <si>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</si>
  <si>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</si>
  <si>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</si>
  <si>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Дорожное хозяйство (дорожные фонды)</t>
  </si>
  <si>
    <t>Муниципальная программа "Повышение безопасности дорожного движения на территории Сусуманского городского округа на 2020- 2024 годы"</t>
  </si>
  <si>
    <t>7D 0 00 00000</t>
  </si>
  <si>
    <t>Основное мероприятие "Обеспечение реализации программы"</t>
  </si>
  <si>
    <t>7D 0 01 00000</t>
  </si>
  <si>
    <t>Реконструкция уличного освещения улично-дорожной сети (монтаж светодиодных светильников, текущий ремонт и обслуживание щитов управления уличным освещением)</t>
  </si>
  <si>
    <t>7D 0 01 95460</t>
  </si>
  <si>
    <t>Муниципальная программа "Содержание автомобильных дорог общего пользования местного значения Сусуманского городского округа на 2020- 2024 годы"</t>
  </si>
  <si>
    <t>7S 0 00 00000</t>
  </si>
  <si>
    <t>Основное мероприятие "Содержание автомобильных дорог общего пользования местного значения"</t>
  </si>
  <si>
    <t>7S 0 01 00000</t>
  </si>
  <si>
    <t>Содержание автомобильных дорог общего пользования местного значения Сусуманского городского округа</t>
  </si>
  <si>
    <t>7S 0 01 95310</t>
  </si>
  <si>
    <t>Мероприятия в области дорожного хозяйства</t>
  </si>
  <si>
    <t>Д3 0 00 00000</t>
  </si>
  <si>
    <t>Дорожная деятельность в отношении автомобильных дорог местного значения</t>
  </si>
  <si>
    <t>Д3 0 00 00160</t>
  </si>
  <si>
    <t>Муниципальная программа "Переселение граждан из аварийного жилищного фонда муниципального образования "Сусуманский городской округ" на 2022- 2024 годы"</t>
  </si>
  <si>
    <t>7G 0 00 00000</t>
  </si>
  <si>
    <t>Основное мероприятие "Создание безопасных и благоприятных условий проживания граждан"</t>
  </si>
  <si>
    <t>7G 0 01 00000</t>
  </si>
  <si>
    <t>Восстановление и модернизация муниципального имущества в Сусуманском городском округе Магаданской области</t>
  </si>
  <si>
    <t>7G 0 01 61110</t>
  </si>
  <si>
    <t>Реализация мероприятий по созданию безопасных и благоприятных условий проживания граждан</t>
  </si>
  <si>
    <t>7G 0 01 96650</t>
  </si>
  <si>
    <t>Восстановление и модернизация муниципального имущества в Сусуманском городском округе Магаданской области за счет средств местного бюджета</t>
  </si>
  <si>
    <t>7G 0 01 S1110</t>
  </si>
  <si>
    <t>Муниципальная программа "Содействие в расселении граждан, проживающих в населенных пунктах, расположенных на территории Сусуманского городского округа на 2020- 2024 годы"</t>
  </si>
  <si>
    <t>7Г 0 00 00000</t>
  </si>
  <si>
    <t>Основное мероприятие "Оптимизация системы расселения в Сусуманском городском округе"</t>
  </si>
  <si>
    <t>7Г 0 01 00000</t>
  </si>
  <si>
    <t>Оптимизация жилищного фонда в виде расселения</t>
  </si>
  <si>
    <t>7Г 0 01 96610</t>
  </si>
  <si>
    <t>Прочие мероприятия в области жилищного хозяйства</t>
  </si>
  <si>
    <t>Ж1 0 00 08030</t>
  </si>
  <si>
    <t>Коммунальное хозяйство</t>
  </si>
  <si>
    <t>Муниципальная программа "Комплексное развитие систем коммунальной инфраструктуры Сусуманского городского округа на 2020- 2024 годы"</t>
  </si>
  <si>
    <t>7N 0 00 00000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</si>
  <si>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</si>
  <si>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7N 0 01 00000</t>
  </si>
  <si>
    <t>Подготовка коммунальной инфраструктуры населенных пунктов к отопительным периодам</t>
  </si>
  <si>
    <t>7N 0 01 62110</t>
  </si>
  <si>
    <t>Подготовка коммунальной инфраструктуры населенных пунктов к отопительным периодам за счет средств местного бюджета</t>
  </si>
  <si>
    <t>7N 0 01 S2110</t>
  </si>
  <si>
    <t>Муниципальная программа "Финансовая поддержка организациям коммунального комплекса Сусуманского городского округа на 2020- 2024 годы"</t>
  </si>
  <si>
    <t>7Я 0 00 00000</t>
  </si>
  <si>
    <t>Основное мероприятие "Финансовая поддержка организациям коммунального комплекса"</t>
  </si>
  <si>
    <t>7Я 0 01 00000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</si>
  <si>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</si>
  <si>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7Я 0 01 98700</t>
  </si>
  <si>
    <t>Прочие мероприятия в области коммунального хозяйства</t>
  </si>
  <si>
    <t>К1 0 00 08050</t>
  </si>
  <si>
    <t>Благоустройство</t>
  </si>
  <si>
    <t>Муниципальная программа "Благоустройство Сусуманского городского округа на 2020- 2024 годы"</t>
  </si>
  <si>
    <t>7Z 0 00 00000</t>
  </si>
  <si>
    <t>7Z 0 01 00000</t>
  </si>
  <si>
    <t>Мероприятия по благоустройству территории Сусуманского городского округа</t>
  </si>
  <si>
    <t>7Z 0 01 92010</t>
  </si>
  <si>
    <t>Основное мероприятие «Реализация проекта «1000 дворов»</t>
  </si>
  <si>
    <t>7Z 0 03 00000</t>
  </si>
  <si>
    <t>Благоустройство дворовой территории по пер. Горняцкий, д. 3, г. Сусуман</t>
  </si>
  <si>
    <t>7Z 0 03 55050</t>
  </si>
  <si>
    <t>Муниципальная программа "Формирование современной городской среды муниципального образования "Сусуманский городской округ" на 2018- 2024 годы"</t>
  </si>
  <si>
    <t>7К 0 00 00000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</si>
  <si>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</si>
  <si>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7К 0 01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</si>
  <si>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(Городской парк г. Сусуман Магаданской области)</t>
  </si>
  <si>
    <t>7К 0 01 54241</t>
  </si>
  <si>
    <t>Благоустройство территории объекта «Городской парк г.Сусуман Магаданской области»</t>
  </si>
  <si>
    <t>7К 0 01 69630</t>
  </si>
  <si>
    <t>Благоустройство общественной территории "Площадь перед зданием РЦД и НТ по ул. Ленина, д. 30, г. Сусуман"</t>
  </si>
  <si>
    <t>7К 0 01 99210</t>
  </si>
  <si>
    <t>Благоустройство территории объекта "Городской парк г.Сусуман Магаданской области" за счет средств местного бюджета</t>
  </si>
  <si>
    <t>7К 0 01 S6930</t>
  </si>
  <si>
    <t>Мероприятия по благоустройству</t>
  </si>
  <si>
    <t>К2 0 00 00000</t>
  </si>
  <si>
    <t>Уличное освещение</t>
  </si>
  <si>
    <t>К2 0 00 08630</t>
  </si>
  <si>
    <t>Прочие мероприятия по благоустройству</t>
  </si>
  <si>
    <t>К2 0 00 08640</t>
  </si>
  <si>
    <t>Организация ритуальных услуг и содержание мест захоронения</t>
  </si>
  <si>
    <t>К3 0 00 00000</t>
  </si>
  <si>
    <t>К3 0 00 00990</t>
  </si>
  <si>
    <t>Содержание мест захоронения</t>
  </si>
  <si>
    <t>К3 0 00 08650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</si>
  <si>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</si>
  <si>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00000</t>
  </si>
  <si>
    <t>Приобретение и поставка быстровозводимого ангара для организации приюта для животных без владельцев</t>
  </si>
  <si>
    <t>Р1 8 00 08770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</si>
  <si>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</si>
  <si>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74190</t>
  </si>
  <si>
    <t>ОХРАНА ОКРУЖАЮЩЕЙ СРЕДЫ</t>
  </si>
  <si>
    <t>Другие вопросы в области охраны окружающей среды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</si>
  <si>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2020- 2024 годы"</t>
  </si>
  <si>
    <t>7F 0 00 00000</t>
  </si>
  <si>
    <t>Основное мероприятие "Разработка технической документации гидротехнических сооружений"</t>
  </si>
  <si>
    <t>7F 0 01 00000</t>
  </si>
  <si>
    <t>Строительство, обустройство действующих полигонов размещения ТКО</t>
  </si>
  <si>
    <t>7F 0 01 93710</t>
  </si>
  <si>
    <t>Контрольно-счетная палата Сусуманского городского округа</t>
  </si>
  <si>
    <t>728</t>
  </si>
  <si>
    <t>Руководитель контрольно-счетной палаты муниципального образования и его заместители</t>
  </si>
  <si>
    <t>Р2 3 00 00000</t>
  </si>
  <si>
    <t>Р2 3 00 00210</t>
  </si>
  <si>
    <t>тыс. рублей</t>
  </si>
  <si>
    <t>00</t>
  </si>
  <si>
    <t>Приложение № 4</t>
  </si>
  <si>
    <t>Приложение № 3</t>
  </si>
  <si>
    <t>Код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</si>
  <si>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</si>
  <si>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</si>
  <si>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</si>
  <si>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</si>
  <si>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</si>
  <si>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</si>
  <si>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</si>
  <si>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</si>
  <si>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Приложение № 7</t>
  </si>
  <si>
    <t>Исполнение муниципальных программ по бюджету муниципального образования "Сусуманский городской округ" за полугодие 2022 года</t>
  </si>
  <si>
    <t>Бюджет на 2022 год</t>
  </si>
  <si>
    <t>Отклонение</t>
  </si>
  <si>
    <t>% исполнения</t>
  </si>
  <si>
    <t>Исполнение расходов бюджета муниципального образования "Сусуманский городской округ" по ведомственной структуре расходов бюджета муниципального образования "Сусуманский городской округ" за полугодие 2022 года</t>
  </si>
  <si>
    <t>Исполнение по источникам внутреннего финансирования дефицита бюджета муниципального образования "Сусуманский  городской округ" за полугодие 2022 года</t>
  </si>
  <si>
    <t>Приложение № 6</t>
  </si>
  <si>
    <t xml:space="preserve">Исполнение расходов бюджета муниципального образования "Сусуманский городской округ" по разделам и подразделам, целевым статьям и видам расходов  классификации расходов бюджетов Российской Федерации  за полугодие 2022 года </t>
  </si>
  <si>
    <t>Приложение № 2</t>
  </si>
  <si>
    <t>Исполнение Бюджета за полугодие 2022 год</t>
  </si>
  <si>
    <t>Исполнение расходов бюджета муниципального образования "Сусуманский городской округ" по разделам и подразделам  классификации расходов бюджетов Российской Федерации за полугодие 2022 года</t>
  </si>
  <si>
    <t xml:space="preserve">        Исполнение публичных нормативных обязательств муниципального образования "Сусуманский городской округ" за полугодие  2022 год</t>
  </si>
  <si>
    <t>Социальная политика</t>
  </si>
  <si>
    <t>Приложение № 8</t>
  </si>
  <si>
    <t xml:space="preserve">      Исполнение программы муниципальных внутренних заимствований муниципального образования "Сусуманский городской округ" за полугодие  2022 года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</si>
  <si>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</si>
  <si>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</si>
  <si>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</t>
  </si>
  <si>
    <t>погашение кредитов</t>
  </si>
  <si>
    <t>Бюджетные кредиты от других бюджетов бюджетной системы Российской Федерации</t>
  </si>
  <si>
    <t>Приложение № 9</t>
  </si>
  <si>
    <t>Кредитные соглашения и договоры, заключенные от имени муниципального образования</t>
  </si>
  <si>
    <t>в том числе:</t>
  </si>
  <si>
    <t xml:space="preserve">Задолженность по бюджетному кредиту, полученному из областного бюджета, на покрытие временного кассового разрыва, возникшего при исполнении бюджета </t>
  </si>
  <si>
    <t xml:space="preserve">Кредиты, полученные в валюте Российской Федерации от кредитных организаций </t>
  </si>
  <si>
    <t>ИТОГО:</t>
  </si>
  <si>
    <t xml:space="preserve">        Исполнение муниципального внутреннего долга муниципального образования "Сусуманский городской округ" за полугодие 2022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</si>
</sst>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yyyy\-m\-d\ hh:mm:ss\ AM/PM"/>
    <numFmt numFmtId="169" formatCode="#,##0.0"/>
    <numFmt numFmtId="170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169" fontId="3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69" fontId="4" fillId="0" borderId="10" xfId="0" applyNumberFormat="1" applyFont="1" applyFill="1" applyBorder="1" applyAlignment="1" applyProtection="1">
      <alignment horizontal="right" vertical="top" wrapText="1"/>
      <protection/>
    </xf>
    <xf numFmtId="0" fontId="54" fillId="0" borderId="0" xfId="0" applyFont="1" applyAlignment="1">
      <alignment/>
    </xf>
    <xf numFmtId="169" fontId="54" fillId="0" borderId="0" xfId="0" applyNumberFormat="1" applyFont="1" applyAlignment="1">
      <alignment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5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6" fillId="0" borderId="10" xfId="0" applyNumberFormat="1" applyFont="1" applyFill="1" applyBorder="1" applyAlignment="1" applyProtection="1">
      <alignment horizontal="justify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Border="1" applyAlignment="1">
      <alignment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169" fontId="5" fillId="0" borderId="12" xfId="0" applyNumberFormat="1" applyFont="1" applyFill="1" applyBorder="1" applyAlignment="1" applyProtection="1">
      <alignment horizontal="right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169" fontId="6" fillId="0" borderId="12" xfId="0" applyNumberFormat="1" applyFont="1" applyFill="1" applyBorder="1" applyAlignment="1" applyProtection="1">
      <alignment horizontal="right" vertical="top" wrapText="1"/>
      <protection/>
    </xf>
    <xf numFmtId="169" fontId="5" fillId="33" borderId="12" xfId="0" applyNumberFormat="1" applyFont="1" applyFill="1" applyBorder="1" applyAlignment="1" applyProtection="1">
      <alignment horizontal="right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left"/>
    </xf>
    <xf numFmtId="169" fontId="3" fillId="0" borderId="12" xfId="0" applyNumberFormat="1" applyFont="1" applyFill="1" applyBorder="1" applyAlignment="1" applyProtection="1">
      <alignment horizontal="right" vertical="top" wrapText="1"/>
      <protection/>
    </xf>
    <xf numFmtId="169" fontId="4" fillId="0" borderId="12" xfId="0" applyNumberFormat="1" applyFont="1" applyFill="1" applyBorder="1" applyAlignment="1" applyProtection="1">
      <alignment horizontal="right" vertical="top" wrapText="1"/>
      <protection/>
    </xf>
    <xf numFmtId="169" fontId="4" fillId="33" borderId="12" xfId="0" applyNumberFormat="1" applyFont="1" applyFill="1" applyBorder="1" applyAlignment="1" applyProtection="1">
      <alignment horizontal="right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69" fontId="6" fillId="33" borderId="12" xfId="0" applyNumberFormat="1" applyFont="1" applyFill="1" applyBorder="1" applyAlignment="1" applyProtection="1">
      <alignment horizontal="right" vertical="top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9" fontId="5" fillId="33" borderId="10" xfId="0" applyNumberFormat="1" applyFont="1" applyFill="1" applyBorder="1" applyAlignment="1" applyProtection="1">
      <alignment horizontal="right" vertical="top" wrapText="1"/>
      <protection/>
    </xf>
    <xf numFmtId="169" fontId="6" fillId="33" borderId="10" xfId="0" applyNumberFormat="1" applyFont="1" applyFill="1" applyBorder="1" applyAlignment="1" applyProtection="1">
      <alignment horizontal="right" vertical="top" wrapText="1"/>
      <protection/>
    </xf>
    <xf numFmtId="169" fontId="3" fillId="33" borderId="12" xfId="0" applyNumberFormat="1" applyFont="1" applyFill="1" applyBorder="1" applyAlignment="1" applyProtection="1">
      <alignment horizontal="right" vertical="top" wrapText="1"/>
      <protection/>
    </xf>
    <xf numFmtId="169" fontId="8" fillId="33" borderId="12" xfId="0" applyNumberFormat="1" applyFont="1" applyFill="1" applyBorder="1" applyAlignment="1" applyProtection="1">
      <alignment horizontal="right" vertical="top" wrapText="1"/>
      <protection/>
    </xf>
    <xf numFmtId="0" fontId="56" fillId="0" borderId="0" xfId="0" applyFont="1" applyAlignment="1">
      <alignment/>
    </xf>
    <xf numFmtId="0" fontId="8" fillId="0" borderId="10" xfId="0" applyNumberFormat="1" applyFont="1" applyFill="1" applyBorder="1" applyAlignment="1" applyProtection="1">
      <alignment horizontal="justify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169" fontId="8" fillId="0" borderId="12" xfId="0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0" fontId="58" fillId="0" borderId="0" xfId="0" applyFont="1" applyBorder="1" applyAlignment="1">
      <alignment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169" fontId="9" fillId="33" borderId="10" xfId="0" applyNumberFormat="1" applyFont="1" applyFill="1" applyBorder="1" applyAlignment="1" applyProtection="1">
      <alignment horizontal="right" vertical="top" wrapText="1"/>
      <protection/>
    </xf>
    <xf numFmtId="169" fontId="5" fillId="0" borderId="10" xfId="0" applyNumberFormat="1" applyFont="1" applyFill="1" applyBorder="1" applyAlignment="1" applyProtection="1">
      <alignment horizontal="right" vertical="top" wrapText="1"/>
      <protection/>
    </xf>
    <xf numFmtId="169" fontId="6" fillId="0" borderId="10" xfId="0" applyNumberFormat="1" applyFont="1" applyFill="1" applyBorder="1" applyAlignment="1" applyProtection="1">
      <alignment horizontal="right" vertical="top" wrapText="1"/>
      <protection/>
    </xf>
    <xf numFmtId="0" fontId="59" fillId="0" borderId="0" xfId="0" applyFont="1" applyAlignment="1">
      <alignment/>
    </xf>
    <xf numFmtId="0" fontId="1" fillId="0" borderId="0" xfId="54">
      <alignment/>
      <protection/>
    </xf>
    <xf numFmtId="49" fontId="60" fillId="33" borderId="0" xfId="0" applyNumberFormat="1" applyFont="1" applyFill="1" applyAlignment="1">
      <alignment vertical="top"/>
    </xf>
    <xf numFmtId="0" fontId="60" fillId="33" borderId="0" xfId="0" applyFont="1" applyFill="1" applyAlignment="1">
      <alignment vertical="top"/>
    </xf>
    <xf numFmtId="0" fontId="10" fillId="0" borderId="10" xfId="54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>
      <alignment horizontal="center" vertical="center" wrapText="1"/>
    </xf>
    <xf numFmtId="0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5" fillId="0" borderId="10" xfId="54" applyNumberFormat="1" applyFont="1" applyFill="1" applyBorder="1" applyAlignment="1" applyProtection="1">
      <alignment horizontal="justify" vertical="top" wrapText="1"/>
      <protection/>
    </xf>
    <xf numFmtId="0" fontId="5" fillId="0" borderId="10" xfId="54" applyNumberFormat="1" applyFont="1" applyFill="1" applyBorder="1" applyAlignment="1" applyProtection="1">
      <alignment horizontal="center" vertical="top" wrapText="1"/>
      <protection/>
    </xf>
    <xf numFmtId="169" fontId="5" fillId="0" borderId="10" xfId="54" applyNumberFormat="1" applyFont="1" applyFill="1" applyBorder="1" applyAlignment="1" applyProtection="1">
      <alignment horizontal="right" vertical="top" wrapText="1"/>
      <protection/>
    </xf>
    <xf numFmtId="0" fontId="9" fillId="0" borderId="10" xfId="54" applyNumberFormat="1" applyFont="1" applyFill="1" applyBorder="1" applyAlignment="1" applyProtection="1">
      <alignment horizontal="justify" vertical="top" wrapText="1"/>
      <protection/>
    </xf>
    <xf numFmtId="0" fontId="9" fillId="0" borderId="10" xfId="54" applyNumberFormat="1" applyFont="1" applyFill="1" applyBorder="1" applyAlignment="1" applyProtection="1">
      <alignment horizontal="center" vertical="top" wrapText="1"/>
      <protection/>
    </xf>
    <xf numFmtId="169" fontId="9" fillId="0" borderId="10" xfId="54" applyNumberFormat="1" applyFont="1" applyFill="1" applyBorder="1" applyAlignment="1" applyProtection="1">
      <alignment horizontal="right" vertical="top" wrapText="1"/>
      <protection/>
    </xf>
    <xf numFmtId="169" fontId="12" fillId="0" borderId="10" xfId="54" applyNumberFormat="1" applyFont="1" applyFill="1" applyBorder="1" applyAlignment="1" applyProtection="1">
      <alignment horizontal="right" vertical="top" wrapText="1"/>
      <protection/>
    </xf>
    <xf numFmtId="0" fontId="6" fillId="0" borderId="10" xfId="54" applyNumberFormat="1" applyFont="1" applyFill="1" applyBorder="1" applyAlignment="1" applyProtection="1">
      <alignment horizontal="justify" vertical="top" wrapText="1"/>
      <protection/>
    </xf>
    <xf numFmtId="0" fontId="6" fillId="0" borderId="10" xfId="54" applyNumberFormat="1" applyFont="1" applyFill="1" applyBorder="1" applyAlignment="1" applyProtection="1">
      <alignment horizontal="center" vertical="top" wrapText="1"/>
      <protection/>
    </xf>
    <xf numFmtId="169" fontId="6" fillId="0" borderId="10" xfId="54" applyNumberFormat="1" applyFont="1" applyFill="1" applyBorder="1" applyAlignment="1" applyProtection="1">
      <alignment horizontal="right" vertical="top" wrapText="1"/>
      <protection/>
    </xf>
    <xf numFmtId="169" fontId="55" fillId="0" borderId="0" xfId="0" applyNumberFormat="1" applyFont="1" applyAlignment="1">
      <alignment/>
    </xf>
    <xf numFmtId="0" fontId="3" fillId="33" borderId="10" xfId="0" applyNumberFormat="1" applyFont="1" applyFill="1" applyBorder="1" applyAlignment="1" applyProtection="1">
      <alignment horizontal="justify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3" fillId="33" borderId="11" xfId="0" applyNumberFormat="1" applyFont="1" applyFill="1" applyBorder="1" applyAlignment="1" applyProtection="1">
      <alignment horizontal="center" vertical="top" wrapText="1"/>
      <protection/>
    </xf>
    <xf numFmtId="0" fontId="54" fillId="33" borderId="0" xfId="0" applyFont="1" applyFill="1" applyAlignment="1">
      <alignment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0" fontId="6" fillId="0" borderId="17" xfId="0" applyNumberFormat="1" applyFont="1" applyFill="1" applyBorder="1" applyAlignment="1" applyProtection="1">
      <alignment horizontal="justify" vertical="top" wrapText="1"/>
      <protection/>
    </xf>
    <xf numFmtId="0" fontId="6" fillId="0" borderId="13" xfId="0" applyNumberFormat="1" applyFont="1" applyFill="1" applyBorder="1" applyAlignment="1" applyProtection="1">
      <alignment horizontal="justify" vertical="top" wrapText="1"/>
      <protection/>
    </xf>
    <xf numFmtId="0" fontId="5" fillId="0" borderId="11" xfId="0" applyNumberFormat="1" applyFont="1" applyFill="1" applyBorder="1" applyAlignment="1" applyProtection="1">
      <alignment horizontal="justify" vertical="top" wrapText="1"/>
      <protection/>
    </xf>
    <xf numFmtId="0" fontId="5" fillId="0" borderId="17" xfId="0" applyNumberFormat="1" applyFont="1" applyFill="1" applyBorder="1" applyAlignment="1" applyProtection="1">
      <alignment horizontal="justify" vertical="top" wrapText="1"/>
      <protection/>
    </xf>
    <xf numFmtId="0" fontId="5" fillId="0" borderId="13" xfId="0" applyNumberFormat="1" applyFont="1" applyFill="1" applyBorder="1" applyAlignment="1" applyProtection="1">
      <alignment horizontal="justify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3" fillId="33" borderId="11" xfId="0" applyNumberFormat="1" applyFont="1" applyFill="1" applyBorder="1" applyAlignment="1" applyProtection="1">
      <alignment horizontal="center" vertical="top" wrapText="1"/>
      <protection/>
    </xf>
    <xf numFmtId="0" fontId="3" fillId="33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justify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4" fillId="0" borderId="18" xfId="0" applyNumberFormat="1" applyFont="1" applyFill="1" applyBorder="1" applyAlignment="1" applyProtection="1">
      <alignment horizontal="right" vertical="top" wrapText="1"/>
      <protection/>
    </xf>
    <xf numFmtId="0" fontId="0" fillId="0" borderId="18" xfId="0" applyBorder="1" applyAlignment="1">
      <alignment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justify" vertical="top" wrapText="1"/>
      <protection/>
    </xf>
    <xf numFmtId="0" fontId="4" fillId="0" borderId="13" xfId="0" applyNumberFormat="1" applyFont="1" applyFill="1" applyBorder="1" applyAlignment="1" applyProtection="1">
      <alignment horizontal="justify" vertical="top" wrapText="1"/>
      <protection/>
    </xf>
    <xf numFmtId="0" fontId="3" fillId="0" borderId="14" xfId="0" applyNumberFormat="1" applyFont="1" applyFill="1" applyBorder="1" applyAlignment="1" applyProtection="1">
      <alignment horizontal="justify" vertical="top" wrapText="1"/>
      <protection/>
    </xf>
    <xf numFmtId="0" fontId="3" fillId="0" borderId="19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justify" vertical="top" wrapText="1"/>
      <protection/>
    </xf>
    <xf numFmtId="0" fontId="3" fillId="0" borderId="0" xfId="54" applyNumberFormat="1" applyFont="1" applyFill="1" applyBorder="1" applyAlignment="1" applyProtection="1">
      <alignment horizontal="center" vertical="top" wrapText="1"/>
      <protection/>
    </xf>
    <xf numFmtId="0" fontId="54" fillId="0" borderId="0" xfId="0" applyFont="1" applyAlignment="1">
      <alignment wrapText="1"/>
    </xf>
    <xf numFmtId="0" fontId="6" fillId="0" borderId="0" xfId="54" applyNumberFormat="1" applyFont="1" applyFill="1" applyBorder="1" applyAlignment="1" applyProtection="1">
      <alignment horizontal="right" vertical="top" wrapText="1"/>
      <protection/>
    </xf>
    <xf numFmtId="0" fontId="10" fillId="0" borderId="11" xfId="54" applyNumberFormat="1" applyFont="1" applyFill="1" applyBorder="1" applyAlignment="1" applyProtection="1">
      <alignment horizontal="center" vertical="center" wrapText="1"/>
      <protection/>
    </xf>
    <xf numFmtId="0" fontId="10" fillId="0" borderId="13" xfId="54" applyNumberFormat="1" applyFont="1" applyFill="1" applyBorder="1" applyAlignment="1" applyProtection="1">
      <alignment horizontal="center" vertical="center" wrapText="1"/>
      <protection/>
    </xf>
    <xf numFmtId="0" fontId="6" fillId="0" borderId="11" xfId="54" applyNumberFormat="1" applyFont="1" applyFill="1" applyBorder="1" applyAlignment="1" applyProtection="1">
      <alignment horizontal="center" vertical="center" wrapText="1"/>
      <protection/>
    </xf>
    <xf numFmtId="0" fontId="6" fillId="0" borderId="13" xfId="54" applyNumberFormat="1" applyFont="1" applyFill="1" applyBorder="1" applyAlignment="1" applyProtection="1">
      <alignment horizontal="center" vertical="center" wrapText="1"/>
      <protection/>
    </xf>
    <xf numFmtId="0" fontId="6" fillId="0" borderId="11" xfId="54" applyNumberFormat="1" applyFont="1" applyFill="1" applyBorder="1" applyAlignment="1" applyProtection="1">
      <alignment horizontal="center" vertical="top" wrapText="1"/>
      <protection/>
    </xf>
    <xf numFmtId="0" fontId="6" fillId="0" borderId="13" xfId="54" applyNumberFormat="1" applyFont="1" applyFill="1" applyBorder="1" applyAlignment="1" applyProtection="1">
      <alignment horizontal="center" vertical="top" wrapText="1"/>
      <protection/>
    </xf>
    <xf numFmtId="0" fontId="5" fillId="0" borderId="11" xfId="54" applyNumberFormat="1" applyFont="1" applyFill="1" applyBorder="1" applyAlignment="1" applyProtection="1">
      <alignment horizontal="center" vertical="top" wrapText="1"/>
      <protection/>
    </xf>
    <xf numFmtId="0" fontId="5" fillId="0" borderId="13" xfId="54" applyNumberFormat="1" applyFont="1" applyFill="1" applyBorder="1" applyAlignment="1" applyProtection="1">
      <alignment horizontal="center" vertical="top" wrapText="1"/>
      <protection/>
    </xf>
    <xf numFmtId="0" fontId="9" fillId="0" borderId="11" xfId="54" applyNumberFormat="1" applyFont="1" applyFill="1" applyBorder="1" applyAlignment="1" applyProtection="1">
      <alignment horizontal="center" vertical="top" wrapText="1"/>
      <protection/>
    </xf>
    <xf numFmtId="0" fontId="9" fillId="0" borderId="13" xfId="54" applyNumberFormat="1" applyFont="1" applyFill="1" applyBorder="1" applyAlignment="1" applyProtection="1">
      <alignment horizontal="center" vertical="top" wrapText="1"/>
      <protection/>
    </xf>
    <xf numFmtId="0" fontId="14" fillId="0" borderId="0" xfId="53" applyFont="1" applyFill="1" applyAlignment="1">
      <alignment horizontal="center" wrapText="1"/>
      <protection/>
    </xf>
    <xf numFmtId="0" fontId="15" fillId="0" borderId="0" xfId="53" applyFont="1" applyFill="1" applyAlignment="1">
      <alignment wrapText="1"/>
      <protection/>
    </xf>
    <xf numFmtId="0" fontId="14" fillId="0" borderId="0" xfId="53" applyFont="1" applyAlignment="1">
      <alignment horizontal="center" wrapText="1"/>
      <protection/>
    </xf>
    <xf numFmtId="0" fontId="14" fillId="0" borderId="0" xfId="53" applyFont="1" applyAlignment="1">
      <alignment horizontal="center" wrapText="1"/>
      <protection/>
    </xf>
    <xf numFmtId="169" fontId="3" fillId="0" borderId="11" xfId="0" applyNumberFormat="1" applyFont="1" applyFill="1" applyBorder="1" applyAlignment="1" applyProtection="1">
      <alignment horizontal="right" vertical="top" wrapText="1"/>
      <protection/>
    </xf>
    <xf numFmtId="170" fontId="61" fillId="0" borderId="12" xfId="0" applyNumberFormat="1" applyFont="1" applyBorder="1" applyAlignment="1">
      <alignment horizontal="right" vertical="top"/>
    </xf>
    <xf numFmtId="169" fontId="4" fillId="0" borderId="11" xfId="0" applyNumberFormat="1" applyFont="1" applyFill="1" applyBorder="1" applyAlignment="1" applyProtection="1">
      <alignment horizontal="right" vertical="top" wrapText="1"/>
      <protection/>
    </xf>
    <xf numFmtId="170" fontId="60" fillId="0" borderId="12" xfId="0" applyNumberFormat="1" applyFont="1" applyBorder="1" applyAlignment="1">
      <alignment horizontal="right" vertical="top"/>
    </xf>
    <xf numFmtId="0" fontId="15" fillId="0" borderId="0" xfId="53" applyFont="1" applyFill="1" applyAlignment="1">
      <alignment horizontal="right"/>
      <protection/>
    </xf>
    <xf numFmtId="0" fontId="54" fillId="0" borderId="0" xfId="0" applyFont="1" applyAlignment="1">
      <alignment/>
    </xf>
    <xf numFmtId="0" fontId="14" fillId="0" borderId="0" xfId="53" applyFont="1" applyFill="1" applyAlignment="1">
      <alignment horizontal="center"/>
      <protection/>
    </xf>
    <xf numFmtId="0" fontId="15" fillId="0" borderId="0" xfId="53" applyFont="1" applyFill="1">
      <alignment/>
      <protection/>
    </xf>
    <xf numFmtId="0" fontId="15" fillId="0" borderId="12" xfId="53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 horizontal="center" vertical="center" wrapText="1"/>
    </xf>
    <xf numFmtId="0" fontId="14" fillId="0" borderId="20" xfId="53" applyFont="1" applyFill="1" applyBorder="1" applyAlignment="1">
      <alignment horizontal="center" vertical="center"/>
      <protection/>
    </xf>
    <xf numFmtId="0" fontId="15" fillId="0" borderId="12" xfId="0" applyFont="1" applyFill="1" applyBorder="1" applyAlignment="1">
      <alignment horizontal="center" vertical="center" wrapText="1"/>
    </xf>
    <xf numFmtId="169" fontId="14" fillId="0" borderId="12" xfId="53" applyNumberFormat="1" applyFont="1" applyFill="1" applyBorder="1" applyAlignment="1">
      <alignment horizontal="center" vertical="center"/>
      <protection/>
    </xf>
    <xf numFmtId="0" fontId="15" fillId="0" borderId="20" xfId="53" applyFont="1" applyFill="1" applyBorder="1" applyAlignment="1">
      <alignment vertical="top" wrapText="1"/>
      <protection/>
    </xf>
    <xf numFmtId="169" fontId="15" fillId="0" borderId="20" xfId="53" applyNumberFormat="1" applyFont="1" applyFill="1" applyBorder="1" applyAlignment="1">
      <alignment horizontal="center"/>
      <protection/>
    </xf>
    <xf numFmtId="0" fontId="15" fillId="0" borderId="12" xfId="53" applyFont="1" applyFill="1" applyBorder="1">
      <alignment/>
      <protection/>
    </xf>
    <xf numFmtId="169" fontId="15" fillId="0" borderId="12" xfId="53" applyNumberFormat="1" applyFont="1" applyFill="1" applyBorder="1" applyAlignment="1">
      <alignment horizontal="center"/>
      <protection/>
    </xf>
    <xf numFmtId="0" fontId="15" fillId="0" borderId="12" xfId="53" applyFont="1" applyFill="1" applyBorder="1" applyAlignment="1">
      <alignment vertical="top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left" vertical="top" wrapText="1"/>
      <protection/>
    </xf>
    <xf numFmtId="0" fontId="15" fillId="0" borderId="0" xfId="53" applyFont="1" applyFill="1" applyAlignment="1">
      <alignment horizontal="right" wrapText="1"/>
      <protection/>
    </xf>
    <xf numFmtId="0" fontId="54" fillId="0" borderId="0" xfId="0" applyFont="1" applyAlignment="1">
      <alignment horizontal="right" wrapText="1"/>
    </xf>
    <xf numFmtId="0" fontId="15" fillId="0" borderId="0" xfId="53" applyFont="1" applyFill="1" applyAlignment="1">
      <alignment horizontal="right" wrapText="1"/>
      <protection/>
    </xf>
    <xf numFmtId="0" fontId="54" fillId="0" borderId="0" xfId="0" applyFont="1" applyAlignment="1">
      <alignment horizontal="right" wrapText="1"/>
    </xf>
    <xf numFmtId="0" fontId="37" fillId="0" borderId="0" xfId="53" applyFont="1" applyAlignment="1">
      <alignment wrapText="1"/>
      <protection/>
    </xf>
    <xf numFmtId="0" fontId="37" fillId="0" borderId="0" xfId="53" applyFont="1" applyAlignment="1">
      <alignment wrapText="1"/>
      <protection/>
    </xf>
    <xf numFmtId="0" fontId="15" fillId="0" borderId="0" xfId="53" applyFont="1" applyFill="1" applyAlignment="1">
      <alignment horizontal="right"/>
      <protection/>
    </xf>
    <xf numFmtId="0" fontId="37" fillId="0" borderId="0" xfId="53" applyFont="1" applyFill="1">
      <alignment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top" wrapText="1"/>
      <protection/>
    </xf>
    <xf numFmtId="0" fontId="37" fillId="0" borderId="12" xfId="53" applyFont="1" applyBorder="1" applyAlignment="1">
      <alignment horizontal="center"/>
      <protection/>
    </xf>
    <xf numFmtId="0" fontId="14" fillId="0" borderId="12" xfId="53" applyFont="1" applyFill="1" applyBorder="1" applyAlignment="1">
      <alignment vertical="top" wrapText="1"/>
      <protection/>
    </xf>
    <xf numFmtId="169" fontId="15" fillId="0" borderId="12" xfId="53" applyNumberFormat="1" applyFont="1" applyFill="1" applyBorder="1" applyAlignment="1">
      <alignment horizontal="center" vertical="center" wrapText="1"/>
      <protection/>
    </xf>
    <xf numFmtId="169" fontId="15" fillId="0" borderId="20" xfId="53" applyNumberFormat="1" applyFont="1" applyBorder="1" applyAlignment="1">
      <alignment horizontal="center" vertical="center"/>
      <protection/>
    </xf>
    <xf numFmtId="169" fontId="15" fillId="0" borderId="12" xfId="53" applyNumberFormat="1" applyFont="1" applyFill="1" applyBorder="1" applyAlignment="1">
      <alignment horizontal="center" vertical="center"/>
      <protection/>
    </xf>
    <xf numFmtId="169" fontId="15" fillId="0" borderId="12" xfId="53" applyNumberFormat="1" applyFont="1" applyBorder="1" applyAlignment="1">
      <alignment horizontal="center" vertical="center"/>
      <protection/>
    </xf>
    <xf numFmtId="0" fontId="14" fillId="0" borderId="12" xfId="53" applyFont="1" applyFill="1" applyBorder="1">
      <alignment/>
      <protection/>
    </xf>
    <xf numFmtId="169" fontId="14" fillId="0" borderId="12" xfId="53" applyNumberFormat="1" applyFont="1" applyBorder="1" applyAlignment="1">
      <alignment horizontal="center" vertical="center"/>
      <protection/>
    </xf>
    <xf numFmtId="170" fontId="14" fillId="0" borderId="12" xfId="53" applyNumberFormat="1" applyFont="1" applyBorder="1" applyAlignment="1">
      <alignment horizontal="center" vertical="center"/>
      <protection/>
    </xf>
    <xf numFmtId="170" fontId="15" fillId="0" borderId="12" xfId="53" applyNumberFormat="1" applyFont="1" applyBorder="1" applyAlignment="1">
      <alignment horizontal="center" vertical="center"/>
      <protection/>
    </xf>
    <xf numFmtId="169" fontId="15" fillId="0" borderId="0" xfId="53" applyNumberFormat="1" applyFont="1" applyFill="1" applyAlignment="1">
      <alignment horizontal="center" vertical="center"/>
      <protection/>
    </xf>
    <xf numFmtId="0" fontId="0" fillId="0" borderId="0" xfId="0" applyAlignment="1">
      <alignment horizontal="right"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57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6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74;%20&#1057;&#1086;&#1073;&#1088;&#1072;&#1085;&#1080;&#1077;%20&#1079;&#1072;%202%20&#1082;&#1074;_2022%20&#1075;\&#1056;&#1072;&#1089;&#1093;&#1086;&#1076;&#1099;%20&#1079;&#1072;%201%20&#1082;&#1074;.2022%20&#1075;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93;&#1086;&#1076;&#1099;%201%20%20&#1087;&#1086;&#1083;&#1091;&#1075;&#1086;&#1076;&#1080;&#1077;%202022%20&#1075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_2"/>
      <sheetName val="ПР_3"/>
      <sheetName val="ПР_4"/>
      <sheetName val="ПР_5"/>
      <sheetName val="ПР_6"/>
      <sheetName val="ПР_7."/>
      <sheetName val="ПР._8"/>
      <sheetName val="пр._9 "/>
      <sheetName val="Пр_10 ,"/>
      <sheetName val="Пр_11,"/>
    </sheetNames>
    <sheetDataSet>
      <sheetData sheetId="0">
        <row r="4">
          <cell r="G4" t="str">
            <v>Исполнение Бюджета за полугодие 2022 год</v>
          </cell>
        </row>
        <row r="5">
          <cell r="G5">
            <v>5</v>
          </cell>
        </row>
      </sheetData>
      <sheetData sheetId="2">
        <row r="4">
          <cell r="I4" t="str">
            <v>Исполнение Бюджета за полугодие 2022 год</v>
          </cell>
        </row>
      </sheetData>
      <sheetData sheetId="3">
        <row r="4">
          <cell r="I4" t="str">
            <v>Исполнение Бюджета за полугодие 2022 год</v>
          </cell>
        </row>
      </sheetData>
      <sheetData sheetId="4">
        <row r="4">
          <cell r="E4" t="str">
            <v>Исполнение Бюджета за полугодие 2022 год</v>
          </cell>
        </row>
      </sheetData>
      <sheetData sheetId="5">
        <row r="4">
          <cell r="I4" t="str">
            <v>Исполнение Бюджета за полугодие 2022 год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6">
          <cell r="E6">
            <v>410178.60000000003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1"/>
  <sheetViews>
    <sheetView zoomScalePageLayoutView="0" workbookViewId="0" topLeftCell="A1">
      <selection activeCell="A23" sqref="A23:C23"/>
    </sheetView>
  </sheetViews>
  <sheetFormatPr defaultColWidth="9.140625" defaultRowHeight="15"/>
  <cols>
    <col min="1" max="1" width="42.28125" style="13" customWidth="1"/>
    <col min="2" max="2" width="14.57421875" style="13" customWidth="1"/>
    <col min="3" max="3" width="4.7109375" style="13" customWidth="1"/>
    <col min="4" max="4" width="3.7109375" style="13" customWidth="1"/>
    <col min="5" max="5" width="3.8515625" style="13" customWidth="1"/>
    <col min="6" max="6" width="10.7109375" style="13" customWidth="1"/>
    <col min="7" max="8" width="10.28125" style="13" customWidth="1"/>
    <col min="9" max="9" width="7.28125" style="13" customWidth="1"/>
    <col min="10" max="16384" width="8.8515625" style="13" customWidth="1"/>
  </cols>
  <sheetData>
    <row r="1" spans="1:9" ht="14.25">
      <c r="A1" s="39"/>
      <c r="B1" s="98" t="s">
        <v>597</v>
      </c>
      <c r="C1" s="98"/>
      <c r="D1" s="98"/>
      <c r="E1" s="98"/>
      <c r="F1" s="98"/>
      <c r="G1" s="97"/>
      <c r="H1" s="97"/>
      <c r="I1" s="97"/>
    </row>
    <row r="2" spans="1:6" ht="13.5">
      <c r="A2" s="95"/>
      <c r="B2" s="95"/>
      <c r="C2" s="95"/>
      <c r="D2" s="95"/>
      <c r="E2" s="95"/>
      <c r="F2" s="95"/>
    </row>
    <row r="3" spans="1:9" ht="30" customHeight="1">
      <c r="A3" s="96" t="s">
        <v>599</v>
      </c>
      <c r="B3" s="96"/>
      <c r="C3" s="96"/>
      <c r="D3" s="96"/>
      <c r="E3" s="96"/>
      <c r="F3" s="96"/>
      <c r="G3" s="97"/>
      <c r="H3" s="97"/>
      <c r="I3" s="97"/>
    </row>
    <row r="4" spans="1:9" ht="14.25">
      <c r="A4" s="98" t="s">
        <v>575</v>
      </c>
      <c r="B4" s="98"/>
      <c r="C4" s="98"/>
      <c r="D4" s="98"/>
      <c r="E4" s="98"/>
      <c r="F4" s="98"/>
      <c r="G4" s="97"/>
      <c r="H4" s="97"/>
      <c r="I4" s="97"/>
    </row>
    <row r="5" spans="1:9" ht="52.5">
      <c r="A5" s="92" t="s">
        <v>1</v>
      </c>
      <c r="B5" s="93"/>
      <c r="C5" s="94"/>
      <c r="D5" s="1" t="s">
        <v>3</v>
      </c>
      <c r="E5" s="1" t="s">
        <v>4</v>
      </c>
      <c r="F5" s="46" t="s">
        <v>590</v>
      </c>
      <c r="G5" s="46" t="s">
        <v>598</v>
      </c>
      <c r="H5" s="46" t="s">
        <v>591</v>
      </c>
      <c r="I5" s="46" t="s">
        <v>592</v>
      </c>
    </row>
    <row r="6" spans="1:9" ht="15">
      <c r="A6" s="92">
        <v>1</v>
      </c>
      <c r="B6" s="93"/>
      <c r="C6" s="94"/>
      <c r="D6" s="1">
        <v>2</v>
      </c>
      <c r="E6" s="1">
        <v>3</v>
      </c>
      <c r="F6" s="47">
        <v>4</v>
      </c>
      <c r="G6" s="47">
        <v>5</v>
      </c>
      <c r="H6" s="47">
        <v>6</v>
      </c>
      <c r="I6" s="47">
        <v>7</v>
      </c>
    </row>
    <row r="7" spans="1:9" ht="13.5">
      <c r="A7" s="89" t="s">
        <v>7</v>
      </c>
      <c r="B7" s="90"/>
      <c r="C7" s="91"/>
      <c r="D7" s="15"/>
      <c r="E7" s="21"/>
      <c r="F7" s="25">
        <f>F8+F15+F17+F19+F24+F29+F31+F37+F40+F43+F47</f>
        <v>931119.7999999999</v>
      </c>
      <c r="G7" s="25">
        <f>G8+G15+G17+G19+G24+G29+G31+G37+G40+G43+G47</f>
        <v>444419.60000000003</v>
      </c>
      <c r="H7" s="62">
        <f>F7-G7</f>
        <v>486700.1999999999</v>
      </c>
      <c r="I7" s="62">
        <f>G7/F7*100</f>
        <v>47.729583239449966</v>
      </c>
    </row>
    <row r="8" spans="1:11" ht="13.5">
      <c r="A8" s="89" t="s">
        <v>10</v>
      </c>
      <c r="B8" s="90"/>
      <c r="C8" s="91"/>
      <c r="D8" s="15" t="s">
        <v>11</v>
      </c>
      <c r="E8" s="31" t="s">
        <v>576</v>
      </c>
      <c r="F8" s="25">
        <f>F9+F10+F11+F12+F13+F14</f>
        <v>253992</v>
      </c>
      <c r="G8" s="25">
        <f>G9+G10+G11+G12+G13+G14</f>
        <v>109681.5</v>
      </c>
      <c r="H8" s="62">
        <f>F8-G8</f>
        <v>144310.5</v>
      </c>
      <c r="I8" s="62">
        <f>G8/F8*100</f>
        <v>43.183053009543606</v>
      </c>
      <c r="K8" s="81"/>
    </row>
    <row r="9" spans="1:9" ht="31.5" customHeight="1">
      <c r="A9" s="86" t="s">
        <v>12</v>
      </c>
      <c r="B9" s="87"/>
      <c r="C9" s="88"/>
      <c r="D9" s="16" t="s">
        <v>11</v>
      </c>
      <c r="E9" s="22" t="s">
        <v>13</v>
      </c>
      <c r="F9" s="27">
        <f>Прил_3!G8</f>
        <v>5216.2</v>
      </c>
      <c r="G9" s="27">
        <f>Прил_3!H8</f>
        <v>2941.6</v>
      </c>
      <c r="H9" s="63">
        <f>F9-G9</f>
        <v>2274.6</v>
      </c>
      <c r="I9" s="63">
        <f>G9/F9*100</f>
        <v>56.39354319236226</v>
      </c>
    </row>
    <row r="10" spans="1:9" ht="43.5" customHeight="1">
      <c r="A10" s="86" t="s">
        <v>228</v>
      </c>
      <c r="B10" s="87"/>
      <c r="C10" s="88"/>
      <c r="D10" s="16" t="s">
        <v>11</v>
      </c>
      <c r="E10" s="22" t="s">
        <v>101</v>
      </c>
      <c r="F10" s="27">
        <f>Прил_3!G14</f>
        <v>5629</v>
      </c>
      <c r="G10" s="27">
        <f>Прил_3!H14</f>
        <v>2408.8</v>
      </c>
      <c r="H10" s="63">
        <f aca="true" t="shared" si="0" ref="H10:H48">F10-G10</f>
        <v>3220.2</v>
      </c>
      <c r="I10" s="63">
        <f aca="true" t="shared" si="1" ref="I10:I48">G10/F10*100</f>
        <v>42.7926807603482</v>
      </c>
    </row>
    <row r="11" spans="1:9" ht="48" customHeight="1">
      <c r="A11" s="86" t="s">
        <v>24</v>
      </c>
      <c r="B11" s="87"/>
      <c r="C11" s="88"/>
      <c r="D11" s="16" t="s">
        <v>11</v>
      </c>
      <c r="E11" s="22" t="s">
        <v>25</v>
      </c>
      <c r="F11" s="27">
        <f>Прил_3!G31</f>
        <v>106592.3</v>
      </c>
      <c r="G11" s="27">
        <f>Прил_3!H31</f>
        <v>45709.1</v>
      </c>
      <c r="H11" s="63">
        <f t="shared" si="0"/>
        <v>60883.200000000004</v>
      </c>
      <c r="I11" s="63">
        <f t="shared" si="1"/>
        <v>42.88217816859191</v>
      </c>
    </row>
    <row r="12" spans="1:9" ht="32.25" customHeight="1">
      <c r="A12" s="86" t="s">
        <v>210</v>
      </c>
      <c r="B12" s="87"/>
      <c r="C12" s="88"/>
      <c r="D12" s="16" t="s">
        <v>11</v>
      </c>
      <c r="E12" s="22" t="s">
        <v>186</v>
      </c>
      <c r="F12" s="27">
        <f>Прил_3!G63</f>
        <v>28232.1</v>
      </c>
      <c r="G12" s="27">
        <f>Прил_3!H63</f>
        <v>11425.800000000001</v>
      </c>
      <c r="H12" s="63">
        <f t="shared" si="0"/>
        <v>16806.299999999996</v>
      </c>
      <c r="I12" s="63">
        <f t="shared" si="1"/>
        <v>40.47095327658942</v>
      </c>
    </row>
    <row r="13" spans="1:9" ht="13.5">
      <c r="A13" s="86" t="s">
        <v>211</v>
      </c>
      <c r="B13" s="87"/>
      <c r="C13" s="88"/>
      <c r="D13" s="16" t="s">
        <v>11</v>
      </c>
      <c r="E13" s="22" t="s">
        <v>212</v>
      </c>
      <c r="F13" s="27">
        <f>Прил_3!G84</f>
        <v>500</v>
      </c>
      <c r="G13" s="27">
        <f>Прил_3!H84</f>
        <v>0</v>
      </c>
      <c r="H13" s="63">
        <f t="shared" si="0"/>
        <v>500</v>
      </c>
      <c r="I13" s="63">
        <f t="shared" si="1"/>
        <v>0</v>
      </c>
    </row>
    <row r="14" spans="1:9" ht="13.5">
      <c r="A14" s="86" t="s">
        <v>54</v>
      </c>
      <c r="B14" s="87"/>
      <c r="C14" s="88"/>
      <c r="D14" s="16" t="s">
        <v>11</v>
      </c>
      <c r="E14" s="22" t="s">
        <v>55</v>
      </c>
      <c r="F14" s="27">
        <f>Прил_3!G89</f>
        <v>107822.4</v>
      </c>
      <c r="G14" s="27">
        <f>Прил_3!H89</f>
        <v>47196.2</v>
      </c>
      <c r="H14" s="63">
        <f t="shared" si="0"/>
        <v>60626.2</v>
      </c>
      <c r="I14" s="63">
        <f t="shared" si="1"/>
        <v>43.77216608051759</v>
      </c>
    </row>
    <row r="15" spans="1:9" ht="13.5">
      <c r="A15" s="89" t="s">
        <v>99</v>
      </c>
      <c r="B15" s="90"/>
      <c r="C15" s="91"/>
      <c r="D15" s="15" t="s">
        <v>13</v>
      </c>
      <c r="E15" s="31" t="s">
        <v>576</v>
      </c>
      <c r="F15" s="25">
        <f>F16</f>
        <v>577.9</v>
      </c>
      <c r="G15" s="25">
        <f>G16</f>
        <v>256.3</v>
      </c>
      <c r="H15" s="62">
        <f t="shared" si="0"/>
        <v>321.59999999999997</v>
      </c>
      <c r="I15" s="62">
        <f t="shared" si="1"/>
        <v>44.35023360442983</v>
      </c>
    </row>
    <row r="16" spans="1:9" ht="13.5">
      <c r="A16" s="86" t="s">
        <v>100</v>
      </c>
      <c r="B16" s="87"/>
      <c r="C16" s="88"/>
      <c r="D16" s="16" t="s">
        <v>13</v>
      </c>
      <c r="E16" s="22" t="s">
        <v>101</v>
      </c>
      <c r="F16" s="27">
        <f>Прил_3!G186</f>
        <v>577.9</v>
      </c>
      <c r="G16" s="27">
        <f>Прил_3!H186</f>
        <v>256.3</v>
      </c>
      <c r="H16" s="63">
        <f t="shared" si="0"/>
        <v>321.59999999999997</v>
      </c>
      <c r="I16" s="63">
        <f t="shared" si="1"/>
        <v>44.35023360442983</v>
      </c>
    </row>
    <row r="17" spans="1:9" ht="13.5">
      <c r="A17" s="89" t="s">
        <v>106</v>
      </c>
      <c r="B17" s="90"/>
      <c r="C17" s="91"/>
      <c r="D17" s="15" t="s">
        <v>101</v>
      </c>
      <c r="E17" s="31" t="s">
        <v>576</v>
      </c>
      <c r="F17" s="25">
        <f>F18</f>
        <v>10100.7</v>
      </c>
      <c r="G17" s="25">
        <f>G18</f>
        <v>4198</v>
      </c>
      <c r="H17" s="62">
        <f t="shared" si="0"/>
        <v>5902.700000000001</v>
      </c>
      <c r="I17" s="62">
        <f t="shared" si="1"/>
        <v>41.56147593731127</v>
      </c>
    </row>
    <row r="18" spans="1:9" ht="33" customHeight="1">
      <c r="A18" s="86" t="s">
        <v>107</v>
      </c>
      <c r="B18" s="87"/>
      <c r="C18" s="88"/>
      <c r="D18" s="16" t="s">
        <v>101</v>
      </c>
      <c r="E18" s="22" t="s">
        <v>108</v>
      </c>
      <c r="F18" s="27">
        <f>Прил_3!G193</f>
        <v>10100.7</v>
      </c>
      <c r="G18" s="27">
        <f>Прил_3!H193</f>
        <v>4198</v>
      </c>
      <c r="H18" s="63">
        <f t="shared" si="0"/>
        <v>5902.700000000001</v>
      </c>
      <c r="I18" s="63">
        <f t="shared" si="1"/>
        <v>41.56147593731127</v>
      </c>
    </row>
    <row r="19" spans="1:9" ht="13.5">
      <c r="A19" s="89" t="s">
        <v>126</v>
      </c>
      <c r="B19" s="90"/>
      <c r="C19" s="91"/>
      <c r="D19" s="15" t="s">
        <v>25</v>
      </c>
      <c r="E19" s="31" t="s">
        <v>576</v>
      </c>
      <c r="F19" s="25">
        <f>F20+F21+F22+F23</f>
        <v>13733.6</v>
      </c>
      <c r="G19" s="25">
        <f>G20+G21+G22+G23</f>
        <v>648.1</v>
      </c>
      <c r="H19" s="62">
        <f t="shared" si="0"/>
        <v>13085.5</v>
      </c>
      <c r="I19" s="62">
        <f t="shared" si="1"/>
        <v>4.719083124599523</v>
      </c>
    </row>
    <row r="20" spans="1:9" ht="13.5">
      <c r="A20" s="86" t="s">
        <v>460</v>
      </c>
      <c r="B20" s="87"/>
      <c r="C20" s="88"/>
      <c r="D20" s="16" t="s">
        <v>25</v>
      </c>
      <c r="E20" s="22" t="s">
        <v>186</v>
      </c>
      <c r="F20" s="27">
        <f>Прил_3!G216</f>
        <v>560.5</v>
      </c>
      <c r="G20" s="27">
        <f>Прил_3!H216</f>
        <v>3.6</v>
      </c>
      <c r="H20" s="63">
        <f t="shared" si="0"/>
        <v>556.9</v>
      </c>
      <c r="I20" s="63">
        <f t="shared" si="1"/>
        <v>0.6422836752899197</v>
      </c>
    </row>
    <row r="21" spans="1:9" ht="13.5">
      <c r="A21" s="86" t="s">
        <v>127</v>
      </c>
      <c r="B21" s="87"/>
      <c r="C21" s="88"/>
      <c r="D21" s="16" t="s">
        <v>25</v>
      </c>
      <c r="E21" s="22" t="s">
        <v>128</v>
      </c>
      <c r="F21" s="27">
        <f>Прил_3!G226</f>
        <v>4955</v>
      </c>
      <c r="G21" s="27">
        <f>Прил_3!H226</f>
        <v>0</v>
      </c>
      <c r="H21" s="63">
        <f t="shared" si="0"/>
        <v>4955</v>
      </c>
      <c r="I21" s="63">
        <f t="shared" si="1"/>
        <v>0</v>
      </c>
    </row>
    <row r="22" spans="1:9" ht="13.5">
      <c r="A22" s="86" t="s">
        <v>471</v>
      </c>
      <c r="B22" s="87"/>
      <c r="C22" s="88"/>
      <c r="D22" s="16" t="s">
        <v>25</v>
      </c>
      <c r="E22" s="22" t="s">
        <v>168</v>
      </c>
      <c r="F22" s="27">
        <f>Прил_3!G231</f>
        <v>7187</v>
      </c>
      <c r="G22" s="27">
        <f>Прил_3!H231</f>
        <v>575</v>
      </c>
      <c r="H22" s="63">
        <f t="shared" si="0"/>
        <v>6612</v>
      </c>
      <c r="I22" s="63">
        <f t="shared" si="1"/>
        <v>8.00055656045638</v>
      </c>
    </row>
    <row r="23" spans="1:9" ht="13.5">
      <c r="A23" s="86" t="s">
        <v>133</v>
      </c>
      <c r="B23" s="87"/>
      <c r="C23" s="88"/>
      <c r="D23" s="16" t="s">
        <v>25</v>
      </c>
      <c r="E23" s="22" t="s">
        <v>134</v>
      </c>
      <c r="F23" s="27">
        <f>Прил_3!G246</f>
        <v>1031.1</v>
      </c>
      <c r="G23" s="27">
        <f>Прил_3!H246</f>
        <v>69.5</v>
      </c>
      <c r="H23" s="63">
        <f t="shared" si="0"/>
        <v>961.5999999999999</v>
      </c>
      <c r="I23" s="63">
        <f t="shared" si="1"/>
        <v>6.740374357482301</v>
      </c>
    </row>
    <row r="24" spans="1:9" ht="13.5">
      <c r="A24" s="89" t="s">
        <v>153</v>
      </c>
      <c r="B24" s="90"/>
      <c r="C24" s="91"/>
      <c r="D24" s="15" t="s">
        <v>154</v>
      </c>
      <c r="E24" s="31" t="s">
        <v>576</v>
      </c>
      <c r="F24" s="25">
        <f>F25+F26+F27+F28</f>
        <v>192910.09999999998</v>
      </c>
      <c r="G24" s="25">
        <f>G25+G26+G27+G28</f>
        <v>97147.40000000001</v>
      </c>
      <c r="H24" s="62">
        <f t="shared" si="0"/>
        <v>95762.69999999997</v>
      </c>
      <c r="I24" s="62">
        <f t="shared" si="1"/>
        <v>50.358897745633854</v>
      </c>
    </row>
    <row r="25" spans="1:9" ht="13.5">
      <c r="A25" s="86" t="s">
        <v>155</v>
      </c>
      <c r="B25" s="87"/>
      <c r="C25" s="88"/>
      <c r="D25" s="16" t="s">
        <v>154</v>
      </c>
      <c r="E25" s="22" t="s">
        <v>11</v>
      </c>
      <c r="F25" s="27">
        <f>Прил_3!G264</f>
        <v>17964.4</v>
      </c>
      <c r="G25" s="27">
        <f>Прил_3!H264</f>
        <v>2755.6000000000004</v>
      </c>
      <c r="H25" s="63">
        <f t="shared" si="0"/>
        <v>15208.800000000001</v>
      </c>
      <c r="I25" s="63">
        <f t="shared" si="1"/>
        <v>15.339226470129812</v>
      </c>
    </row>
    <row r="26" spans="1:9" ht="13.5">
      <c r="A26" s="86" t="s">
        <v>506</v>
      </c>
      <c r="B26" s="87"/>
      <c r="C26" s="88"/>
      <c r="D26" s="16" t="s">
        <v>154</v>
      </c>
      <c r="E26" s="22" t="s">
        <v>13</v>
      </c>
      <c r="F26" s="27">
        <f>Прил_3!G290</f>
        <v>32214.399999999998</v>
      </c>
      <c r="G26" s="27">
        <f>Прил_3!H290</f>
        <v>4189.6</v>
      </c>
      <c r="H26" s="63">
        <f t="shared" si="0"/>
        <v>28024.799999999996</v>
      </c>
      <c r="I26" s="63">
        <f t="shared" si="1"/>
        <v>13.00536406079269</v>
      </c>
    </row>
    <row r="27" spans="1:9" ht="13.5">
      <c r="A27" s="86" t="s">
        <v>523</v>
      </c>
      <c r="B27" s="87"/>
      <c r="C27" s="88"/>
      <c r="D27" s="16" t="s">
        <v>154</v>
      </c>
      <c r="E27" s="22" t="s">
        <v>101</v>
      </c>
      <c r="F27" s="27">
        <f>Прил_3!G315</f>
        <v>126771.29999999999</v>
      </c>
      <c r="G27" s="27">
        <f>Прил_3!H315</f>
        <v>74634.6</v>
      </c>
      <c r="H27" s="63">
        <f t="shared" si="0"/>
        <v>52136.69999999998</v>
      </c>
      <c r="I27" s="63">
        <f t="shared" si="1"/>
        <v>58.87342008798523</v>
      </c>
    </row>
    <row r="28" spans="1:9" ht="18" customHeight="1">
      <c r="A28" s="86" t="s">
        <v>160</v>
      </c>
      <c r="B28" s="87"/>
      <c r="C28" s="88"/>
      <c r="D28" s="16" t="s">
        <v>154</v>
      </c>
      <c r="E28" s="22" t="s">
        <v>154</v>
      </c>
      <c r="F28" s="27">
        <f>Прил_3!G361</f>
        <v>15960</v>
      </c>
      <c r="G28" s="27">
        <f>Прил_3!H361</f>
        <v>15567.6</v>
      </c>
      <c r="H28" s="63">
        <f t="shared" si="0"/>
        <v>392.39999999999964</v>
      </c>
      <c r="I28" s="63">
        <f t="shared" si="1"/>
        <v>97.54135338345866</v>
      </c>
    </row>
    <row r="29" spans="1:9" ht="13.5">
      <c r="A29" s="89" t="s">
        <v>562</v>
      </c>
      <c r="B29" s="90"/>
      <c r="C29" s="91"/>
      <c r="D29" s="15" t="s">
        <v>186</v>
      </c>
      <c r="E29" s="31" t="s">
        <v>576</v>
      </c>
      <c r="F29" s="25">
        <f>F30</f>
        <v>1050</v>
      </c>
      <c r="G29" s="25">
        <f>G30</f>
        <v>203.1</v>
      </c>
      <c r="H29" s="62">
        <f t="shared" si="0"/>
        <v>846.9</v>
      </c>
      <c r="I29" s="62">
        <f t="shared" si="1"/>
        <v>19.34285714285714</v>
      </c>
    </row>
    <row r="30" spans="1:9" ht="13.5">
      <c r="A30" s="86" t="s">
        <v>563</v>
      </c>
      <c r="B30" s="87"/>
      <c r="C30" s="88"/>
      <c r="D30" s="16" t="s">
        <v>186</v>
      </c>
      <c r="E30" s="22" t="s">
        <v>154</v>
      </c>
      <c r="F30" s="27">
        <f>Прил_3!G369</f>
        <v>1050</v>
      </c>
      <c r="G30" s="27">
        <f>Прил_3!H369</f>
        <v>203.1</v>
      </c>
      <c r="H30" s="63">
        <f t="shared" si="0"/>
        <v>846.9</v>
      </c>
      <c r="I30" s="63">
        <f t="shared" si="1"/>
        <v>19.34285714285714</v>
      </c>
    </row>
    <row r="31" spans="1:9" ht="13.5">
      <c r="A31" s="89" t="s">
        <v>165</v>
      </c>
      <c r="B31" s="90"/>
      <c r="C31" s="91"/>
      <c r="D31" s="15" t="s">
        <v>166</v>
      </c>
      <c r="E31" s="31" t="s">
        <v>576</v>
      </c>
      <c r="F31" s="25">
        <f>F32+F33+F34+F35+F36</f>
        <v>354117.80000000005</v>
      </c>
      <c r="G31" s="25">
        <f>G32+G33+G34+G35+G36</f>
        <v>190973.30000000002</v>
      </c>
      <c r="H31" s="62">
        <f t="shared" si="0"/>
        <v>163144.50000000003</v>
      </c>
      <c r="I31" s="62">
        <f t="shared" si="1"/>
        <v>53.92931391757207</v>
      </c>
    </row>
    <row r="32" spans="1:9" ht="13.5">
      <c r="A32" s="86" t="s">
        <v>259</v>
      </c>
      <c r="B32" s="87"/>
      <c r="C32" s="88"/>
      <c r="D32" s="16" t="s">
        <v>166</v>
      </c>
      <c r="E32" s="22" t="s">
        <v>11</v>
      </c>
      <c r="F32" s="27">
        <f>Прил_3!G376</f>
        <v>63510.700000000004</v>
      </c>
      <c r="G32" s="27">
        <f>Прил_3!H376</f>
        <v>32653.300000000003</v>
      </c>
      <c r="H32" s="63">
        <f t="shared" si="0"/>
        <v>30857.4</v>
      </c>
      <c r="I32" s="63">
        <f t="shared" si="1"/>
        <v>51.41385624784485</v>
      </c>
    </row>
    <row r="33" spans="1:9" ht="13.5">
      <c r="A33" s="86" t="s">
        <v>301</v>
      </c>
      <c r="B33" s="87"/>
      <c r="C33" s="88"/>
      <c r="D33" s="16" t="s">
        <v>166</v>
      </c>
      <c r="E33" s="22" t="s">
        <v>13</v>
      </c>
      <c r="F33" s="27">
        <f>Прил_3!G429</f>
        <v>213938.7</v>
      </c>
      <c r="G33" s="27">
        <f>Прил_3!H429</f>
        <v>124163.90000000001</v>
      </c>
      <c r="H33" s="63">
        <f t="shared" si="0"/>
        <v>89774.8</v>
      </c>
      <c r="I33" s="63">
        <f t="shared" si="1"/>
        <v>58.03713867570477</v>
      </c>
    </row>
    <row r="34" spans="1:9" ht="13.5">
      <c r="A34" s="86" t="s">
        <v>321</v>
      </c>
      <c r="B34" s="87"/>
      <c r="C34" s="88"/>
      <c r="D34" s="16" t="s">
        <v>166</v>
      </c>
      <c r="E34" s="22" t="s">
        <v>101</v>
      </c>
      <c r="F34" s="27">
        <f>Прил_3!G498</f>
        <v>51145.4</v>
      </c>
      <c r="G34" s="27">
        <f>Прил_3!H498</f>
        <v>27292.1</v>
      </c>
      <c r="H34" s="63">
        <f t="shared" si="0"/>
        <v>23853.300000000003</v>
      </c>
      <c r="I34" s="63">
        <f t="shared" si="1"/>
        <v>53.36178815690169</v>
      </c>
    </row>
    <row r="35" spans="1:9" ht="13.5">
      <c r="A35" s="86" t="s">
        <v>327</v>
      </c>
      <c r="B35" s="87"/>
      <c r="C35" s="88"/>
      <c r="D35" s="16" t="s">
        <v>166</v>
      </c>
      <c r="E35" s="22" t="s">
        <v>166</v>
      </c>
      <c r="F35" s="27">
        <f>Прил_3!G537</f>
        <v>13396</v>
      </c>
      <c r="G35" s="27">
        <f>Прил_3!H537</f>
        <v>1585.7</v>
      </c>
      <c r="H35" s="63">
        <f t="shared" si="0"/>
        <v>11810.3</v>
      </c>
      <c r="I35" s="63">
        <f t="shared" si="1"/>
        <v>11.837115556882653</v>
      </c>
    </row>
    <row r="36" spans="1:9" ht="13.5">
      <c r="A36" s="86" t="s">
        <v>167</v>
      </c>
      <c r="B36" s="87"/>
      <c r="C36" s="88"/>
      <c r="D36" s="16" t="s">
        <v>166</v>
      </c>
      <c r="E36" s="22" t="s">
        <v>168</v>
      </c>
      <c r="F36" s="27">
        <f>Прил_3!G594</f>
        <v>12127</v>
      </c>
      <c r="G36" s="27">
        <f>Прил_3!H594</f>
        <v>5278.3</v>
      </c>
      <c r="H36" s="63">
        <f t="shared" si="0"/>
        <v>6848.7</v>
      </c>
      <c r="I36" s="63">
        <f t="shared" si="1"/>
        <v>43.52519172095325</v>
      </c>
    </row>
    <row r="37" spans="1:9" ht="13.5">
      <c r="A37" s="89" t="s">
        <v>388</v>
      </c>
      <c r="B37" s="90"/>
      <c r="C37" s="91"/>
      <c r="D37" s="15" t="s">
        <v>128</v>
      </c>
      <c r="E37" s="31" t="s">
        <v>576</v>
      </c>
      <c r="F37" s="25">
        <f>F38+F39</f>
        <v>47774.5</v>
      </c>
      <c r="G37" s="25">
        <f>G38+G39</f>
        <v>18370.8</v>
      </c>
      <c r="H37" s="62">
        <f t="shared" si="0"/>
        <v>29403.7</v>
      </c>
      <c r="I37" s="62">
        <f t="shared" si="1"/>
        <v>38.453149692827765</v>
      </c>
    </row>
    <row r="38" spans="1:9" ht="13.5">
      <c r="A38" s="86" t="s">
        <v>389</v>
      </c>
      <c r="B38" s="87"/>
      <c r="C38" s="88"/>
      <c r="D38" s="16" t="s">
        <v>128</v>
      </c>
      <c r="E38" s="22" t="s">
        <v>11</v>
      </c>
      <c r="F38" s="27">
        <f>Прил_3!G625</f>
        <v>40757</v>
      </c>
      <c r="G38" s="27">
        <f>Прил_3!H625</f>
        <v>15778.7</v>
      </c>
      <c r="H38" s="63">
        <f t="shared" si="0"/>
        <v>24978.3</v>
      </c>
      <c r="I38" s="63">
        <f t="shared" si="1"/>
        <v>38.71408592389038</v>
      </c>
    </row>
    <row r="39" spans="1:9" ht="13.5">
      <c r="A39" s="86" t="s">
        <v>421</v>
      </c>
      <c r="B39" s="87"/>
      <c r="C39" s="88"/>
      <c r="D39" s="16" t="s">
        <v>128</v>
      </c>
      <c r="E39" s="22" t="s">
        <v>25</v>
      </c>
      <c r="F39" s="27">
        <f>Прил_3!G685</f>
        <v>7017.5</v>
      </c>
      <c r="G39" s="27">
        <f>Прил_3!H685</f>
        <v>2592.1</v>
      </c>
      <c r="H39" s="63">
        <f t="shared" si="0"/>
        <v>4425.4</v>
      </c>
      <c r="I39" s="63">
        <f t="shared" si="1"/>
        <v>36.937655860349125</v>
      </c>
    </row>
    <row r="40" spans="1:9" ht="13.5">
      <c r="A40" s="89" t="s">
        <v>175</v>
      </c>
      <c r="B40" s="90"/>
      <c r="C40" s="91"/>
      <c r="D40" s="15" t="s">
        <v>108</v>
      </c>
      <c r="E40" s="31" t="s">
        <v>576</v>
      </c>
      <c r="F40" s="25">
        <f>F41+F42</f>
        <v>14353</v>
      </c>
      <c r="G40" s="25">
        <f>G41+G42</f>
        <v>5331.700000000001</v>
      </c>
      <c r="H40" s="62">
        <f t="shared" si="0"/>
        <v>9021.3</v>
      </c>
      <c r="I40" s="62">
        <f t="shared" si="1"/>
        <v>37.14693792238557</v>
      </c>
    </row>
    <row r="41" spans="1:9" ht="13.5">
      <c r="A41" s="86" t="s">
        <v>176</v>
      </c>
      <c r="B41" s="87"/>
      <c r="C41" s="88"/>
      <c r="D41" s="16" t="s">
        <v>108</v>
      </c>
      <c r="E41" s="22" t="s">
        <v>11</v>
      </c>
      <c r="F41" s="27">
        <f>Прил_3!G720</f>
        <v>10687.3</v>
      </c>
      <c r="G41" s="27">
        <f>Прил_3!H720</f>
        <v>4295.1</v>
      </c>
      <c r="H41" s="63">
        <f t="shared" si="0"/>
        <v>6392.199999999999</v>
      </c>
      <c r="I41" s="63">
        <f t="shared" si="1"/>
        <v>40.18882224696603</v>
      </c>
    </row>
    <row r="42" spans="1:9" ht="13.5">
      <c r="A42" s="86" t="s">
        <v>185</v>
      </c>
      <c r="B42" s="87"/>
      <c r="C42" s="88"/>
      <c r="D42" s="16" t="s">
        <v>108</v>
      </c>
      <c r="E42" s="22" t="s">
        <v>186</v>
      </c>
      <c r="F42" s="27">
        <f>Прил_3!G725</f>
        <v>3665.7</v>
      </c>
      <c r="G42" s="27">
        <f>Прил_3!H725</f>
        <v>1036.6</v>
      </c>
      <c r="H42" s="63">
        <f t="shared" si="0"/>
        <v>2629.1</v>
      </c>
      <c r="I42" s="63">
        <f t="shared" si="1"/>
        <v>28.27836429604168</v>
      </c>
    </row>
    <row r="43" spans="1:9" ht="13.5">
      <c r="A43" s="89" t="s">
        <v>424</v>
      </c>
      <c r="B43" s="90"/>
      <c r="C43" s="91"/>
      <c r="D43" s="15" t="s">
        <v>212</v>
      </c>
      <c r="E43" s="31" t="s">
        <v>576</v>
      </c>
      <c r="F43" s="25">
        <f>F44+F45+F46</f>
        <v>36893.2</v>
      </c>
      <c r="G43" s="25">
        <f>G44+G45+G46</f>
        <v>14436.3</v>
      </c>
      <c r="H43" s="62">
        <f t="shared" si="0"/>
        <v>22456.899999999998</v>
      </c>
      <c r="I43" s="62">
        <f t="shared" si="1"/>
        <v>39.12997517157633</v>
      </c>
    </row>
    <row r="44" spans="1:9" ht="13.5">
      <c r="A44" s="86" t="s">
        <v>425</v>
      </c>
      <c r="B44" s="87"/>
      <c r="C44" s="88"/>
      <c r="D44" s="16" t="s">
        <v>212</v>
      </c>
      <c r="E44" s="22" t="s">
        <v>11</v>
      </c>
      <c r="F44" s="27">
        <f>Прил_3!G752</f>
        <v>24336.2</v>
      </c>
      <c r="G44" s="27">
        <f>Прил_3!H752</f>
        <v>9905.9</v>
      </c>
      <c r="H44" s="63">
        <f t="shared" si="0"/>
        <v>14430.300000000001</v>
      </c>
      <c r="I44" s="63">
        <f t="shared" si="1"/>
        <v>40.70438277134475</v>
      </c>
    </row>
    <row r="45" spans="1:9" ht="13.5">
      <c r="A45" s="86" t="s">
        <v>431</v>
      </c>
      <c r="B45" s="87"/>
      <c r="C45" s="88"/>
      <c r="D45" s="16" t="s">
        <v>212</v>
      </c>
      <c r="E45" s="22" t="s">
        <v>101</v>
      </c>
      <c r="F45" s="27">
        <f>Прил_3!G763</f>
        <v>8207.8</v>
      </c>
      <c r="G45" s="27">
        <f>Прил_3!H763</f>
        <v>4277.799999999999</v>
      </c>
      <c r="H45" s="63">
        <f t="shared" si="0"/>
        <v>3930</v>
      </c>
      <c r="I45" s="63">
        <f t="shared" si="1"/>
        <v>52.11871634299081</v>
      </c>
    </row>
    <row r="46" spans="1:9" ht="13.5">
      <c r="A46" s="86" t="s">
        <v>445</v>
      </c>
      <c r="B46" s="87"/>
      <c r="C46" s="88"/>
      <c r="D46" s="16" t="s">
        <v>212</v>
      </c>
      <c r="E46" s="22" t="s">
        <v>154</v>
      </c>
      <c r="F46" s="27">
        <f>Прил_3!G789</f>
        <v>4349.2</v>
      </c>
      <c r="G46" s="27">
        <f>Прил_3!H789</f>
        <v>252.59999999999997</v>
      </c>
      <c r="H46" s="63">
        <f t="shared" si="0"/>
        <v>4096.599999999999</v>
      </c>
      <c r="I46" s="63">
        <f t="shared" si="1"/>
        <v>5.807964683160121</v>
      </c>
    </row>
    <row r="47" spans="1:9" ht="13.5">
      <c r="A47" s="89" t="s">
        <v>250</v>
      </c>
      <c r="B47" s="90"/>
      <c r="C47" s="91"/>
      <c r="D47" s="15" t="s">
        <v>134</v>
      </c>
      <c r="E47" s="31" t="s">
        <v>576</v>
      </c>
      <c r="F47" s="25">
        <f>F48</f>
        <v>5617</v>
      </c>
      <c r="G47" s="25">
        <f>G48</f>
        <v>3173.1</v>
      </c>
      <c r="H47" s="62">
        <f t="shared" si="0"/>
        <v>2443.9</v>
      </c>
      <c r="I47" s="62">
        <f t="shared" si="1"/>
        <v>56.4910094356418</v>
      </c>
    </row>
    <row r="48" spans="1:9" ht="13.5">
      <c r="A48" s="86" t="s">
        <v>251</v>
      </c>
      <c r="B48" s="87"/>
      <c r="C48" s="88"/>
      <c r="D48" s="16" t="s">
        <v>134</v>
      </c>
      <c r="E48" s="22" t="s">
        <v>13</v>
      </c>
      <c r="F48" s="27">
        <f>Прил_3!G830</f>
        <v>5617</v>
      </c>
      <c r="G48" s="27">
        <f>Прил_3!H830</f>
        <v>3173.1</v>
      </c>
      <c r="H48" s="63">
        <f t="shared" si="0"/>
        <v>2443.9</v>
      </c>
      <c r="I48" s="63">
        <f t="shared" si="1"/>
        <v>56.4910094356418</v>
      </c>
    </row>
    <row r="49" ht="13.5">
      <c r="G49" s="20"/>
    </row>
    <row r="50" ht="13.5">
      <c r="G50" s="20"/>
    </row>
    <row r="51" ht="13.5">
      <c r="G51" s="20"/>
    </row>
  </sheetData>
  <sheetProtection/>
  <mergeCells count="49">
    <mergeCell ref="A2:B2"/>
    <mergeCell ref="C2:F2"/>
    <mergeCell ref="A3:I3"/>
    <mergeCell ref="B1:I1"/>
    <mergeCell ref="A4:I4"/>
    <mergeCell ref="A5:C5"/>
    <mergeCell ref="A7:C7"/>
    <mergeCell ref="A8:C8"/>
    <mergeCell ref="A9:C9"/>
    <mergeCell ref="A10:C10"/>
    <mergeCell ref="A6:C6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7:C47"/>
    <mergeCell ref="A48:C48"/>
    <mergeCell ref="A41:C41"/>
    <mergeCell ref="A42:C42"/>
    <mergeCell ref="A43:C43"/>
    <mergeCell ref="A44:C44"/>
    <mergeCell ref="A45:C45"/>
    <mergeCell ref="A46:C46"/>
  </mergeCells>
  <printOptions/>
  <pageMargins left="0.3937007874015748" right="0.1968503937007874" top="0.3937007874015748" bottom="0.3937007874015748" header="0" footer="0.5118110236220472"/>
  <pageSetup fitToHeight="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834"/>
  <sheetViews>
    <sheetView view="pageBreakPreview" zoomScale="95" zoomScaleSheetLayoutView="95" zoomScalePageLayoutView="0" workbookViewId="0" topLeftCell="A1">
      <selection activeCell="A2" sqref="A2:J2"/>
    </sheetView>
  </sheetViews>
  <sheetFormatPr defaultColWidth="9.140625" defaultRowHeight="15"/>
  <cols>
    <col min="1" max="1" width="42.28125" style="13" customWidth="1"/>
    <col min="2" max="2" width="3.28125" style="13" customWidth="1"/>
    <col min="3" max="4" width="3.7109375" style="13" customWidth="1"/>
    <col min="5" max="5" width="16.7109375" style="13" customWidth="1"/>
    <col min="6" max="6" width="4.7109375" style="13" customWidth="1"/>
    <col min="7" max="7" width="11.8515625" style="13" customWidth="1"/>
    <col min="8" max="8" width="11.8515625" style="20" customWidth="1"/>
    <col min="9" max="9" width="8.8515625" style="20" customWidth="1"/>
    <col min="10" max="16384" width="8.8515625" style="13" customWidth="1"/>
  </cols>
  <sheetData>
    <row r="1" spans="1:10" ht="14.25">
      <c r="A1" s="39"/>
      <c r="B1" s="39"/>
      <c r="C1" s="39"/>
      <c r="D1" s="39"/>
      <c r="E1" s="39"/>
      <c r="F1" s="39"/>
      <c r="G1" s="39"/>
      <c r="H1" s="98" t="s">
        <v>578</v>
      </c>
      <c r="I1" s="186"/>
      <c r="J1" s="186"/>
    </row>
    <row r="2" spans="1:10" ht="54" customHeight="1">
      <c r="A2" s="111" t="s">
        <v>596</v>
      </c>
      <c r="B2" s="111"/>
      <c r="C2" s="111"/>
      <c r="D2" s="111"/>
      <c r="E2" s="111"/>
      <c r="F2" s="111"/>
      <c r="G2" s="111"/>
      <c r="H2" s="150"/>
      <c r="I2" s="150"/>
      <c r="J2" s="150"/>
    </row>
    <row r="3" spans="1:10" ht="14.25">
      <c r="A3" s="98" t="s">
        <v>575</v>
      </c>
      <c r="B3" s="98"/>
      <c r="C3" s="98"/>
      <c r="D3" s="98"/>
      <c r="E3" s="98"/>
      <c r="F3" s="98"/>
      <c r="G3" s="98"/>
      <c r="H3" s="97"/>
      <c r="I3" s="97"/>
      <c r="J3" s="97"/>
    </row>
    <row r="4" spans="1:10" ht="52.5">
      <c r="A4" s="187" t="s">
        <v>1</v>
      </c>
      <c r="B4" s="188"/>
      <c r="C4" s="189" t="s">
        <v>3</v>
      </c>
      <c r="D4" s="189" t="s">
        <v>4</v>
      </c>
      <c r="E4" s="189" t="s">
        <v>5</v>
      </c>
      <c r="F4" s="189" t="s">
        <v>6</v>
      </c>
      <c r="G4" s="46" t="s">
        <v>590</v>
      </c>
      <c r="H4" s="46" t="str">
        <f>'[1]ПР_2'!G4</f>
        <v>Исполнение Бюджета за полугодие 2022 год</v>
      </c>
      <c r="I4" s="46" t="s">
        <v>591</v>
      </c>
      <c r="J4" s="46" t="s">
        <v>592</v>
      </c>
    </row>
    <row r="5" spans="1:10" ht="13.5">
      <c r="A5" s="187">
        <v>1</v>
      </c>
      <c r="B5" s="188"/>
      <c r="C5" s="189">
        <v>2</v>
      </c>
      <c r="D5" s="189">
        <v>3</v>
      </c>
      <c r="E5" s="189">
        <v>4</v>
      </c>
      <c r="F5" s="189">
        <v>5</v>
      </c>
      <c r="G5" s="47">
        <v>6</v>
      </c>
      <c r="H5" s="47">
        <v>7</v>
      </c>
      <c r="I5" s="47">
        <v>8</v>
      </c>
      <c r="J5" s="47">
        <v>9</v>
      </c>
    </row>
    <row r="6" spans="1:10" ht="13.5">
      <c r="A6" s="89" t="s">
        <v>7</v>
      </c>
      <c r="B6" s="91"/>
      <c r="C6" s="15"/>
      <c r="D6" s="15"/>
      <c r="E6" s="15"/>
      <c r="F6" s="29"/>
      <c r="G6" s="28">
        <f>G7+G185+G192+G215+G263+G368+G375+G624+G719+G751+G829</f>
        <v>931119.7999999999</v>
      </c>
      <c r="H6" s="28">
        <f>H7+H185+H192+H215+H263+H368+H375+H624+H719+H751+H829</f>
        <v>444419.60000000003</v>
      </c>
      <c r="I6" s="48">
        <f>G6-H6</f>
        <v>486700.1999999999</v>
      </c>
      <c r="J6" s="48">
        <f>H6/G6*100</f>
        <v>47.729583239449966</v>
      </c>
    </row>
    <row r="7" spans="1:12" ht="13.5">
      <c r="A7" s="89" t="s">
        <v>10</v>
      </c>
      <c r="B7" s="91"/>
      <c r="C7" s="15" t="s">
        <v>11</v>
      </c>
      <c r="D7" s="12" t="s">
        <v>576</v>
      </c>
      <c r="E7" s="15"/>
      <c r="F7" s="29"/>
      <c r="G7" s="48">
        <f>G8+G14+G31+G63+G84+G89</f>
        <v>253992</v>
      </c>
      <c r="H7" s="48">
        <f>H8+H14+H31+H63+H84+H89</f>
        <v>109681.5</v>
      </c>
      <c r="I7" s="48">
        <f>G7-H7</f>
        <v>144310.5</v>
      </c>
      <c r="J7" s="48">
        <f>H7/G7*100</f>
        <v>43.183053009543606</v>
      </c>
      <c r="L7" s="81"/>
    </row>
    <row r="8" spans="1:10" ht="13.5">
      <c r="A8" s="89" t="s">
        <v>12</v>
      </c>
      <c r="B8" s="91"/>
      <c r="C8" s="15" t="s">
        <v>11</v>
      </c>
      <c r="D8" s="15" t="s">
        <v>13</v>
      </c>
      <c r="E8" s="15"/>
      <c r="F8" s="29"/>
      <c r="G8" s="25">
        <f aca="true" t="shared" si="0" ref="G8:H12">G9</f>
        <v>5216.2</v>
      </c>
      <c r="H8" s="61">
        <f t="shared" si="0"/>
        <v>2941.6</v>
      </c>
      <c r="I8" s="61">
        <f>G8-H8</f>
        <v>2274.6</v>
      </c>
      <c r="J8" s="61">
        <f>H8/G8*100</f>
        <v>56.39354319236226</v>
      </c>
    </row>
    <row r="9" spans="1:10" ht="39" customHeight="1">
      <c r="A9" s="86" t="s">
        <v>14</v>
      </c>
      <c r="B9" s="88"/>
      <c r="C9" s="16" t="s">
        <v>11</v>
      </c>
      <c r="D9" s="16" t="s">
        <v>13</v>
      </c>
      <c r="E9" s="16" t="s">
        <v>15</v>
      </c>
      <c r="F9" s="30"/>
      <c r="G9" s="27">
        <f t="shared" si="0"/>
        <v>5216.2</v>
      </c>
      <c r="H9" s="49">
        <f t="shared" si="0"/>
        <v>2941.6</v>
      </c>
      <c r="I9" s="49">
        <f>G9-H9</f>
        <v>2274.6</v>
      </c>
      <c r="J9" s="49">
        <f>H9/G9*100</f>
        <v>56.39354319236226</v>
      </c>
    </row>
    <row r="10" spans="1:10" ht="13.5">
      <c r="A10" s="86" t="s">
        <v>16</v>
      </c>
      <c r="B10" s="88"/>
      <c r="C10" s="16" t="s">
        <v>11</v>
      </c>
      <c r="D10" s="16" t="s">
        <v>13</v>
      </c>
      <c r="E10" s="16" t="s">
        <v>17</v>
      </c>
      <c r="F10" s="30"/>
      <c r="G10" s="27">
        <f t="shared" si="0"/>
        <v>5216.2</v>
      </c>
      <c r="H10" s="27">
        <f t="shared" si="0"/>
        <v>2941.6</v>
      </c>
      <c r="I10" s="49">
        <f aca="true" t="shared" si="1" ref="I10:I73">G10-H10</f>
        <v>2274.6</v>
      </c>
      <c r="J10" s="49">
        <f aca="true" t="shared" si="2" ref="J10:J73">H10/G10*100</f>
        <v>56.39354319236226</v>
      </c>
    </row>
    <row r="11" spans="1:10" ht="33" customHeight="1">
      <c r="A11" s="86" t="s">
        <v>18</v>
      </c>
      <c r="B11" s="88"/>
      <c r="C11" s="16" t="s">
        <v>11</v>
      </c>
      <c r="D11" s="16" t="s">
        <v>13</v>
      </c>
      <c r="E11" s="16" t="s">
        <v>19</v>
      </c>
      <c r="F11" s="30"/>
      <c r="G11" s="27">
        <f t="shared" si="0"/>
        <v>5216.2</v>
      </c>
      <c r="H11" s="27">
        <f t="shared" si="0"/>
        <v>2941.6</v>
      </c>
      <c r="I11" s="49">
        <f t="shared" si="1"/>
        <v>2274.6</v>
      </c>
      <c r="J11" s="49">
        <f t="shared" si="2"/>
        <v>56.39354319236226</v>
      </c>
    </row>
    <row r="12" spans="1:10" ht="67.5" customHeight="1">
      <c r="A12" s="86" t="s">
        <v>20</v>
      </c>
      <c r="B12" s="88"/>
      <c r="C12" s="16" t="s">
        <v>11</v>
      </c>
      <c r="D12" s="16" t="s">
        <v>13</v>
      </c>
      <c r="E12" s="16" t="s">
        <v>19</v>
      </c>
      <c r="F12" s="30" t="s">
        <v>21</v>
      </c>
      <c r="G12" s="27">
        <f t="shared" si="0"/>
        <v>5216.2</v>
      </c>
      <c r="H12" s="27">
        <f t="shared" si="0"/>
        <v>2941.6</v>
      </c>
      <c r="I12" s="49">
        <f t="shared" si="1"/>
        <v>2274.6</v>
      </c>
      <c r="J12" s="49">
        <f t="shared" si="2"/>
        <v>56.39354319236226</v>
      </c>
    </row>
    <row r="13" spans="1:10" ht="27.75" customHeight="1">
      <c r="A13" s="86" t="s">
        <v>22</v>
      </c>
      <c r="B13" s="88"/>
      <c r="C13" s="16" t="s">
        <v>11</v>
      </c>
      <c r="D13" s="16" t="s">
        <v>13</v>
      </c>
      <c r="E13" s="16" t="s">
        <v>19</v>
      </c>
      <c r="F13" s="30" t="s">
        <v>23</v>
      </c>
      <c r="G13" s="27">
        <v>5216.2</v>
      </c>
      <c r="H13" s="27">
        <f>Прил_4!I11</f>
        <v>2941.6</v>
      </c>
      <c r="I13" s="49">
        <f t="shared" si="1"/>
        <v>2274.6</v>
      </c>
      <c r="J13" s="49">
        <f t="shared" si="2"/>
        <v>56.39354319236226</v>
      </c>
    </row>
    <row r="14" spans="1:10" s="64" customFormat="1" ht="52.5" customHeight="1">
      <c r="A14" s="89" t="s">
        <v>228</v>
      </c>
      <c r="B14" s="91"/>
      <c r="C14" s="15" t="s">
        <v>11</v>
      </c>
      <c r="D14" s="15" t="s">
        <v>101</v>
      </c>
      <c r="E14" s="15"/>
      <c r="F14" s="43"/>
      <c r="G14" s="25">
        <f>G15</f>
        <v>5629</v>
      </c>
      <c r="H14" s="25">
        <f>H15</f>
        <v>2408.8</v>
      </c>
      <c r="I14" s="48">
        <f t="shared" si="1"/>
        <v>3220.2</v>
      </c>
      <c r="J14" s="48">
        <f t="shared" si="2"/>
        <v>42.7926807603482</v>
      </c>
    </row>
    <row r="15" spans="1:10" ht="42" customHeight="1">
      <c r="A15" s="86" t="s">
        <v>14</v>
      </c>
      <c r="B15" s="88"/>
      <c r="C15" s="16" t="s">
        <v>11</v>
      </c>
      <c r="D15" s="16" t="s">
        <v>101</v>
      </c>
      <c r="E15" s="16" t="s">
        <v>15</v>
      </c>
      <c r="F15" s="30"/>
      <c r="G15" s="27">
        <f>G16</f>
        <v>5629</v>
      </c>
      <c r="H15" s="27">
        <f>H16</f>
        <v>2408.8</v>
      </c>
      <c r="I15" s="49">
        <f t="shared" si="1"/>
        <v>3220.2</v>
      </c>
      <c r="J15" s="49">
        <f t="shared" si="2"/>
        <v>42.7926807603482</v>
      </c>
    </row>
    <row r="16" spans="1:10" ht="13.5">
      <c r="A16" s="86" t="s">
        <v>41</v>
      </c>
      <c r="B16" s="88"/>
      <c r="C16" s="16" t="s">
        <v>11</v>
      </c>
      <c r="D16" s="16" t="s">
        <v>101</v>
      </c>
      <c r="E16" s="16" t="s">
        <v>42</v>
      </c>
      <c r="F16" s="30"/>
      <c r="G16" s="27">
        <f>G17+G21+G23+G26</f>
        <v>5629</v>
      </c>
      <c r="H16" s="27">
        <f>H17+H21+H23+H26</f>
        <v>2408.8</v>
      </c>
      <c r="I16" s="49">
        <f t="shared" si="1"/>
        <v>3220.2</v>
      </c>
      <c r="J16" s="49">
        <f t="shared" si="2"/>
        <v>42.7926807603482</v>
      </c>
    </row>
    <row r="17" spans="1:10" ht="28.5" customHeight="1">
      <c r="A17" s="86" t="s">
        <v>18</v>
      </c>
      <c r="B17" s="88"/>
      <c r="C17" s="16" t="s">
        <v>11</v>
      </c>
      <c r="D17" s="16" t="s">
        <v>101</v>
      </c>
      <c r="E17" s="16" t="s">
        <v>43</v>
      </c>
      <c r="F17" s="30"/>
      <c r="G17" s="27">
        <f>G18</f>
        <v>4081</v>
      </c>
      <c r="H17" s="27">
        <f>H18</f>
        <v>1426.8</v>
      </c>
      <c r="I17" s="49">
        <f t="shared" si="1"/>
        <v>2654.2</v>
      </c>
      <c r="J17" s="49">
        <f t="shared" si="2"/>
        <v>34.96201911296251</v>
      </c>
    </row>
    <row r="18" spans="1:10" ht="68.25" customHeight="1">
      <c r="A18" s="86" t="s">
        <v>20</v>
      </c>
      <c r="B18" s="88"/>
      <c r="C18" s="16" t="s">
        <v>11</v>
      </c>
      <c r="D18" s="16" t="s">
        <v>101</v>
      </c>
      <c r="E18" s="16" t="s">
        <v>43</v>
      </c>
      <c r="F18" s="30" t="s">
        <v>21</v>
      </c>
      <c r="G18" s="27">
        <f>G19</f>
        <v>4081</v>
      </c>
      <c r="H18" s="27">
        <f>H19</f>
        <v>1426.8</v>
      </c>
      <c r="I18" s="49">
        <f t="shared" si="1"/>
        <v>2654.2</v>
      </c>
      <c r="J18" s="49">
        <f t="shared" si="2"/>
        <v>34.96201911296251</v>
      </c>
    </row>
    <row r="19" spans="1:10" ht="33" customHeight="1">
      <c r="A19" s="86" t="s">
        <v>22</v>
      </c>
      <c r="B19" s="88"/>
      <c r="C19" s="16" t="s">
        <v>11</v>
      </c>
      <c r="D19" s="16" t="s">
        <v>101</v>
      </c>
      <c r="E19" s="16" t="s">
        <v>43</v>
      </c>
      <c r="F19" s="30" t="s">
        <v>23</v>
      </c>
      <c r="G19" s="27">
        <f>Прил_4!H251</f>
        <v>4081</v>
      </c>
      <c r="H19" s="27">
        <f>Прил_4!I251</f>
        <v>1426.8</v>
      </c>
      <c r="I19" s="49">
        <f t="shared" si="1"/>
        <v>2654.2</v>
      </c>
      <c r="J19" s="49">
        <f t="shared" si="2"/>
        <v>34.96201911296251</v>
      </c>
    </row>
    <row r="20" spans="1:10" ht="30" customHeight="1">
      <c r="A20" s="86" t="s">
        <v>31</v>
      </c>
      <c r="B20" s="88"/>
      <c r="C20" s="16" t="s">
        <v>11</v>
      </c>
      <c r="D20" s="16" t="s">
        <v>101</v>
      </c>
      <c r="E20" s="16" t="s">
        <v>44</v>
      </c>
      <c r="F20" s="30"/>
      <c r="G20" s="27">
        <f>G21</f>
        <v>394</v>
      </c>
      <c r="H20" s="27">
        <f>H21</f>
        <v>91.8</v>
      </c>
      <c r="I20" s="49">
        <f t="shared" si="1"/>
        <v>302.2</v>
      </c>
      <c r="J20" s="49">
        <f t="shared" si="2"/>
        <v>23.299492385786802</v>
      </c>
    </row>
    <row r="21" spans="1:10" ht="26.25" customHeight="1">
      <c r="A21" s="86" t="s">
        <v>33</v>
      </c>
      <c r="B21" s="88"/>
      <c r="C21" s="16" t="s">
        <v>11</v>
      </c>
      <c r="D21" s="16" t="s">
        <v>101</v>
      </c>
      <c r="E21" s="16" t="s">
        <v>44</v>
      </c>
      <c r="F21" s="30" t="s">
        <v>34</v>
      </c>
      <c r="G21" s="27">
        <f>G22</f>
        <v>394</v>
      </c>
      <c r="H21" s="27">
        <f>H22</f>
        <v>91.8</v>
      </c>
      <c r="I21" s="49">
        <f t="shared" si="1"/>
        <v>302.2</v>
      </c>
      <c r="J21" s="49">
        <f t="shared" si="2"/>
        <v>23.299492385786802</v>
      </c>
    </row>
    <row r="22" spans="1:10" ht="25.5" customHeight="1">
      <c r="A22" s="86" t="s">
        <v>35</v>
      </c>
      <c r="B22" s="88"/>
      <c r="C22" s="16" t="s">
        <v>11</v>
      </c>
      <c r="D22" s="16" t="s">
        <v>101</v>
      </c>
      <c r="E22" s="16" t="s">
        <v>44</v>
      </c>
      <c r="F22" s="30" t="s">
        <v>36</v>
      </c>
      <c r="G22" s="27">
        <f>Прил_4!H254</f>
        <v>394</v>
      </c>
      <c r="H22" s="27">
        <f>Прил_4!I254</f>
        <v>91.8</v>
      </c>
      <c r="I22" s="49">
        <f t="shared" si="1"/>
        <v>302.2</v>
      </c>
      <c r="J22" s="49">
        <f t="shared" si="2"/>
        <v>23.299492385786802</v>
      </c>
    </row>
    <row r="23" spans="1:10" ht="69" customHeight="1">
      <c r="A23" s="86" t="s">
        <v>37</v>
      </c>
      <c r="B23" s="88"/>
      <c r="C23" s="16" t="s">
        <v>11</v>
      </c>
      <c r="D23" s="16" t="s">
        <v>101</v>
      </c>
      <c r="E23" s="16" t="s">
        <v>51</v>
      </c>
      <c r="F23" s="30"/>
      <c r="G23" s="27">
        <f>G24</f>
        <v>220</v>
      </c>
      <c r="H23" s="27">
        <f>H24</f>
        <v>0</v>
      </c>
      <c r="I23" s="49">
        <f t="shared" si="1"/>
        <v>220</v>
      </c>
      <c r="J23" s="49">
        <f t="shared" si="2"/>
        <v>0</v>
      </c>
    </row>
    <row r="24" spans="1:10" ht="69.75" customHeight="1">
      <c r="A24" s="86" t="s">
        <v>20</v>
      </c>
      <c r="B24" s="88"/>
      <c r="C24" s="16" t="s">
        <v>11</v>
      </c>
      <c r="D24" s="16" t="s">
        <v>101</v>
      </c>
      <c r="E24" s="16" t="s">
        <v>51</v>
      </c>
      <c r="F24" s="30" t="s">
        <v>21</v>
      </c>
      <c r="G24" s="27">
        <f>G25</f>
        <v>220</v>
      </c>
      <c r="H24" s="27">
        <f>H25</f>
        <v>0</v>
      </c>
      <c r="I24" s="49">
        <f t="shared" si="1"/>
        <v>220</v>
      </c>
      <c r="J24" s="49">
        <f t="shared" si="2"/>
        <v>0</v>
      </c>
    </row>
    <row r="25" spans="1:10" ht="27.75" customHeight="1">
      <c r="A25" s="86" t="s">
        <v>22</v>
      </c>
      <c r="B25" s="88"/>
      <c r="C25" s="16" t="s">
        <v>11</v>
      </c>
      <c r="D25" s="16" t="s">
        <v>101</v>
      </c>
      <c r="E25" s="16" t="s">
        <v>51</v>
      </c>
      <c r="F25" s="30" t="s">
        <v>23</v>
      </c>
      <c r="G25" s="27">
        <f>Прил_4!H257</f>
        <v>220</v>
      </c>
      <c r="H25" s="27">
        <f>Прил_4!I257</f>
        <v>0</v>
      </c>
      <c r="I25" s="49">
        <f t="shared" si="1"/>
        <v>220</v>
      </c>
      <c r="J25" s="49">
        <f t="shared" si="2"/>
        <v>0</v>
      </c>
    </row>
    <row r="26" spans="1:10" ht="13.5">
      <c r="A26" s="86" t="s">
        <v>52</v>
      </c>
      <c r="B26" s="88"/>
      <c r="C26" s="16" t="s">
        <v>11</v>
      </c>
      <c r="D26" s="16" t="s">
        <v>101</v>
      </c>
      <c r="E26" s="16" t="s">
        <v>53</v>
      </c>
      <c r="F26" s="30"/>
      <c r="G26" s="27">
        <f>G27+G29</f>
        <v>934</v>
      </c>
      <c r="H26" s="27">
        <f>H27+H29</f>
        <v>890.2</v>
      </c>
      <c r="I26" s="49">
        <f t="shared" si="1"/>
        <v>43.799999999999955</v>
      </c>
      <c r="J26" s="49">
        <f t="shared" si="2"/>
        <v>95.31049250535332</v>
      </c>
    </row>
    <row r="27" spans="1:10" ht="66.75" customHeight="1">
      <c r="A27" s="86" t="s">
        <v>20</v>
      </c>
      <c r="B27" s="88"/>
      <c r="C27" s="16" t="s">
        <v>11</v>
      </c>
      <c r="D27" s="16" t="s">
        <v>101</v>
      </c>
      <c r="E27" s="16" t="s">
        <v>53</v>
      </c>
      <c r="F27" s="30" t="s">
        <v>21</v>
      </c>
      <c r="G27" s="27">
        <f>G28</f>
        <v>54</v>
      </c>
      <c r="H27" s="27">
        <f>H28</f>
        <v>12</v>
      </c>
      <c r="I27" s="49">
        <f t="shared" si="1"/>
        <v>42</v>
      </c>
      <c r="J27" s="49">
        <f t="shared" si="2"/>
        <v>22.22222222222222</v>
      </c>
    </row>
    <row r="28" spans="1:10" ht="28.5" customHeight="1">
      <c r="A28" s="86" t="s">
        <v>22</v>
      </c>
      <c r="B28" s="88"/>
      <c r="C28" s="16" t="s">
        <v>11</v>
      </c>
      <c r="D28" s="16" t="s">
        <v>101</v>
      </c>
      <c r="E28" s="16" t="s">
        <v>53</v>
      </c>
      <c r="F28" s="30" t="s">
        <v>23</v>
      </c>
      <c r="G28" s="27">
        <f>Прил_4!H260</f>
        <v>54</v>
      </c>
      <c r="H28" s="27">
        <f>Прил_4!I260</f>
        <v>12</v>
      </c>
      <c r="I28" s="49">
        <f t="shared" si="1"/>
        <v>42</v>
      </c>
      <c r="J28" s="49">
        <f t="shared" si="2"/>
        <v>22.22222222222222</v>
      </c>
    </row>
    <row r="29" spans="1:10" ht="13.5">
      <c r="A29" s="86" t="s">
        <v>181</v>
      </c>
      <c r="B29" s="88"/>
      <c r="C29" s="16" t="s">
        <v>11</v>
      </c>
      <c r="D29" s="16" t="s">
        <v>101</v>
      </c>
      <c r="E29" s="16" t="s">
        <v>53</v>
      </c>
      <c r="F29" s="30" t="s">
        <v>182</v>
      </c>
      <c r="G29" s="27">
        <f>G30</f>
        <v>880</v>
      </c>
      <c r="H29" s="27">
        <f>H30</f>
        <v>878.2</v>
      </c>
      <c r="I29" s="49">
        <f t="shared" si="1"/>
        <v>1.7999999999999545</v>
      </c>
      <c r="J29" s="49">
        <f t="shared" si="2"/>
        <v>99.79545454545456</v>
      </c>
    </row>
    <row r="30" spans="1:10" ht="27" customHeight="1">
      <c r="A30" s="86" t="s">
        <v>203</v>
      </c>
      <c r="B30" s="88"/>
      <c r="C30" s="16" t="s">
        <v>11</v>
      </c>
      <c r="D30" s="16" t="s">
        <v>101</v>
      </c>
      <c r="E30" s="16" t="s">
        <v>53</v>
      </c>
      <c r="F30" s="30" t="s">
        <v>204</v>
      </c>
      <c r="G30" s="27">
        <f>Прил_4!H262</f>
        <v>880</v>
      </c>
      <c r="H30" s="27">
        <f>Прил_4!I262</f>
        <v>878.2</v>
      </c>
      <c r="I30" s="49">
        <f t="shared" si="1"/>
        <v>1.7999999999999545</v>
      </c>
      <c r="J30" s="49">
        <f t="shared" si="2"/>
        <v>99.79545454545456</v>
      </c>
    </row>
    <row r="31" spans="1:12" ht="55.5" customHeight="1">
      <c r="A31" s="89" t="s">
        <v>24</v>
      </c>
      <c r="B31" s="91"/>
      <c r="C31" s="15" t="s">
        <v>11</v>
      </c>
      <c r="D31" s="15" t="s">
        <v>25</v>
      </c>
      <c r="E31" s="15"/>
      <c r="F31" s="29"/>
      <c r="G31" s="28">
        <f>G32+G46</f>
        <v>106592.3</v>
      </c>
      <c r="H31" s="28">
        <f>H32+H46</f>
        <v>45709.1</v>
      </c>
      <c r="I31" s="48">
        <f t="shared" si="1"/>
        <v>60883.200000000004</v>
      </c>
      <c r="J31" s="48">
        <f t="shared" si="2"/>
        <v>42.88217816859191</v>
      </c>
      <c r="L31" s="81"/>
    </row>
    <row r="32" spans="1:10" ht="69.75" customHeight="1">
      <c r="A32" s="86" t="s">
        <v>26</v>
      </c>
      <c r="B32" s="88"/>
      <c r="C32" s="16" t="s">
        <v>11</v>
      </c>
      <c r="D32" s="16" t="s">
        <v>25</v>
      </c>
      <c r="E32" s="16" t="s">
        <v>27</v>
      </c>
      <c r="F32" s="30"/>
      <c r="G32" s="27">
        <f>G33</f>
        <v>3486.8</v>
      </c>
      <c r="H32" s="27">
        <f>H33</f>
        <v>875.5</v>
      </c>
      <c r="I32" s="49">
        <f t="shared" si="1"/>
        <v>2611.3</v>
      </c>
      <c r="J32" s="49">
        <f t="shared" si="2"/>
        <v>25.10898244808994</v>
      </c>
    </row>
    <row r="33" spans="1:10" ht="42" customHeight="1">
      <c r="A33" s="86" t="s">
        <v>28</v>
      </c>
      <c r="B33" s="88"/>
      <c r="C33" s="16" t="s">
        <v>11</v>
      </c>
      <c r="D33" s="16" t="s">
        <v>25</v>
      </c>
      <c r="E33" s="16" t="s">
        <v>29</v>
      </c>
      <c r="F33" s="30"/>
      <c r="G33" s="27">
        <f>G34+G37+G40+G43</f>
        <v>3486.8</v>
      </c>
      <c r="H33" s="27">
        <f>H34+H37+H40+H43</f>
        <v>875.5</v>
      </c>
      <c r="I33" s="49">
        <f t="shared" si="1"/>
        <v>2611.3</v>
      </c>
      <c r="J33" s="49">
        <f t="shared" si="2"/>
        <v>25.10898244808994</v>
      </c>
    </row>
    <row r="34" spans="1:10" ht="28.5" customHeight="1">
      <c r="A34" s="86" t="s">
        <v>18</v>
      </c>
      <c r="B34" s="88"/>
      <c r="C34" s="16" t="s">
        <v>11</v>
      </c>
      <c r="D34" s="16" t="s">
        <v>25</v>
      </c>
      <c r="E34" s="16" t="s">
        <v>30</v>
      </c>
      <c r="F34" s="30"/>
      <c r="G34" s="27">
        <f>G35</f>
        <v>1509.5</v>
      </c>
      <c r="H34" s="27">
        <f>H35</f>
        <v>162.2</v>
      </c>
      <c r="I34" s="49">
        <f t="shared" si="1"/>
        <v>1347.3</v>
      </c>
      <c r="J34" s="49">
        <f t="shared" si="2"/>
        <v>10.745279894004636</v>
      </c>
    </row>
    <row r="35" spans="1:10" ht="66" customHeight="1">
      <c r="A35" s="86" t="s">
        <v>20</v>
      </c>
      <c r="B35" s="88"/>
      <c r="C35" s="16" t="s">
        <v>11</v>
      </c>
      <c r="D35" s="16" t="s">
        <v>25</v>
      </c>
      <c r="E35" s="16" t="s">
        <v>30</v>
      </c>
      <c r="F35" s="30" t="s">
        <v>21</v>
      </c>
      <c r="G35" s="27">
        <f>G36</f>
        <v>1509.5</v>
      </c>
      <c r="H35" s="27">
        <f>H36</f>
        <v>162.2</v>
      </c>
      <c r="I35" s="49">
        <f t="shared" si="1"/>
        <v>1347.3</v>
      </c>
      <c r="J35" s="49">
        <f t="shared" si="2"/>
        <v>10.745279894004636</v>
      </c>
    </row>
    <row r="36" spans="1:10" ht="30" customHeight="1">
      <c r="A36" s="86" t="s">
        <v>22</v>
      </c>
      <c r="B36" s="88"/>
      <c r="C36" s="16" t="s">
        <v>11</v>
      </c>
      <c r="D36" s="16" t="s">
        <v>25</v>
      </c>
      <c r="E36" s="16" t="s">
        <v>30</v>
      </c>
      <c r="F36" s="30" t="s">
        <v>23</v>
      </c>
      <c r="G36" s="27">
        <f>Прил_4!H21</f>
        <v>1509.5</v>
      </c>
      <c r="H36" s="27">
        <f>Прил_4!I21</f>
        <v>162.2</v>
      </c>
      <c r="I36" s="49">
        <f t="shared" si="1"/>
        <v>1347.3</v>
      </c>
      <c r="J36" s="49">
        <f t="shared" si="2"/>
        <v>10.745279894004636</v>
      </c>
    </row>
    <row r="37" spans="1:10" ht="24.75" customHeight="1">
      <c r="A37" s="86" t="s">
        <v>31</v>
      </c>
      <c r="B37" s="88"/>
      <c r="C37" s="16" t="s">
        <v>11</v>
      </c>
      <c r="D37" s="16" t="s">
        <v>25</v>
      </c>
      <c r="E37" s="16" t="s">
        <v>32</v>
      </c>
      <c r="F37" s="30"/>
      <c r="G37" s="27">
        <f>G38</f>
        <v>390</v>
      </c>
      <c r="H37" s="27">
        <f>H38</f>
        <v>86.4</v>
      </c>
      <c r="I37" s="49">
        <f t="shared" si="1"/>
        <v>303.6</v>
      </c>
      <c r="J37" s="49">
        <f t="shared" si="2"/>
        <v>22.153846153846153</v>
      </c>
    </row>
    <row r="38" spans="1:10" ht="27" customHeight="1">
      <c r="A38" s="86" t="s">
        <v>33</v>
      </c>
      <c r="B38" s="88"/>
      <c r="C38" s="16" t="s">
        <v>11</v>
      </c>
      <c r="D38" s="16" t="s">
        <v>25</v>
      </c>
      <c r="E38" s="16" t="s">
        <v>32</v>
      </c>
      <c r="F38" s="30" t="s">
        <v>34</v>
      </c>
      <c r="G38" s="27">
        <f>G39</f>
        <v>390</v>
      </c>
      <c r="H38" s="27">
        <f>H39</f>
        <v>86.4</v>
      </c>
      <c r="I38" s="49">
        <f t="shared" si="1"/>
        <v>303.6</v>
      </c>
      <c r="J38" s="49">
        <f t="shared" si="2"/>
        <v>22.153846153846153</v>
      </c>
    </row>
    <row r="39" spans="1:10" ht="27" customHeight="1">
      <c r="A39" s="86" t="s">
        <v>35</v>
      </c>
      <c r="B39" s="88"/>
      <c r="C39" s="16" t="s">
        <v>11</v>
      </c>
      <c r="D39" s="16" t="s">
        <v>25</v>
      </c>
      <c r="E39" s="16" t="s">
        <v>32</v>
      </c>
      <c r="F39" s="30" t="s">
        <v>36</v>
      </c>
      <c r="G39" s="27">
        <f>Прил_4!H24</f>
        <v>390</v>
      </c>
      <c r="H39" s="27">
        <f>Прил_4!I24</f>
        <v>86.4</v>
      </c>
      <c r="I39" s="49">
        <f t="shared" si="1"/>
        <v>303.6</v>
      </c>
      <c r="J39" s="49">
        <f t="shared" si="2"/>
        <v>22.153846153846153</v>
      </c>
    </row>
    <row r="40" spans="1:10" ht="13.5">
      <c r="A40" s="86" t="s">
        <v>37</v>
      </c>
      <c r="B40" s="88"/>
      <c r="C40" s="16" t="s">
        <v>11</v>
      </c>
      <c r="D40" s="16" t="s">
        <v>25</v>
      </c>
      <c r="E40" s="16" t="s">
        <v>38</v>
      </c>
      <c r="F40" s="30"/>
      <c r="G40" s="27">
        <f>G41</f>
        <v>250</v>
      </c>
      <c r="H40" s="27">
        <f>H41</f>
        <v>0</v>
      </c>
      <c r="I40" s="49">
        <f t="shared" si="1"/>
        <v>250</v>
      </c>
      <c r="J40" s="49">
        <f t="shared" si="2"/>
        <v>0</v>
      </c>
    </row>
    <row r="41" spans="1:10" ht="55.5" customHeight="1">
      <c r="A41" s="86" t="s">
        <v>20</v>
      </c>
      <c r="B41" s="88"/>
      <c r="C41" s="16" t="s">
        <v>11</v>
      </c>
      <c r="D41" s="16" t="s">
        <v>25</v>
      </c>
      <c r="E41" s="16" t="s">
        <v>38</v>
      </c>
      <c r="F41" s="30" t="s">
        <v>21</v>
      </c>
      <c r="G41" s="27">
        <f>G42</f>
        <v>250</v>
      </c>
      <c r="H41" s="27">
        <f>H42</f>
        <v>0</v>
      </c>
      <c r="I41" s="49">
        <f t="shared" si="1"/>
        <v>250</v>
      </c>
      <c r="J41" s="49">
        <f t="shared" si="2"/>
        <v>0</v>
      </c>
    </row>
    <row r="42" spans="1:10" ht="25.5" customHeight="1">
      <c r="A42" s="86" t="s">
        <v>22</v>
      </c>
      <c r="B42" s="88"/>
      <c r="C42" s="16" t="s">
        <v>11</v>
      </c>
      <c r="D42" s="16" t="s">
        <v>25</v>
      </c>
      <c r="E42" s="16" t="s">
        <v>38</v>
      </c>
      <c r="F42" s="30" t="s">
        <v>23</v>
      </c>
      <c r="G42" s="27">
        <f>Прил_4!H27</f>
        <v>250</v>
      </c>
      <c r="H42" s="27">
        <f>Прил_4!I27</f>
        <v>0</v>
      </c>
      <c r="I42" s="49">
        <f t="shared" si="1"/>
        <v>250</v>
      </c>
      <c r="J42" s="49">
        <f t="shared" si="2"/>
        <v>0</v>
      </c>
    </row>
    <row r="43" spans="1:10" ht="28.5" customHeight="1">
      <c r="A43" s="86" t="s">
        <v>39</v>
      </c>
      <c r="B43" s="88"/>
      <c r="C43" s="16" t="s">
        <v>11</v>
      </c>
      <c r="D43" s="16" t="s">
        <v>25</v>
      </c>
      <c r="E43" s="16" t="s">
        <v>40</v>
      </c>
      <c r="F43" s="30"/>
      <c r="G43" s="27">
        <f>G44</f>
        <v>1337.3</v>
      </c>
      <c r="H43" s="27">
        <f>H44</f>
        <v>626.9</v>
      </c>
      <c r="I43" s="49">
        <f t="shared" si="1"/>
        <v>710.4</v>
      </c>
      <c r="J43" s="49">
        <f t="shared" si="2"/>
        <v>46.87803783743363</v>
      </c>
    </row>
    <row r="44" spans="1:10" ht="68.25" customHeight="1">
      <c r="A44" s="86" t="s">
        <v>20</v>
      </c>
      <c r="B44" s="88"/>
      <c r="C44" s="16" t="s">
        <v>11</v>
      </c>
      <c r="D44" s="16" t="s">
        <v>25</v>
      </c>
      <c r="E44" s="16" t="s">
        <v>40</v>
      </c>
      <c r="F44" s="30" t="s">
        <v>21</v>
      </c>
      <c r="G44" s="27">
        <f>G45</f>
        <v>1337.3</v>
      </c>
      <c r="H44" s="27">
        <f>H45</f>
        <v>626.9</v>
      </c>
      <c r="I44" s="49">
        <f t="shared" si="1"/>
        <v>710.4</v>
      </c>
      <c r="J44" s="49">
        <f t="shared" si="2"/>
        <v>46.87803783743363</v>
      </c>
    </row>
    <row r="45" spans="1:10" ht="30" customHeight="1">
      <c r="A45" s="86" t="s">
        <v>22</v>
      </c>
      <c r="B45" s="88"/>
      <c r="C45" s="16" t="s">
        <v>11</v>
      </c>
      <c r="D45" s="16" t="s">
        <v>25</v>
      </c>
      <c r="E45" s="16" t="s">
        <v>40</v>
      </c>
      <c r="F45" s="30" t="s">
        <v>23</v>
      </c>
      <c r="G45" s="27">
        <f>Прил_4!H30</f>
        <v>1337.3</v>
      </c>
      <c r="H45" s="27">
        <f>Прил_4!I30</f>
        <v>626.9</v>
      </c>
      <c r="I45" s="49">
        <f t="shared" si="1"/>
        <v>710.4</v>
      </c>
      <c r="J45" s="49">
        <f t="shared" si="2"/>
        <v>46.87803783743363</v>
      </c>
    </row>
    <row r="46" spans="1:10" ht="45.75" customHeight="1">
      <c r="A46" s="86" t="s">
        <v>14</v>
      </c>
      <c r="B46" s="88"/>
      <c r="C46" s="16" t="s">
        <v>11</v>
      </c>
      <c r="D46" s="16" t="s">
        <v>25</v>
      </c>
      <c r="E46" s="16" t="s">
        <v>15</v>
      </c>
      <c r="F46" s="30"/>
      <c r="G46" s="27">
        <f>G47</f>
        <v>103105.5</v>
      </c>
      <c r="H46" s="27">
        <f>H47</f>
        <v>44833.6</v>
      </c>
      <c r="I46" s="49">
        <f t="shared" si="1"/>
        <v>58271.9</v>
      </c>
      <c r="J46" s="49">
        <f t="shared" si="2"/>
        <v>43.48322834378379</v>
      </c>
    </row>
    <row r="47" spans="1:10" ht="13.5">
      <c r="A47" s="86" t="s">
        <v>41</v>
      </c>
      <c r="B47" s="88"/>
      <c r="C47" s="16" t="s">
        <v>11</v>
      </c>
      <c r="D47" s="16" t="s">
        <v>25</v>
      </c>
      <c r="E47" s="16" t="s">
        <v>42</v>
      </c>
      <c r="F47" s="30"/>
      <c r="G47" s="27">
        <f>G48+G51+G57+G60</f>
        <v>103105.5</v>
      </c>
      <c r="H47" s="27">
        <f>H48+H51+H57+H60</f>
        <v>44833.6</v>
      </c>
      <c r="I47" s="49">
        <f t="shared" si="1"/>
        <v>58271.9</v>
      </c>
      <c r="J47" s="49">
        <f t="shared" si="2"/>
        <v>43.48322834378379</v>
      </c>
    </row>
    <row r="48" spans="1:10" ht="29.25" customHeight="1">
      <c r="A48" s="86" t="s">
        <v>18</v>
      </c>
      <c r="B48" s="88"/>
      <c r="C48" s="16" t="s">
        <v>11</v>
      </c>
      <c r="D48" s="16" t="s">
        <v>25</v>
      </c>
      <c r="E48" s="16" t="s">
        <v>43</v>
      </c>
      <c r="F48" s="30"/>
      <c r="G48" s="27">
        <f>G49</f>
        <v>93692.5</v>
      </c>
      <c r="H48" s="27">
        <f>H49</f>
        <v>41947.1</v>
      </c>
      <c r="I48" s="49">
        <f t="shared" si="1"/>
        <v>51745.4</v>
      </c>
      <c r="J48" s="49">
        <f t="shared" si="2"/>
        <v>44.771032900178774</v>
      </c>
    </row>
    <row r="49" spans="1:10" ht="69" customHeight="1">
      <c r="A49" s="86" t="s">
        <v>20</v>
      </c>
      <c r="B49" s="88"/>
      <c r="C49" s="16" t="s">
        <v>11</v>
      </c>
      <c r="D49" s="16" t="s">
        <v>25</v>
      </c>
      <c r="E49" s="16" t="s">
        <v>43</v>
      </c>
      <c r="F49" s="30" t="s">
        <v>21</v>
      </c>
      <c r="G49" s="27">
        <f>G50</f>
        <v>93692.5</v>
      </c>
      <c r="H49" s="27">
        <f>H50</f>
        <v>41947.1</v>
      </c>
      <c r="I49" s="49">
        <f t="shared" si="1"/>
        <v>51745.4</v>
      </c>
      <c r="J49" s="49">
        <f t="shared" si="2"/>
        <v>44.771032900178774</v>
      </c>
    </row>
    <row r="50" spans="1:10" ht="27.75" customHeight="1">
      <c r="A50" s="86" t="s">
        <v>22</v>
      </c>
      <c r="B50" s="88"/>
      <c r="C50" s="16" t="s">
        <v>11</v>
      </c>
      <c r="D50" s="16" t="s">
        <v>25</v>
      </c>
      <c r="E50" s="16" t="s">
        <v>43</v>
      </c>
      <c r="F50" s="30" t="s">
        <v>23</v>
      </c>
      <c r="G50" s="27">
        <f>Прил_4!H35</f>
        <v>93692.5</v>
      </c>
      <c r="H50" s="27">
        <f>Прил_4!I35</f>
        <v>41947.1</v>
      </c>
      <c r="I50" s="49">
        <f t="shared" si="1"/>
        <v>51745.4</v>
      </c>
      <c r="J50" s="49">
        <f t="shared" si="2"/>
        <v>44.771032900178774</v>
      </c>
    </row>
    <row r="51" spans="1:10" ht="27.75" customHeight="1">
      <c r="A51" s="86" t="s">
        <v>31</v>
      </c>
      <c r="B51" s="88"/>
      <c r="C51" s="16" t="s">
        <v>11</v>
      </c>
      <c r="D51" s="16" t="s">
        <v>25</v>
      </c>
      <c r="E51" s="16" t="s">
        <v>44</v>
      </c>
      <c r="F51" s="30"/>
      <c r="G51" s="27">
        <f>G52+G54</f>
        <v>7013</v>
      </c>
      <c r="H51" s="27">
        <f>H52+H54</f>
        <v>1617.3</v>
      </c>
      <c r="I51" s="49">
        <f t="shared" si="1"/>
        <v>5395.7</v>
      </c>
      <c r="J51" s="49">
        <f t="shared" si="2"/>
        <v>23.061457293597602</v>
      </c>
    </row>
    <row r="52" spans="1:10" ht="27" customHeight="1">
      <c r="A52" s="86" t="s">
        <v>33</v>
      </c>
      <c r="B52" s="88"/>
      <c r="C52" s="16" t="s">
        <v>11</v>
      </c>
      <c r="D52" s="16" t="s">
        <v>25</v>
      </c>
      <c r="E52" s="16" t="s">
        <v>44</v>
      </c>
      <c r="F52" s="30" t="s">
        <v>34</v>
      </c>
      <c r="G52" s="27">
        <f>G53</f>
        <v>6168</v>
      </c>
      <c r="H52" s="27">
        <f>H53</f>
        <v>1223.3999999999999</v>
      </c>
      <c r="I52" s="49">
        <f t="shared" si="1"/>
        <v>4944.6</v>
      </c>
      <c r="J52" s="49">
        <f t="shared" si="2"/>
        <v>19.83463035019455</v>
      </c>
    </row>
    <row r="53" spans="1:10" ht="26.25" customHeight="1">
      <c r="A53" s="86" t="s">
        <v>35</v>
      </c>
      <c r="B53" s="88"/>
      <c r="C53" s="16" t="s">
        <v>11</v>
      </c>
      <c r="D53" s="16" t="s">
        <v>25</v>
      </c>
      <c r="E53" s="16" t="s">
        <v>44</v>
      </c>
      <c r="F53" s="30" t="s">
        <v>36</v>
      </c>
      <c r="G53" s="27">
        <f>Прил_4!H38+Прил_4!H740</f>
        <v>6168</v>
      </c>
      <c r="H53" s="27">
        <f>Прил_4!I38+Прил_4!I740</f>
        <v>1223.3999999999999</v>
      </c>
      <c r="I53" s="49">
        <f t="shared" si="1"/>
        <v>4944.6</v>
      </c>
      <c r="J53" s="49">
        <f t="shared" si="2"/>
        <v>19.83463035019455</v>
      </c>
    </row>
    <row r="54" spans="1:10" ht="13.5">
      <c r="A54" s="86" t="s">
        <v>45</v>
      </c>
      <c r="B54" s="88"/>
      <c r="C54" s="16" t="s">
        <v>11</v>
      </c>
      <c r="D54" s="16" t="s">
        <v>25</v>
      </c>
      <c r="E54" s="16" t="s">
        <v>44</v>
      </c>
      <c r="F54" s="30" t="s">
        <v>46</v>
      </c>
      <c r="G54" s="27">
        <f>G55+G56</f>
        <v>845</v>
      </c>
      <c r="H54" s="27">
        <f>H55+H56</f>
        <v>393.90000000000003</v>
      </c>
      <c r="I54" s="49">
        <f t="shared" si="1"/>
        <v>451.09999999999997</v>
      </c>
      <c r="J54" s="49">
        <f t="shared" si="2"/>
        <v>46.61538461538462</v>
      </c>
    </row>
    <row r="55" spans="1:10" ht="13.5">
      <c r="A55" s="86" t="s">
        <v>47</v>
      </c>
      <c r="B55" s="88"/>
      <c r="C55" s="16" t="s">
        <v>11</v>
      </c>
      <c r="D55" s="16" t="s">
        <v>25</v>
      </c>
      <c r="E55" s="16" t="s">
        <v>44</v>
      </c>
      <c r="F55" s="30" t="s">
        <v>48</v>
      </c>
      <c r="G55" s="27">
        <f>Прил_4!H742+Прил_4!H40</f>
        <v>250</v>
      </c>
      <c r="H55" s="27">
        <f>Прил_4!I742+Прил_4!I40</f>
        <v>98.5</v>
      </c>
      <c r="I55" s="49">
        <f t="shared" si="1"/>
        <v>151.5</v>
      </c>
      <c r="J55" s="49">
        <f t="shared" si="2"/>
        <v>39.4</v>
      </c>
    </row>
    <row r="56" spans="1:10" ht="13.5">
      <c r="A56" s="86" t="s">
        <v>49</v>
      </c>
      <c r="B56" s="88"/>
      <c r="C56" s="16" t="s">
        <v>11</v>
      </c>
      <c r="D56" s="16" t="s">
        <v>25</v>
      </c>
      <c r="E56" s="16" t="s">
        <v>44</v>
      </c>
      <c r="F56" s="30" t="s">
        <v>50</v>
      </c>
      <c r="G56" s="27">
        <f>Прил_4!H41+Прил_4!H743</f>
        <v>595</v>
      </c>
      <c r="H56" s="27">
        <f>Прил_4!I41+Прил_4!I743</f>
        <v>295.40000000000003</v>
      </c>
      <c r="I56" s="49">
        <f t="shared" si="1"/>
        <v>299.59999999999997</v>
      </c>
      <c r="J56" s="49">
        <f t="shared" si="2"/>
        <v>49.64705882352941</v>
      </c>
    </row>
    <row r="57" spans="1:10" ht="66.75" customHeight="1">
      <c r="A57" s="86" t="s">
        <v>37</v>
      </c>
      <c r="B57" s="88"/>
      <c r="C57" s="16" t="s">
        <v>11</v>
      </c>
      <c r="D57" s="16" t="s">
        <v>25</v>
      </c>
      <c r="E57" s="16" t="s">
        <v>51</v>
      </c>
      <c r="F57" s="30"/>
      <c r="G57" s="27">
        <f>G58</f>
        <v>2200</v>
      </c>
      <c r="H57" s="27">
        <f>H58</f>
        <v>1240</v>
      </c>
      <c r="I57" s="49">
        <f t="shared" si="1"/>
        <v>960</v>
      </c>
      <c r="J57" s="49">
        <f t="shared" si="2"/>
        <v>56.36363636363636</v>
      </c>
    </row>
    <row r="58" spans="1:10" ht="67.5" customHeight="1">
      <c r="A58" s="86" t="s">
        <v>20</v>
      </c>
      <c r="B58" s="88"/>
      <c r="C58" s="16" t="s">
        <v>11</v>
      </c>
      <c r="D58" s="16" t="s">
        <v>25</v>
      </c>
      <c r="E58" s="16" t="s">
        <v>51</v>
      </c>
      <c r="F58" s="30" t="s">
        <v>21</v>
      </c>
      <c r="G58" s="27">
        <f>G59</f>
        <v>2200</v>
      </c>
      <c r="H58" s="27">
        <f>H59</f>
        <v>1240</v>
      </c>
      <c r="I58" s="49">
        <f t="shared" si="1"/>
        <v>960</v>
      </c>
      <c r="J58" s="49">
        <f t="shared" si="2"/>
        <v>56.36363636363636</v>
      </c>
    </row>
    <row r="59" spans="1:10" ht="27" customHeight="1">
      <c r="A59" s="86" t="s">
        <v>22</v>
      </c>
      <c r="B59" s="88"/>
      <c r="C59" s="16" t="s">
        <v>11</v>
      </c>
      <c r="D59" s="16" t="s">
        <v>25</v>
      </c>
      <c r="E59" s="16" t="s">
        <v>51</v>
      </c>
      <c r="F59" s="30" t="s">
        <v>23</v>
      </c>
      <c r="G59" s="27">
        <f>Прил_4!H44</f>
        <v>2200</v>
      </c>
      <c r="H59" s="27">
        <f>Прил_4!I44</f>
        <v>1240</v>
      </c>
      <c r="I59" s="49">
        <f t="shared" si="1"/>
        <v>960</v>
      </c>
      <c r="J59" s="49">
        <f t="shared" si="2"/>
        <v>56.36363636363636</v>
      </c>
    </row>
    <row r="60" spans="1:10" ht="13.5">
      <c r="A60" s="86" t="s">
        <v>52</v>
      </c>
      <c r="B60" s="88"/>
      <c r="C60" s="16" t="s">
        <v>11</v>
      </c>
      <c r="D60" s="16" t="s">
        <v>25</v>
      </c>
      <c r="E60" s="16" t="s">
        <v>53</v>
      </c>
      <c r="F60" s="30"/>
      <c r="G60" s="27">
        <f>G61</f>
        <v>200</v>
      </c>
      <c r="H60" s="27">
        <f>H61</f>
        <v>29.2</v>
      </c>
      <c r="I60" s="49">
        <f t="shared" si="1"/>
        <v>170.8</v>
      </c>
      <c r="J60" s="49">
        <f t="shared" si="2"/>
        <v>14.6</v>
      </c>
    </row>
    <row r="61" spans="1:10" ht="65.25" customHeight="1">
      <c r="A61" s="86" t="s">
        <v>20</v>
      </c>
      <c r="B61" s="88"/>
      <c r="C61" s="16" t="s">
        <v>11</v>
      </c>
      <c r="D61" s="16" t="s">
        <v>25</v>
      </c>
      <c r="E61" s="16" t="s">
        <v>53</v>
      </c>
      <c r="F61" s="30" t="s">
        <v>21</v>
      </c>
      <c r="G61" s="27">
        <f>G62</f>
        <v>200</v>
      </c>
      <c r="H61" s="27">
        <f>H62</f>
        <v>29.2</v>
      </c>
      <c r="I61" s="49">
        <f t="shared" si="1"/>
        <v>170.8</v>
      </c>
      <c r="J61" s="49">
        <f t="shared" si="2"/>
        <v>14.6</v>
      </c>
    </row>
    <row r="62" spans="1:10" ht="27.75" customHeight="1">
      <c r="A62" s="86" t="s">
        <v>22</v>
      </c>
      <c r="B62" s="88"/>
      <c r="C62" s="16" t="s">
        <v>11</v>
      </c>
      <c r="D62" s="16" t="s">
        <v>25</v>
      </c>
      <c r="E62" s="16" t="s">
        <v>53</v>
      </c>
      <c r="F62" s="30" t="s">
        <v>23</v>
      </c>
      <c r="G62" s="27">
        <f>Прил_4!H47</f>
        <v>200</v>
      </c>
      <c r="H62" s="27">
        <f>Прил_4!I47</f>
        <v>29.2</v>
      </c>
      <c r="I62" s="49">
        <f t="shared" si="1"/>
        <v>170.8</v>
      </c>
      <c r="J62" s="49">
        <f t="shared" si="2"/>
        <v>14.6</v>
      </c>
    </row>
    <row r="63" spans="1:10" ht="41.25" customHeight="1">
      <c r="A63" s="89" t="s">
        <v>210</v>
      </c>
      <c r="B63" s="91"/>
      <c r="C63" s="15" t="s">
        <v>11</v>
      </c>
      <c r="D63" s="15" t="s">
        <v>186</v>
      </c>
      <c r="E63" s="15"/>
      <c r="F63" s="29"/>
      <c r="G63" s="25">
        <f>G64</f>
        <v>28232.1</v>
      </c>
      <c r="H63" s="25">
        <f>H64</f>
        <v>11425.800000000001</v>
      </c>
      <c r="I63" s="48">
        <f t="shared" si="1"/>
        <v>16806.299999999996</v>
      </c>
      <c r="J63" s="48">
        <f t="shared" si="2"/>
        <v>40.47095327658942</v>
      </c>
    </row>
    <row r="64" spans="1:10" ht="42.75" customHeight="1">
      <c r="A64" s="86" t="s">
        <v>14</v>
      </c>
      <c r="B64" s="88"/>
      <c r="C64" s="16" t="s">
        <v>11</v>
      </c>
      <c r="D64" s="16" t="s">
        <v>186</v>
      </c>
      <c r="E64" s="16" t="s">
        <v>15</v>
      </c>
      <c r="F64" s="30"/>
      <c r="G64" s="27">
        <f>G65+G69</f>
        <v>28232.1</v>
      </c>
      <c r="H64" s="27">
        <f>H65+H69</f>
        <v>11425.800000000001</v>
      </c>
      <c r="I64" s="49">
        <f t="shared" si="1"/>
        <v>16806.299999999996</v>
      </c>
      <c r="J64" s="49">
        <f t="shared" si="2"/>
        <v>40.47095327658942</v>
      </c>
    </row>
    <row r="65" spans="1:10" ht="27" customHeight="1">
      <c r="A65" s="86" t="s">
        <v>572</v>
      </c>
      <c r="B65" s="88"/>
      <c r="C65" s="16" t="s">
        <v>11</v>
      </c>
      <c r="D65" s="16" t="s">
        <v>186</v>
      </c>
      <c r="E65" s="16" t="s">
        <v>573</v>
      </c>
      <c r="F65" s="30"/>
      <c r="G65" s="27">
        <f aca="true" t="shared" si="3" ref="G65:H67">G66</f>
        <v>4592</v>
      </c>
      <c r="H65" s="27">
        <f t="shared" si="3"/>
        <v>1922.1</v>
      </c>
      <c r="I65" s="49">
        <f t="shared" si="1"/>
        <v>2669.9</v>
      </c>
      <c r="J65" s="49">
        <f t="shared" si="2"/>
        <v>41.85757839721254</v>
      </c>
    </row>
    <row r="66" spans="1:10" ht="27.75" customHeight="1">
      <c r="A66" s="86" t="s">
        <v>18</v>
      </c>
      <c r="B66" s="88"/>
      <c r="C66" s="16" t="s">
        <v>11</v>
      </c>
      <c r="D66" s="16" t="s">
        <v>186</v>
      </c>
      <c r="E66" s="16" t="s">
        <v>574</v>
      </c>
      <c r="F66" s="30"/>
      <c r="G66" s="27">
        <f t="shared" si="3"/>
        <v>4592</v>
      </c>
      <c r="H66" s="27">
        <f t="shared" si="3"/>
        <v>1922.1</v>
      </c>
      <c r="I66" s="49">
        <f t="shared" si="1"/>
        <v>2669.9</v>
      </c>
      <c r="J66" s="49">
        <f t="shared" si="2"/>
        <v>41.85757839721254</v>
      </c>
    </row>
    <row r="67" spans="1:10" ht="69" customHeight="1">
      <c r="A67" s="86" t="s">
        <v>20</v>
      </c>
      <c r="B67" s="88"/>
      <c r="C67" s="16" t="s">
        <v>11</v>
      </c>
      <c r="D67" s="16" t="s">
        <v>186</v>
      </c>
      <c r="E67" s="16" t="s">
        <v>574</v>
      </c>
      <c r="F67" s="30" t="s">
        <v>21</v>
      </c>
      <c r="G67" s="27">
        <f t="shared" si="3"/>
        <v>4592</v>
      </c>
      <c r="H67" s="27">
        <f t="shared" si="3"/>
        <v>1922.1</v>
      </c>
      <c r="I67" s="49">
        <f t="shared" si="1"/>
        <v>2669.9</v>
      </c>
      <c r="J67" s="49">
        <f t="shared" si="2"/>
        <v>41.85757839721254</v>
      </c>
    </row>
    <row r="68" spans="1:10" ht="27" customHeight="1">
      <c r="A68" s="86" t="s">
        <v>22</v>
      </c>
      <c r="B68" s="88"/>
      <c r="C68" s="16" t="s">
        <v>11</v>
      </c>
      <c r="D68" s="16" t="s">
        <v>186</v>
      </c>
      <c r="E68" s="16" t="s">
        <v>574</v>
      </c>
      <c r="F68" s="30" t="s">
        <v>23</v>
      </c>
      <c r="G68" s="27">
        <f>Прил_4!H887</f>
        <v>4592</v>
      </c>
      <c r="H68" s="27">
        <f>Прил_4!I887</f>
        <v>1922.1</v>
      </c>
      <c r="I68" s="49">
        <f t="shared" si="1"/>
        <v>2669.9</v>
      </c>
      <c r="J68" s="49">
        <f t="shared" si="2"/>
        <v>41.85757839721254</v>
      </c>
    </row>
    <row r="69" spans="1:10" ht="13.5">
      <c r="A69" s="86" t="s">
        <v>41</v>
      </c>
      <c r="B69" s="88"/>
      <c r="C69" s="16" t="s">
        <v>11</v>
      </c>
      <c r="D69" s="16" t="s">
        <v>186</v>
      </c>
      <c r="E69" s="16" t="s">
        <v>42</v>
      </c>
      <c r="F69" s="30"/>
      <c r="G69" s="27">
        <f>G70+G73+G78+G81</f>
        <v>23640.1</v>
      </c>
      <c r="H69" s="27">
        <f>H70+H73+H78+H81</f>
        <v>9503.7</v>
      </c>
      <c r="I69" s="49">
        <f t="shared" si="1"/>
        <v>14136.399999999998</v>
      </c>
      <c r="J69" s="49">
        <f t="shared" si="2"/>
        <v>40.2016065921887</v>
      </c>
    </row>
    <row r="70" spans="1:10" ht="30.75" customHeight="1">
      <c r="A70" s="86" t="s">
        <v>18</v>
      </c>
      <c r="B70" s="88"/>
      <c r="C70" s="16" t="s">
        <v>11</v>
      </c>
      <c r="D70" s="16" t="s">
        <v>186</v>
      </c>
      <c r="E70" s="16" t="s">
        <v>43</v>
      </c>
      <c r="F70" s="30"/>
      <c r="G70" s="27">
        <f>G71</f>
        <v>22099.6</v>
      </c>
      <c r="H70" s="27">
        <f>H71</f>
        <v>9189.2</v>
      </c>
      <c r="I70" s="49">
        <f t="shared" si="1"/>
        <v>12910.399999999998</v>
      </c>
      <c r="J70" s="49">
        <f t="shared" si="2"/>
        <v>41.58084309218267</v>
      </c>
    </row>
    <row r="71" spans="1:10" ht="68.25" customHeight="1">
      <c r="A71" s="86" t="s">
        <v>20</v>
      </c>
      <c r="B71" s="88"/>
      <c r="C71" s="16" t="s">
        <v>11</v>
      </c>
      <c r="D71" s="16" t="s">
        <v>186</v>
      </c>
      <c r="E71" s="16" t="s">
        <v>43</v>
      </c>
      <c r="F71" s="30" t="s">
        <v>21</v>
      </c>
      <c r="G71" s="27">
        <f>G72</f>
        <v>22099.6</v>
      </c>
      <c r="H71" s="27">
        <f>H72</f>
        <v>9189.2</v>
      </c>
      <c r="I71" s="49">
        <f t="shared" si="1"/>
        <v>12910.399999999998</v>
      </c>
      <c r="J71" s="49">
        <f t="shared" si="2"/>
        <v>41.58084309218267</v>
      </c>
    </row>
    <row r="72" spans="1:10" ht="27.75" customHeight="1">
      <c r="A72" s="86" t="s">
        <v>22</v>
      </c>
      <c r="B72" s="88"/>
      <c r="C72" s="16" t="s">
        <v>11</v>
      </c>
      <c r="D72" s="16" t="s">
        <v>186</v>
      </c>
      <c r="E72" s="16" t="s">
        <v>43</v>
      </c>
      <c r="F72" s="30" t="s">
        <v>23</v>
      </c>
      <c r="G72" s="27">
        <f>Прил_4!H212+Прил_4!H891</f>
        <v>22099.6</v>
      </c>
      <c r="H72" s="27">
        <f>Прил_4!I212+Прил_4!I891</f>
        <v>9189.2</v>
      </c>
      <c r="I72" s="49">
        <f t="shared" si="1"/>
        <v>12910.399999999998</v>
      </c>
      <c r="J72" s="49">
        <f t="shared" si="2"/>
        <v>41.58084309218267</v>
      </c>
    </row>
    <row r="73" spans="1:10" ht="28.5" customHeight="1">
      <c r="A73" s="86" t="s">
        <v>31</v>
      </c>
      <c r="B73" s="88"/>
      <c r="C73" s="16" t="s">
        <v>11</v>
      </c>
      <c r="D73" s="16" t="s">
        <v>186</v>
      </c>
      <c r="E73" s="16" t="s">
        <v>44</v>
      </c>
      <c r="F73" s="30"/>
      <c r="G73" s="27">
        <f>G74+G76</f>
        <v>1182.5</v>
      </c>
      <c r="H73" s="27">
        <f>H74+H76</f>
        <v>189.5</v>
      </c>
      <c r="I73" s="49">
        <f t="shared" si="1"/>
        <v>993</v>
      </c>
      <c r="J73" s="49">
        <f t="shared" si="2"/>
        <v>16.02536997885835</v>
      </c>
    </row>
    <row r="74" spans="1:10" ht="27" customHeight="1">
      <c r="A74" s="86" t="s">
        <v>33</v>
      </c>
      <c r="B74" s="88"/>
      <c r="C74" s="16" t="s">
        <v>11</v>
      </c>
      <c r="D74" s="16" t="s">
        <v>186</v>
      </c>
      <c r="E74" s="16" t="s">
        <v>44</v>
      </c>
      <c r="F74" s="30" t="s">
        <v>34</v>
      </c>
      <c r="G74" s="27">
        <f>G75</f>
        <v>1041</v>
      </c>
      <c r="H74" s="27">
        <f>H75</f>
        <v>189.5</v>
      </c>
      <c r="I74" s="49">
        <f aca="true" t="shared" si="4" ref="I74:I137">G74-H74</f>
        <v>851.5</v>
      </c>
      <c r="J74" s="49">
        <f aca="true" t="shared" si="5" ref="J74:J137">H74/G74*100</f>
        <v>18.203650336215176</v>
      </c>
    </row>
    <row r="75" spans="1:10" ht="27" customHeight="1">
      <c r="A75" s="86" t="s">
        <v>35</v>
      </c>
      <c r="B75" s="88"/>
      <c r="C75" s="16" t="s">
        <v>11</v>
      </c>
      <c r="D75" s="16" t="s">
        <v>186</v>
      </c>
      <c r="E75" s="16" t="s">
        <v>44</v>
      </c>
      <c r="F75" s="30" t="s">
        <v>36</v>
      </c>
      <c r="G75" s="27">
        <f>Прил_4!H215+Прил_4!H893</f>
        <v>1041</v>
      </c>
      <c r="H75" s="27">
        <f>Прил_4!I215+Прил_4!I893</f>
        <v>189.5</v>
      </c>
      <c r="I75" s="49">
        <f t="shared" si="4"/>
        <v>851.5</v>
      </c>
      <c r="J75" s="49">
        <f t="shared" si="5"/>
        <v>18.203650336215176</v>
      </c>
    </row>
    <row r="76" spans="1:10" ht="13.5">
      <c r="A76" s="86" t="s">
        <v>45</v>
      </c>
      <c r="B76" s="88"/>
      <c r="C76" s="16" t="s">
        <v>11</v>
      </c>
      <c r="D76" s="16" t="s">
        <v>186</v>
      </c>
      <c r="E76" s="16" t="s">
        <v>44</v>
      </c>
      <c r="F76" s="30" t="s">
        <v>46</v>
      </c>
      <c r="G76" s="27">
        <f>G77</f>
        <v>141.5</v>
      </c>
      <c r="H76" s="27">
        <f>H77</f>
        <v>0</v>
      </c>
      <c r="I76" s="49">
        <f t="shared" si="4"/>
        <v>141.5</v>
      </c>
      <c r="J76" s="49">
        <f t="shared" si="5"/>
        <v>0</v>
      </c>
    </row>
    <row r="77" spans="1:10" ht="13.5">
      <c r="A77" s="86" t="s">
        <v>49</v>
      </c>
      <c r="B77" s="88"/>
      <c r="C77" s="16" t="s">
        <v>11</v>
      </c>
      <c r="D77" s="16" t="s">
        <v>186</v>
      </c>
      <c r="E77" s="16" t="s">
        <v>44</v>
      </c>
      <c r="F77" s="30" t="s">
        <v>50</v>
      </c>
      <c r="G77" s="27">
        <f>Прил_4!H217</f>
        <v>141.5</v>
      </c>
      <c r="H77" s="27">
        <f>Прил_4!I217</f>
        <v>0</v>
      </c>
      <c r="I77" s="49">
        <f t="shared" si="4"/>
        <v>141.5</v>
      </c>
      <c r="J77" s="49">
        <f t="shared" si="5"/>
        <v>0</v>
      </c>
    </row>
    <row r="78" spans="1:10" ht="69.75" customHeight="1">
      <c r="A78" s="86" t="s">
        <v>37</v>
      </c>
      <c r="B78" s="88"/>
      <c r="C78" s="16" t="s">
        <v>11</v>
      </c>
      <c r="D78" s="16" t="s">
        <v>186</v>
      </c>
      <c r="E78" s="16" t="s">
        <v>51</v>
      </c>
      <c r="F78" s="30"/>
      <c r="G78" s="27">
        <f>G79</f>
        <v>320</v>
      </c>
      <c r="H78" s="27">
        <f>H79</f>
        <v>125</v>
      </c>
      <c r="I78" s="49">
        <f t="shared" si="4"/>
        <v>195</v>
      </c>
      <c r="J78" s="49">
        <f t="shared" si="5"/>
        <v>39.0625</v>
      </c>
    </row>
    <row r="79" spans="1:10" ht="68.25" customHeight="1">
      <c r="A79" s="86" t="s">
        <v>20</v>
      </c>
      <c r="B79" s="88"/>
      <c r="C79" s="16" t="s">
        <v>11</v>
      </c>
      <c r="D79" s="16" t="s">
        <v>186</v>
      </c>
      <c r="E79" s="16" t="s">
        <v>51</v>
      </c>
      <c r="F79" s="30" t="s">
        <v>21</v>
      </c>
      <c r="G79" s="27">
        <f>G80</f>
        <v>320</v>
      </c>
      <c r="H79" s="27">
        <f>H80</f>
        <v>125</v>
      </c>
      <c r="I79" s="49">
        <f t="shared" si="4"/>
        <v>195</v>
      </c>
      <c r="J79" s="49">
        <f t="shared" si="5"/>
        <v>39.0625</v>
      </c>
    </row>
    <row r="80" spans="1:10" ht="27.75" customHeight="1">
      <c r="A80" s="86" t="s">
        <v>22</v>
      </c>
      <c r="B80" s="88"/>
      <c r="C80" s="16" t="s">
        <v>11</v>
      </c>
      <c r="D80" s="16" t="s">
        <v>186</v>
      </c>
      <c r="E80" s="16" t="s">
        <v>51</v>
      </c>
      <c r="F80" s="30" t="s">
        <v>23</v>
      </c>
      <c r="G80" s="27">
        <f>Прил_4!H897+Прил_4!H220</f>
        <v>320</v>
      </c>
      <c r="H80" s="27">
        <f>Прил_4!I897+Прил_4!I220</f>
        <v>125</v>
      </c>
      <c r="I80" s="49">
        <f t="shared" si="4"/>
        <v>195</v>
      </c>
      <c r="J80" s="49">
        <f t="shared" si="5"/>
        <v>39.0625</v>
      </c>
    </row>
    <row r="81" spans="1:10" ht="13.5">
      <c r="A81" s="86" t="s">
        <v>52</v>
      </c>
      <c r="B81" s="88"/>
      <c r="C81" s="16" t="s">
        <v>11</v>
      </c>
      <c r="D81" s="16" t="s">
        <v>186</v>
      </c>
      <c r="E81" s="16" t="s">
        <v>53</v>
      </c>
      <c r="F81" s="30"/>
      <c r="G81" s="27">
        <f>G82</f>
        <v>38</v>
      </c>
      <c r="H81" s="27">
        <f>H82</f>
        <v>0</v>
      </c>
      <c r="I81" s="49">
        <f t="shared" si="4"/>
        <v>38</v>
      </c>
      <c r="J81" s="49">
        <f t="shared" si="5"/>
        <v>0</v>
      </c>
    </row>
    <row r="82" spans="1:10" ht="68.25" customHeight="1">
      <c r="A82" s="86" t="s">
        <v>20</v>
      </c>
      <c r="B82" s="88"/>
      <c r="C82" s="16" t="s">
        <v>11</v>
      </c>
      <c r="D82" s="16" t="s">
        <v>186</v>
      </c>
      <c r="E82" s="16" t="s">
        <v>53</v>
      </c>
      <c r="F82" s="30" t="s">
        <v>21</v>
      </c>
      <c r="G82" s="27">
        <f>G83</f>
        <v>38</v>
      </c>
      <c r="H82" s="27">
        <f>H83</f>
        <v>0</v>
      </c>
      <c r="I82" s="49">
        <f t="shared" si="4"/>
        <v>38</v>
      </c>
      <c r="J82" s="49">
        <f t="shared" si="5"/>
        <v>0</v>
      </c>
    </row>
    <row r="83" spans="1:10" ht="27" customHeight="1">
      <c r="A83" s="86" t="s">
        <v>22</v>
      </c>
      <c r="B83" s="88"/>
      <c r="C83" s="16" t="s">
        <v>11</v>
      </c>
      <c r="D83" s="16" t="s">
        <v>186</v>
      </c>
      <c r="E83" s="16" t="s">
        <v>53</v>
      </c>
      <c r="F83" s="30" t="s">
        <v>23</v>
      </c>
      <c r="G83" s="27">
        <f>Прил_4!H222+Прил_4!H900</f>
        <v>38</v>
      </c>
      <c r="H83" s="27">
        <f>Прил_4!I222+Прил_4!I900</f>
        <v>0</v>
      </c>
      <c r="I83" s="49">
        <f t="shared" si="4"/>
        <v>38</v>
      </c>
      <c r="J83" s="49">
        <f t="shared" si="5"/>
        <v>0</v>
      </c>
    </row>
    <row r="84" spans="1:10" ht="13.5">
      <c r="A84" s="89" t="s">
        <v>211</v>
      </c>
      <c r="B84" s="91"/>
      <c r="C84" s="15" t="s">
        <v>11</v>
      </c>
      <c r="D84" s="15" t="s">
        <v>212</v>
      </c>
      <c r="E84" s="15"/>
      <c r="F84" s="29"/>
      <c r="G84" s="25">
        <f aca="true" t="shared" si="6" ref="G84:H87">G85</f>
        <v>500</v>
      </c>
      <c r="H84" s="25">
        <f t="shared" si="6"/>
        <v>0</v>
      </c>
      <c r="I84" s="48">
        <f t="shared" si="4"/>
        <v>500</v>
      </c>
      <c r="J84" s="48">
        <f t="shared" si="5"/>
        <v>0</v>
      </c>
    </row>
    <row r="85" spans="1:10" ht="13.5">
      <c r="A85" s="86" t="s">
        <v>211</v>
      </c>
      <c r="B85" s="88"/>
      <c r="C85" s="16" t="s">
        <v>11</v>
      </c>
      <c r="D85" s="16" t="s">
        <v>212</v>
      </c>
      <c r="E85" s="16" t="s">
        <v>213</v>
      </c>
      <c r="F85" s="30"/>
      <c r="G85" s="27">
        <f t="shared" si="6"/>
        <v>500</v>
      </c>
      <c r="H85" s="27">
        <f t="shared" si="6"/>
        <v>0</v>
      </c>
      <c r="I85" s="49">
        <f t="shared" si="4"/>
        <v>500</v>
      </c>
      <c r="J85" s="49">
        <f t="shared" si="5"/>
        <v>0</v>
      </c>
    </row>
    <row r="86" spans="1:10" ht="13.5">
      <c r="A86" s="86" t="s">
        <v>214</v>
      </c>
      <c r="B86" s="88"/>
      <c r="C86" s="16" t="s">
        <v>11</v>
      </c>
      <c r="D86" s="16" t="s">
        <v>212</v>
      </c>
      <c r="E86" s="16" t="s">
        <v>215</v>
      </c>
      <c r="F86" s="30"/>
      <c r="G86" s="27">
        <f t="shared" si="6"/>
        <v>500</v>
      </c>
      <c r="H86" s="27">
        <f t="shared" si="6"/>
        <v>0</v>
      </c>
      <c r="I86" s="49">
        <f t="shared" si="4"/>
        <v>500</v>
      </c>
      <c r="J86" s="49">
        <f t="shared" si="5"/>
        <v>0</v>
      </c>
    </row>
    <row r="87" spans="1:10" ht="13.5">
      <c r="A87" s="86" t="s">
        <v>45</v>
      </c>
      <c r="B87" s="88"/>
      <c r="C87" s="16" t="s">
        <v>11</v>
      </c>
      <c r="D87" s="16" t="s">
        <v>212</v>
      </c>
      <c r="E87" s="16" t="s">
        <v>215</v>
      </c>
      <c r="F87" s="30" t="s">
        <v>46</v>
      </c>
      <c r="G87" s="27">
        <f t="shared" si="6"/>
        <v>500</v>
      </c>
      <c r="H87" s="27">
        <f t="shared" si="6"/>
        <v>0</v>
      </c>
      <c r="I87" s="49">
        <f t="shared" si="4"/>
        <v>500</v>
      </c>
      <c r="J87" s="49">
        <f t="shared" si="5"/>
        <v>0</v>
      </c>
    </row>
    <row r="88" spans="1:10" ht="13.5">
      <c r="A88" s="86" t="s">
        <v>216</v>
      </c>
      <c r="B88" s="88"/>
      <c r="C88" s="16" t="s">
        <v>11</v>
      </c>
      <c r="D88" s="16" t="s">
        <v>212</v>
      </c>
      <c r="E88" s="16" t="s">
        <v>215</v>
      </c>
      <c r="F88" s="30" t="s">
        <v>217</v>
      </c>
      <c r="G88" s="27">
        <f>Прил_4!H228</f>
        <v>500</v>
      </c>
      <c r="H88" s="27">
        <f>Прил_4!I228</f>
        <v>0</v>
      </c>
      <c r="I88" s="49">
        <f t="shared" si="4"/>
        <v>500</v>
      </c>
      <c r="J88" s="49">
        <f t="shared" si="5"/>
        <v>0</v>
      </c>
    </row>
    <row r="89" spans="1:10" ht="13.5">
      <c r="A89" s="89" t="s">
        <v>54</v>
      </c>
      <c r="B89" s="91"/>
      <c r="C89" s="15" t="s">
        <v>11</v>
      </c>
      <c r="D89" s="15" t="s">
        <v>55</v>
      </c>
      <c r="E89" s="15"/>
      <c r="F89" s="29"/>
      <c r="G89" s="28">
        <f>G90+G102+G107+G121+G126+G131+G147+G158+G172</f>
        <v>107822.4</v>
      </c>
      <c r="H89" s="28">
        <f>H90+H102+H107+H121+H126+H131+H147+H158+H172</f>
        <v>47196.2</v>
      </c>
      <c r="I89" s="48">
        <f t="shared" si="4"/>
        <v>60626.2</v>
      </c>
      <c r="J89" s="48">
        <f t="shared" si="5"/>
        <v>43.77216608051759</v>
      </c>
    </row>
    <row r="90" spans="1:10" ht="66" customHeight="1">
      <c r="A90" s="86" t="s">
        <v>56</v>
      </c>
      <c r="B90" s="88"/>
      <c r="C90" s="16" t="s">
        <v>11</v>
      </c>
      <c r="D90" s="16" t="s">
        <v>55</v>
      </c>
      <c r="E90" s="16" t="s">
        <v>57</v>
      </c>
      <c r="F90" s="30"/>
      <c r="G90" s="27">
        <f>G91+G95</f>
        <v>191.2</v>
      </c>
      <c r="H90" s="27">
        <f>H91+H95</f>
        <v>0</v>
      </c>
      <c r="I90" s="49">
        <f t="shared" si="4"/>
        <v>191.2</v>
      </c>
      <c r="J90" s="49">
        <f t="shared" si="5"/>
        <v>0</v>
      </c>
    </row>
    <row r="91" spans="1:10" ht="30" customHeight="1">
      <c r="A91" s="86" t="s">
        <v>58</v>
      </c>
      <c r="B91" s="88"/>
      <c r="C91" s="16" t="s">
        <v>11</v>
      </c>
      <c r="D91" s="16" t="s">
        <v>55</v>
      </c>
      <c r="E91" s="16" t="s">
        <v>59</v>
      </c>
      <c r="F91" s="30"/>
      <c r="G91" s="27">
        <f aca="true" t="shared" si="7" ref="G91:H93">G92</f>
        <v>50</v>
      </c>
      <c r="H91" s="27">
        <f t="shared" si="7"/>
        <v>0</v>
      </c>
      <c r="I91" s="49">
        <f t="shared" si="4"/>
        <v>50</v>
      </c>
      <c r="J91" s="49">
        <f t="shared" si="5"/>
        <v>0</v>
      </c>
    </row>
    <row r="92" spans="1:10" ht="27" customHeight="1">
      <c r="A92" s="86" t="s">
        <v>60</v>
      </c>
      <c r="B92" s="88"/>
      <c r="C92" s="16" t="s">
        <v>11</v>
      </c>
      <c r="D92" s="16" t="s">
        <v>55</v>
      </c>
      <c r="E92" s="16" t="s">
        <v>61</v>
      </c>
      <c r="F92" s="30"/>
      <c r="G92" s="27">
        <f t="shared" si="7"/>
        <v>50</v>
      </c>
      <c r="H92" s="27">
        <f t="shared" si="7"/>
        <v>0</v>
      </c>
      <c r="I92" s="49">
        <f t="shared" si="4"/>
        <v>50</v>
      </c>
      <c r="J92" s="49">
        <f t="shared" si="5"/>
        <v>0</v>
      </c>
    </row>
    <row r="93" spans="1:10" ht="27.75" customHeight="1">
      <c r="A93" s="86" t="s">
        <v>33</v>
      </c>
      <c r="B93" s="88"/>
      <c r="C93" s="16" t="s">
        <v>11</v>
      </c>
      <c r="D93" s="16" t="s">
        <v>55</v>
      </c>
      <c r="E93" s="16" t="s">
        <v>61</v>
      </c>
      <c r="F93" s="30" t="s">
        <v>34</v>
      </c>
      <c r="G93" s="27">
        <f t="shared" si="7"/>
        <v>50</v>
      </c>
      <c r="H93" s="27">
        <f t="shared" si="7"/>
        <v>0</v>
      </c>
      <c r="I93" s="49">
        <f t="shared" si="4"/>
        <v>50</v>
      </c>
      <c r="J93" s="49">
        <f t="shared" si="5"/>
        <v>0</v>
      </c>
    </row>
    <row r="94" spans="1:10" ht="27" customHeight="1">
      <c r="A94" s="86" t="s">
        <v>35</v>
      </c>
      <c r="B94" s="88"/>
      <c r="C94" s="16" t="s">
        <v>11</v>
      </c>
      <c r="D94" s="16" t="s">
        <v>55</v>
      </c>
      <c r="E94" s="16" t="s">
        <v>61</v>
      </c>
      <c r="F94" s="30" t="s">
        <v>36</v>
      </c>
      <c r="G94" s="27">
        <f>Прил_4!H53</f>
        <v>50</v>
      </c>
      <c r="H94" s="27">
        <f>Прил_4!I53</f>
        <v>0</v>
      </c>
      <c r="I94" s="49">
        <f t="shared" si="4"/>
        <v>50</v>
      </c>
      <c r="J94" s="49">
        <f t="shared" si="5"/>
        <v>0</v>
      </c>
    </row>
    <row r="95" spans="1:10" ht="30" customHeight="1">
      <c r="A95" s="86" t="s">
        <v>62</v>
      </c>
      <c r="B95" s="88"/>
      <c r="C95" s="16" t="s">
        <v>11</v>
      </c>
      <c r="D95" s="16" t="s">
        <v>55</v>
      </c>
      <c r="E95" s="16" t="s">
        <v>63</v>
      </c>
      <c r="F95" s="30"/>
      <c r="G95" s="27">
        <f>G96+G99</f>
        <v>141.2</v>
      </c>
      <c r="H95" s="27">
        <f>H96+H99</f>
        <v>0</v>
      </c>
      <c r="I95" s="49">
        <f t="shared" si="4"/>
        <v>141.2</v>
      </c>
      <c r="J95" s="49">
        <f t="shared" si="5"/>
        <v>0</v>
      </c>
    </row>
    <row r="96" spans="1:10" ht="52.5" customHeight="1">
      <c r="A96" s="86" t="s">
        <v>64</v>
      </c>
      <c r="B96" s="88"/>
      <c r="C96" s="16" t="s">
        <v>11</v>
      </c>
      <c r="D96" s="16" t="s">
        <v>55</v>
      </c>
      <c r="E96" s="16" t="s">
        <v>65</v>
      </c>
      <c r="F96" s="30"/>
      <c r="G96" s="27">
        <f>G97</f>
        <v>14</v>
      </c>
      <c r="H96" s="27">
        <f>H97</f>
        <v>0</v>
      </c>
      <c r="I96" s="49">
        <f t="shared" si="4"/>
        <v>14</v>
      </c>
      <c r="J96" s="49">
        <f t="shared" si="5"/>
        <v>0</v>
      </c>
    </row>
    <row r="97" spans="1:10" ht="66.75" customHeight="1">
      <c r="A97" s="86" t="s">
        <v>20</v>
      </c>
      <c r="B97" s="88"/>
      <c r="C97" s="16" t="s">
        <v>11</v>
      </c>
      <c r="D97" s="16" t="s">
        <v>55</v>
      </c>
      <c r="E97" s="16" t="s">
        <v>65</v>
      </c>
      <c r="F97" s="30" t="s">
        <v>21</v>
      </c>
      <c r="G97" s="27">
        <f>G98</f>
        <v>14</v>
      </c>
      <c r="H97" s="27">
        <f>H98</f>
        <v>0</v>
      </c>
      <c r="I97" s="49">
        <f t="shared" si="4"/>
        <v>14</v>
      </c>
      <c r="J97" s="49">
        <f t="shared" si="5"/>
        <v>0</v>
      </c>
    </row>
    <row r="98" spans="1:10" ht="26.25" customHeight="1">
      <c r="A98" s="86" t="s">
        <v>22</v>
      </c>
      <c r="B98" s="88"/>
      <c r="C98" s="16" t="s">
        <v>11</v>
      </c>
      <c r="D98" s="16" t="s">
        <v>55</v>
      </c>
      <c r="E98" s="16" t="s">
        <v>65</v>
      </c>
      <c r="F98" s="30" t="s">
        <v>23</v>
      </c>
      <c r="G98" s="27">
        <f>Прил_4!H57</f>
        <v>14</v>
      </c>
      <c r="H98" s="27">
        <f>Прил_4!I57</f>
        <v>0</v>
      </c>
      <c r="I98" s="49">
        <f t="shared" si="4"/>
        <v>14</v>
      </c>
      <c r="J98" s="49">
        <f t="shared" si="5"/>
        <v>0</v>
      </c>
    </row>
    <row r="99" spans="1:10" ht="42" customHeight="1">
      <c r="A99" s="86" t="s">
        <v>66</v>
      </c>
      <c r="B99" s="88"/>
      <c r="C99" s="16" t="s">
        <v>11</v>
      </c>
      <c r="D99" s="16" t="s">
        <v>55</v>
      </c>
      <c r="E99" s="16" t="s">
        <v>67</v>
      </c>
      <c r="F99" s="30"/>
      <c r="G99" s="27">
        <f>G100</f>
        <v>127.2</v>
      </c>
      <c r="H99" s="27">
        <f>H100</f>
        <v>0</v>
      </c>
      <c r="I99" s="49">
        <f t="shared" si="4"/>
        <v>127.2</v>
      </c>
      <c r="J99" s="49">
        <f t="shared" si="5"/>
        <v>0</v>
      </c>
    </row>
    <row r="100" spans="1:10" ht="28.5" customHeight="1">
      <c r="A100" s="86" t="s">
        <v>33</v>
      </c>
      <c r="B100" s="88"/>
      <c r="C100" s="16" t="s">
        <v>11</v>
      </c>
      <c r="D100" s="16" t="s">
        <v>55</v>
      </c>
      <c r="E100" s="16" t="s">
        <v>67</v>
      </c>
      <c r="F100" s="30" t="s">
        <v>34</v>
      </c>
      <c r="G100" s="27">
        <f>G101</f>
        <v>127.2</v>
      </c>
      <c r="H100" s="27">
        <f>H101</f>
        <v>0</v>
      </c>
      <c r="I100" s="49">
        <f t="shared" si="4"/>
        <v>127.2</v>
      </c>
      <c r="J100" s="49">
        <f t="shared" si="5"/>
        <v>0</v>
      </c>
    </row>
    <row r="101" spans="1:10" ht="27" customHeight="1">
      <c r="A101" s="86" t="s">
        <v>35</v>
      </c>
      <c r="B101" s="88"/>
      <c r="C101" s="16" t="s">
        <v>11</v>
      </c>
      <c r="D101" s="16" t="s">
        <v>55</v>
      </c>
      <c r="E101" s="16" t="s">
        <v>67</v>
      </c>
      <c r="F101" s="30" t="s">
        <v>36</v>
      </c>
      <c r="G101" s="27">
        <f>Прил_4!H60</f>
        <v>127.2</v>
      </c>
      <c r="H101" s="27">
        <f>Прил_4!I60</f>
        <v>0</v>
      </c>
      <c r="I101" s="49">
        <f t="shared" si="4"/>
        <v>127.2</v>
      </c>
      <c r="J101" s="49">
        <f t="shared" si="5"/>
        <v>0</v>
      </c>
    </row>
    <row r="102" spans="1:10" ht="39.75" customHeight="1">
      <c r="A102" s="86" t="s">
        <v>68</v>
      </c>
      <c r="B102" s="88"/>
      <c r="C102" s="16" t="s">
        <v>11</v>
      </c>
      <c r="D102" s="16" t="s">
        <v>55</v>
      </c>
      <c r="E102" s="16" t="s">
        <v>69</v>
      </c>
      <c r="F102" s="30"/>
      <c r="G102" s="27">
        <f aca="true" t="shared" si="8" ref="G102:H105">G103</f>
        <v>49</v>
      </c>
      <c r="H102" s="27">
        <f t="shared" si="8"/>
        <v>0</v>
      </c>
      <c r="I102" s="49">
        <f t="shared" si="4"/>
        <v>49</v>
      </c>
      <c r="J102" s="49">
        <f t="shared" si="5"/>
        <v>0</v>
      </c>
    </row>
    <row r="103" spans="1:10" ht="55.5" customHeight="1">
      <c r="A103" s="86" t="s">
        <v>70</v>
      </c>
      <c r="B103" s="88"/>
      <c r="C103" s="16" t="s">
        <v>11</v>
      </c>
      <c r="D103" s="16" t="s">
        <v>55</v>
      </c>
      <c r="E103" s="16" t="s">
        <v>71</v>
      </c>
      <c r="F103" s="30"/>
      <c r="G103" s="27">
        <f t="shared" si="8"/>
        <v>49</v>
      </c>
      <c r="H103" s="27">
        <f t="shared" si="8"/>
        <v>0</v>
      </c>
      <c r="I103" s="49">
        <f t="shared" si="4"/>
        <v>49</v>
      </c>
      <c r="J103" s="49">
        <f t="shared" si="5"/>
        <v>0</v>
      </c>
    </row>
    <row r="104" spans="1:10" ht="27" customHeight="1">
      <c r="A104" s="86" t="s">
        <v>72</v>
      </c>
      <c r="B104" s="88"/>
      <c r="C104" s="16" t="s">
        <v>11</v>
      </c>
      <c r="D104" s="16" t="s">
        <v>55</v>
      </c>
      <c r="E104" s="16" t="s">
        <v>73</v>
      </c>
      <c r="F104" s="30"/>
      <c r="G104" s="27">
        <f t="shared" si="8"/>
        <v>49</v>
      </c>
      <c r="H104" s="27">
        <f t="shared" si="8"/>
        <v>0</v>
      </c>
      <c r="I104" s="49">
        <f t="shared" si="4"/>
        <v>49</v>
      </c>
      <c r="J104" s="49">
        <f t="shared" si="5"/>
        <v>0</v>
      </c>
    </row>
    <row r="105" spans="1:10" ht="27.75" customHeight="1">
      <c r="A105" s="86" t="s">
        <v>33</v>
      </c>
      <c r="B105" s="88"/>
      <c r="C105" s="16" t="s">
        <v>11</v>
      </c>
      <c r="D105" s="16" t="s">
        <v>55</v>
      </c>
      <c r="E105" s="16" t="s">
        <v>73</v>
      </c>
      <c r="F105" s="30" t="s">
        <v>34</v>
      </c>
      <c r="G105" s="27">
        <f t="shared" si="8"/>
        <v>49</v>
      </c>
      <c r="H105" s="27">
        <f t="shared" si="8"/>
        <v>0</v>
      </c>
      <c r="I105" s="49">
        <f t="shared" si="4"/>
        <v>49</v>
      </c>
      <c r="J105" s="49">
        <f t="shared" si="5"/>
        <v>0</v>
      </c>
    </row>
    <row r="106" spans="1:10" ht="27" customHeight="1">
      <c r="A106" s="86" t="s">
        <v>35</v>
      </c>
      <c r="B106" s="88"/>
      <c r="C106" s="16" t="s">
        <v>11</v>
      </c>
      <c r="D106" s="16" t="s">
        <v>55</v>
      </c>
      <c r="E106" s="16" t="s">
        <v>73</v>
      </c>
      <c r="F106" s="30" t="s">
        <v>36</v>
      </c>
      <c r="G106" s="27">
        <f>Прил_4!H65</f>
        <v>49</v>
      </c>
      <c r="H106" s="27">
        <f>Прил_4!I65</f>
        <v>0</v>
      </c>
      <c r="I106" s="49">
        <f t="shared" si="4"/>
        <v>49</v>
      </c>
      <c r="J106" s="49">
        <f t="shared" si="5"/>
        <v>0</v>
      </c>
    </row>
    <row r="107" spans="1:10" ht="53.25" customHeight="1">
      <c r="A107" s="86" t="s">
        <v>74</v>
      </c>
      <c r="B107" s="88"/>
      <c r="C107" s="16" t="s">
        <v>11</v>
      </c>
      <c r="D107" s="16" t="s">
        <v>55</v>
      </c>
      <c r="E107" s="16" t="s">
        <v>75</v>
      </c>
      <c r="F107" s="30"/>
      <c r="G107" s="27">
        <f>G108+G112+G117</f>
        <v>87.9</v>
      </c>
      <c r="H107" s="27">
        <f>H108+H112+H117</f>
        <v>0</v>
      </c>
      <c r="I107" s="49">
        <f t="shared" si="4"/>
        <v>87.9</v>
      </c>
      <c r="J107" s="49">
        <f t="shared" si="5"/>
        <v>0</v>
      </c>
    </row>
    <row r="108" spans="1:10" ht="40.5" customHeight="1">
      <c r="A108" s="86" t="s">
        <v>76</v>
      </c>
      <c r="B108" s="88"/>
      <c r="C108" s="16" t="s">
        <v>11</v>
      </c>
      <c r="D108" s="16" t="s">
        <v>55</v>
      </c>
      <c r="E108" s="16" t="s">
        <v>77</v>
      </c>
      <c r="F108" s="30"/>
      <c r="G108" s="27">
        <f aca="true" t="shared" si="9" ref="G108:H110">G109</f>
        <v>8</v>
      </c>
      <c r="H108" s="27">
        <f t="shared" si="9"/>
        <v>0</v>
      </c>
      <c r="I108" s="49">
        <f t="shared" si="4"/>
        <v>8</v>
      </c>
      <c r="J108" s="49">
        <f t="shared" si="5"/>
        <v>0</v>
      </c>
    </row>
    <row r="109" spans="1:10" ht="69" customHeight="1">
      <c r="A109" s="86" t="s">
        <v>78</v>
      </c>
      <c r="B109" s="88"/>
      <c r="C109" s="16" t="s">
        <v>11</v>
      </c>
      <c r="D109" s="16" t="s">
        <v>55</v>
      </c>
      <c r="E109" s="16" t="s">
        <v>79</v>
      </c>
      <c r="F109" s="30"/>
      <c r="G109" s="27">
        <f t="shared" si="9"/>
        <v>8</v>
      </c>
      <c r="H109" s="27">
        <f t="shared" si="9"/>
        <v>0</v>
      </c>
      <c r="I109" s="49">
        <f t="shared" si="4"/>
        <v>8</v>
      </c>
      <c r="J109" s="49">
        <f t="shared" si="5"/>
        <v>0</v>
      </c>
    </row>
    <row r="110" spans="1:10" ht="27" customHeight="1">
      <c r="A110" s="86" t="s">
        <v>33</v>
      </c>
      <c r="B110" s="88"/>
      <c r="C110" s="16" t="s">
        <v>11</v>
      </c>
      <c r="D110" s="16" t="s">
        <v>55</v>
      </c>
      <c r="E110" s="16" t="s">
        <v>79</v>
      </c>
      <c r="F110" s="30" t="s">
        <v>34</v>
      </c>
      <c r="G110" s="27">
        <f t="shared" si="9"/>
        <v>8</v>
      </c>
      <c r="H110" s="27">
        <f t="shared" si="9"/>
        <v>0</v>
      </c>
      <c r="I110" s="49">
        <f t="shared" si="4"/>
        <v>8</v>
      </c>
      <c r="J110" s="49">
        <f t="shared" si="5"/>
        <v>0</v>
      </c>
    </row>
    <row r="111" spans="1:10" ht="27.75" customHeight="1">
      <c r="A111" s="86" t="s">
        <v>35</v>
      </c>
      <c r="B111" s="88"/>
      <c r="C111" s="16" t="s">
        <v>11</v>
      </c>
      <c r="D111" s="16" t="s">
        <v>55</v>
      </c>
      <c r="E111" s="16" t="s">
        <v>79</v>
      </c>
      <c r="F111" s="30" t="s">
        <v>36</v>
      </c>
      <c r="G111" s="27">
        <f>Прил_4!H70</f>
        <v>8</v>
      </c>
      <c r="H111" s="27">
        <f>Прил_4!I70</f>
        <v>0</v>
      </c>
      <c r="I111" s="49">
        <f t="shared" si="4"/>
        <v>8</v>
      </c>
      <c r="J111" s="49">
        <f t="shared" si="5"/>
        <v>0</v>
      </c>
    </row>
    <row r="112" spans="1:10" ht="39" customHeight="1">
      <c r="A112" s="86" t="s">
        <v>80</v>
      </c>
      <c r="B112" s="88"/>
      <c r="C112" s="16" t="s">
        <v>11</v>
      </c>
      <c r="D112" s="16" t="s">
        <v>55</v>
      </c>
      <c r="E112" s="16" t="s">
        <v>81</v>
      </c>
      <c r="F112" s="30"/>
      <c r="G112" s="27">
        <f>G113+G115</f>
        <v>59.9</v>
      </c>
      <c r="H112" s="27">
        <f>H113+H115</f>
        <v>0</v>
      </c>
      <c r="I112" s="49">
        <f t="shared" si="4"/>
        <v>59.9</v>
      </c>
      <c r="J112" s="49">
        <f t="shared" si="5"/>
        <v>0</v>
      </c>
    </row>
    <row r="113" spans="1:10" ht="68.25" customHeight="1">
      <c r="A113" s="86" t="s">
        <v>20</v>
      </c>
      <c r="B113" s="88"/>
      <c r="C113" s="16" t="s">
        <v>11</v>
      </c>
      <c r="D113" s="16" t="s">
        <v>55</v>
      </c>
      <c r="E113" s="16" t="s">
        <v>81</v>
      </c>
      <c r="F113" s="30" t="s">
        <v>21</v>
      </c>
      <c r="G113" s="27">
        <f>G114</f>
        <v>20</v>
      </c>
      <c r="H113" s="27">
        <f>H114</f>
        <v>0</v>
      </c>
      <c r="I113" s="49">
        <f t="shared" si="4"/>
        <v>20</v>
      </c>
      <c r="J113" s="49">
        <f t="shared" si="5"/>
        <v>0</v>
      </c>
    </row>
    <row r="114" spans="1:10" ht="27.75" customHeight="1">
      <c r="A114" s="86" t="s">
        <v>22</v>
      </c>
      <c r="B114" s="88"/>
      <c r="C114" s="16" t="s">
        <v>11</v>
      </c>
      <c r="D114" s="16" t="s">
        <v>55</v>
      </c>
      <c r="E114" s="16" t="s">
        <v>81</v>
      </c>
      <c r="F114" s="30" t="s">
        <v>23</v>
      </c>
      <c r="G114" s="27">
        <f>Прил_4!H73</f>
        <v>20</v>
      </c>
      <c r="H114" s="27">
        <f>Прил_4!I73</f>
        <v>0</v>
      </c>
      <c r="I114" s="49">
        <f t="shared" si="4"/>
        <v>20</v>
      </c>
      <c r="J114" s="49">
        <f t="shared" si="5"/>
        <v>0</v>
      </c>
    </row>
    <row r="115" spans="1:10" ht="27" customHeight="1">
      <c r="A115" s="86" t="s">
        <v>33</v>
      </c>
      <c r="B115" s="88"/>
      <c r="C115" s="16" t="s">
        <v>11</v>
      </c>
      <c r="D115" s="16" t="s">
        <v>55</v>
      </c>
      <c r="E115" s="16" t="s">
        <v>81</v>
      </c>
      <c r="F115" s="30" t="s">
        <v>34</v>
      </c>
      <c r="G115" s="27">
        <f>G116</f>
        <v>39.9</v>
      </c>
      <c r="H115" s="27">
        <f>H116</f>
        <v>0</v>
      </c>
      <c r="I115" s="49">
        <f t="shared" si="4"/>
        <v>39.9</v>
      </c>
      <c r="J115" s="49">
        <f t="shared" si="5"/>
        <v>0</v>
      </c>
    </row>
    <row r="116" spans="1:10" ht="27" customHeight="1">
      <c r="A116" s="86" t="s">
        <v>35</v>
      </c>
      <c r="B116" s="88"/>
      <c r="C116" s="16" t="s">
        <v>11</v>
      </c>
      <c r="D116" s="16" t="s">
        <v>55</v>
      </c>
      <c r="E116" s="16" t="s">
        <v>81</v>
      </c>
      <c r="F116" s="30" t="s">
        <v>36</v>
      </c>
      <c r="G116" s="27">
        <f>Прил_4!H75</f>
        <v>39.9</v>
      </c>
      <c r="H116" s="27">
        <f>Прил_4!I75</f>
        <v>0</v>
      </c>
      <c r="I116" s="49">
        <f t="shared" si="4"/>
        <v>39.9</v>
      </c>
      <c r="J116" s="49">
        <f t="shared" si="5"/>
        <v>0</v>
      </c>
    </row>
    <row r="117" spans="1:10" ht="39" customHeight="1">
      <c r="A117" s="86" t="s">
        <v>82</v>
      </c>
      <c r="B117" s="88"/>
      <c r="C117" s="16" t="s">
        <v>11</v>
      </c>
      <c r="D117" s="16" t="s">
        <v>55</v>
      </c>
      <c r="E117" s="16" t="s">
        <v>83</v>
      </c>
      <c r="F117" s="30"/>
      <c r="G117" s="27">
        <f aca="true" t="shared" si="10" ref="G117:H119">G118</f>
        <v>20</v>
      </c>
      <c r="H117" s="27">
        <f t="shared" si="10"/>
        <v>0</v>
      </c>
      <c r="I117" s="49">
        <f t="shared" si="4"/>
        <v>20</v>
      </c>
      <c r="J117" s="49">
        <f t="shared" si="5"/>
        <v>0</v>
      </c>
    </row>
    <row r="118" spans="1:10" ht="41.25" customHeight="1">
      <c r="A118" s="86" t="s">
        <v>84</v>
      </c>
      <c r="B118" s="88"/>
      <c r="C118" s="16" t="s">
        <v>11</v>
      </c>
      <c r="D118" s="16" t="s">
        <v>55</v>
      </c>
      <c r="E118" s="16" t="s">
        <v>85</v>
      </c>
      <c r="F118" s="30"/>
      <c r="G118" s="27">
        <f t="shared" si="10"/>
        <v>20</v>
      </c>
      <c r="H118" s="27">
        <f t="shared" si="10"/>
        <v>0</v>
      </c>
      <c r="I118" s="49">
        <f t="shared" si="4"/>
        <v>20</v>
      </c>
      <c r="J118" s="49">
        <f t="shared" si="5"/>
        <v>0</v>
      </c>
    </row>
    <row r="119" spans="1:10" ht="28.5" customHeight="1">
      <c r="A119" s="86" t="s">
        <v>33</v>
      </c>
      <c r="B119" s="88"/>
      <c r="C119" s="16" t="s">
        <v>11</v>
      </c>
      <c r="D119" s="16" t="s">
        <v>55</v>
      </c>
      <c r="E119" s="16" t="s">
        <v>85</v>
      </c>
      <c r="F119" s="30" t="s">
        <v>34</v>
      </c>
      <c r="G119" s="27">
        <f t="shared" si="10"/>
        <v>20</v>
      </c>
      <c r="H119" s="27">
        <f t="shared" si="10"/>
        <v>0</v>
      </c>
      <c r="I119" s="49">
        <f t="shared" si="4"/>
        <v>20</v>
      </c>
      <c r="J119" s="49">
        <f t="shared" si="5"/>
        <v>0</v>
      </c>
    </row>
    <row r="120" spans="1:10" ht="27.75" customHeight="1">
      <c r="A120" s="86" t="s">
        <v>35</v>
      </c>
      <c r="B120" s="88"/>
      <c r="C120" s="16" t="s">
        <v>11</v>
      </c>
      <c r="D120" s="16" t="s">
        <v>55</v>
      </c>
      <c r="E120" s="16" t="s">
        <v>85</v>
      </c>
      <c r="F120" s="30" t="s">
        <v>36</v>
      </c>
      <c r="G120" s="27">
        <f>Прил_4!H79</f>
        <v>20</v>
      </c>
      <c r="H120" s="27">
        <f>Прил_4!I79</f>
        <v>0</v>
      </c>
      <c r="I120" s="49">
        <f t="shared" si="4"/>
        <v>20</v>
      </c>
      <c r="J120" s="49">
        <f t="shared" si="5"/>
        <v>0</v>
      </c>
    </row>
    <row r="121" spans="1:10" ht="40.5" customHeight="1">
      <c r="A121" s="86" t="s">
        <v>231</v>
      </c>
      <c r="B121" s="88"/>
      <c r="C121" s="16" t="s">
        <v>11</v>
      </c>
      <c r="D121" s="16" t="s">
        <v>55</v>
      </c>
      <c r="E121" s="16" t="s">
        <v>232</v>
      </c>
      <c r="F121" s="30"/>
      <c r="G121" s="27">
        <f aca="true" t="shared" si="11" ref="G121:H124">G122</f>
        <v>1464.5</v>
      </c>
      <c r="H121" s="27">
        <f t="shared" si="11"/>
        <v>0</v>
      </c>
      <c r="I121" s="49">
        <f t="shared" si="4"/>
        <v>1464.5</v>
      </c>
      <c r="J121" s="49">
        <f t="shared" si="5"/>
        <v>0</v>
      </c>
    </row>
    <row r="122" spans="1:10" ht="39.75" customHeight="1">
      <c r="A122" s="86" t="s">
        <v>233</v>
      </c>
      <c r="B122" s="88"/>
      <c r="C122" s="16" t="s">
        <v>11</v>
      </c>
      <c r="D122" s="16" t="s">
        <v>55</v>
      </c>
      <c r="E122" s="16" t="s">
        <v>234</v>
      </c>
      <c r="F122" s="30"/>
      <c r="G122" s="27">
        <f t="shared" si="11"/>
        <v>1464.5</v>
      </c>
      <c r="H122" s="27">
        <f t="shared" si="11"/>
        <v>0</v>
      </c>
      <c r="I122" s="49">
        <f t="shared" si="4"/>
        <v>1464.5</v>
      </c>
      <c r="J122" s="49">
        <f t="shared" si="5"/>
        <v>0</v>
      </c>
    </row>
    <row r="123" spans="1:10" ht="13.5">
      <c r="A123" s="86" t="s">
        <v>235</v>
      </c>
      <c r="B123" s="88"/>
      <c r="C123" s="16" t="s">
        <v>11</v>
      </c>
      <c r="D123" s="16" t="s">
        <v>55</v>
      </c>
      <c r="E123" s="16" t="s">
        <v>236</v>
      </c>
      <c r="F123" s="30"/>
      <c r="G123" s="27">
        <f t="shared" si="11"/>
        <v>1464.5</v>
      </c>
      <c r="H123" s="27">
        <f t="shared" si="11"/>
        <v>0</v>
      </c>
      <c r="I123" s="49">
        <f t="shared" si="4"/>
        <v>1464.5</v>
      </c>
      <c r="J123" s="49">
        <f t="shared" si="5"/>
        <v>0</v>
      </c>
    </row>
    <row r="124" spans="1:10" ht="27" customHeight="1">
      <c r="A124" s="86" t="s">
        <v>33</v>
      </c>
      <c r="B124" s="88"/>
      <c r="C124" s="16" t="s">
        <v>11</v>
      </c>
      <c r="D124" s="16" t="s">
        <v>55</v>
      </c>
      <c r="E124" s="16" t="s">
        <v>236</v>
      </c>
      <c r="F124" s="30" t="s">
        <v>34</v>
      </c>
      <c r="G124" s="27">
        <f t="shared" si="11"/>
        <v>1464.5</v>
      </c>
      <c r="H124" s="27">
        <f t="shared" si="11"/>
        <v>0</v>
      </c>
      <c r="I124" s="49">
        <f t="shared" si="4"/>
        <v>1464.5</v>
      </c>
      <c r="J124" s="49">
        <f t="shared" si="5"/>
        <v>0</v>
      </c>
    </row>
    <row r="125" spans="1:10" ht="27" customHeight="1">
      <c r="A125" s="86" t="s">
        <v>35</v>
      </c>
      <c r="B125" s="88"/>
      <c r="C125" s="16" t="s">
        <v>11</v>
      </c>
      <c r="D125" s="16" t="s">
        <v>55</v>
      </c>
      <c r="E125" s="16" t="s">
        <v>236</v>
      </c>
      <c r="F125" s="30" t="s">
        <v>36</v>
      </c>
      <c r="G125" s="27">
        <f>Прил_4!H270</f>
        <v>1464.5</v>
      </c>
      <c r="H125" s="27">
        <f>Прил_4!I270</f>
        <v>0</v>
      </c>
      <c r="I125" s="49">
        <f t="shared" si="4"/>
        <v>1464.5</v>
      </c>
      <c r="J125" s="49">
        <f t="shared" si="5"/>
        <v>0</v>
      </c>
    </row>
    <row r="126" spans="1:10" ht="69" customHeight="1">
      <c r="A126" s="86" t="s">
        <v>26</v>
      </c>
      <c r="B126" s="88"/>
      <c r="C126" s="16" t="s">
        <v>11</v>
      </c>
      <c r="D126" s="16" t="s">
        <v>55</v>
      </c>
      <c r="E126" s="16" t="s">
        <v>86</v>
      </c>
      <c r="F126" s="30"/>
      <c r="G126" s="27">
        <f aca="true" t="shared" si="12" ref="G126:H129">G127</f>
        <v>223.4</v>
      </c>
      <c r="H126" s="27">
        <f t="shared" si="12"/>
        <v>0</v>
      </c>
      <c r="I126" s="49">
        <f t="shared" si="4"/>
        <v>223.4</v>
      </c>
      <c r="J126" s="49">
        <f t="shared" si="5"/>
        <v>0</v>
      </c>
    </row>
    <row r="127" spans="1:10" ht="53.25" customHeight="1">
      <c r="A127" s="86" t="s">
        <v>87</v>
      </c>
      <c r="B127" s="88"/>
      <c r="C127" s="16" t="s">
        <v>11</v>
      </c>
      <c r="D127" s="16" t="s">
        <v>55</v>
      </c>
      <c r="E127" s="16" t="s">
        <v>88</v>
      </c>
      <c r="F127" s="30"/>
      <c r="G127" s="27">
        <f t="shared" si="12"/>
        <v>223.4</v>
      </c>
      <c r="H127" s="27">
        <f t="shared" si="12"/>
        <v>0</v>
      </c>
      <c r="I127" s="49">
        <f t="shared" si="4"/>
        <v>223.4</v>
      </c>
      <c r="J127" s="49">
        <f t="shared" si="5"/>
        <v>0</v>
      </c>
    </row>
    <row r="128" spans="1:10" ht="40.5" customHeight="1">
      <c r="A128" s="86" t="s">
        <v>89</v>
      </c>
      <c r="B128" s="88"/>
      <c r="C128" s="16" t="s">
        <v>11</v>
      </c>
      <c r="D128" s="16" t="s">
        <v>55</v>
      </c>
      <c r="E128" s="16" t="s">
        <v>90</v>
      </c>
      <c r="F128" s="30"/>
      <c r="G128" s="27">
        <f t="shared" si="12"/>
        <v>223.4</v>
      </c>
      <c r="H128" s="27">
        <f t="shared" si="12"/>
        <v>0</v>
      </c>
      <c r="I128" s="49">
        <f t="shared" si="4"/>
        <v>223.4</v>
      </c>
      <c r="J128" s="49">
        <f t="shared" si="5"/>
        <v>0</v>
      </c>
    </row>
    <row r="129" spans="1:10" ht="27" customHeight="1">
      <c r="A129" s="86" t="s">
        <v>33</v>
      </c>
      <c r="B129" s="88"/>
      <c r="C129" s="16" t="s">
        <v>11</v>
      </c>
      <c r="D129" s="16" t="s">
        <v>55</v>
      </c>
      <c r="E129" s="16" t="s">
        <v>90</v>
      </c>
      <c r="F129" s="30" t="s">
        <v>34</v>
      </c>
      <c r="G129" s="27">
        <f t="shared" si="12"/>
        <v>223.4</v>
      </c>
      <c r="H129" s="27">
        <f t="shared" si="12"/>
        <v>0</v>
      </c>
      <c r="I129" s="49">
        <f t="shared" si="4"/>
        <v>223.4</v>
      </c>
      <c r="J129" s="49">
        <f t="shared" si="5"/>
        <v>0</v>
      </c>
    </row>
    <row r="130" spans="1:10" ht="27" customHeight="1">
      <c r="A130" s="86" t="s">
        <v>35</v>
      </c>
      <c r="B130" s="88"/>
      <c r="C130" s="16" t="s">
        <v>11</v>
      </c>
      <c r="D130" s="16" t="s">
        <v>55</v>
      </c>
      <c r="E130" s="16" t="s">
        <v>90</v>
      </c>
      <c r="F130" s="30" t="s">
        <v>36</v>
      </c>
      <c r="G130" s="27">
        <f>Прил_4!H84</f>
        <v>223.4</v>
      </c>
      <c r="H130" s="27">
        <f>Прил_4!I84</f>
        <v>0</v>
      </c>
      <c r="I130" s="49">
        <f t="shared" si="4"/>
        <v>223.4</v>
      </c>
      <c r="J130" s="49">
        <f t="shared" si="5"/>
        <v>0</v>
      </c>
    </row>
    <row r="131" spans="1:10" ht="27.75" customHeight="1">
      <c r="A131" s="86" t="s">
        <v>237</v>
      </c>
      <c r="B131" s="88"/>
      <c r="C131" s="16" t="s">
        <v>11</v>
      </c>
      <c r="D131" s="16" t="s">
        <v>55</v>
      </c>
      <c r="E131" s="16" t="s">
        <v>238</v>
      </c>
      <c r="F131" s="30"/>
      <c r="G131" s="27">
        <f>G132+G135+G140</f>
        <v>70561.7</v>
      </c>
      <c r="H131" s="27">
        <f>H132+H135+H140</f>
        <v>36635.200000000004</v>
      </c>
      <c r="I131" s="49">
        <f t="shared" si="4"/>
        <v>33926.49999999999</v>
      </c>
      <c r="J131" s="49">
        <f t="shared" si="5"/>
        <v>51.91938402844604</v>
      </c>
    </row>
    <row r="132" spans="1:10" ht="69" customHeight="1">
      <c r="A132" s="86" t="s">
        <v>37</v>
      </c>
      <c r="B132" s="88"/>
      <c r="C132" s="16" t="s">
        <v>11</v>
      </c>
      <c r="D132" s="16" t="s">
        <v>55</v>
      </c>
      <c r="E132" s="16" t="s">
        <v>239</v>
      </c>
      <c r="F132" s="30"/>
      <c r="G132" s="27">
        <f>G133</f>
        <v>944.4</v>
      </c>
      <c r="H132" s="27">
        <f>H133</f>
        <v>530.5</v>
      </c>
      <c r="I132" s="49">
        <f t="shared" si="4"/>
        <v>413.9</v>
      </c>
      <c r="J132" s="49">
        <f t="shared" si="5"/>
        <v>56.1732316814909</v>
      </c>
    </row>
    <row r="133" spans="1:10" ht="66" customHeight="1">
      <c r="A133" s="86" t="s">
        <v>20</v>
      </c>
      <c r="B133" s="88"/>
      <c r="C133" s="16" t="s">
        <v>11</v>
      </c>
      <c r="D133" s="16" t="s">
        <v>55</v>
      </c>
      <c r="E133" s="16" t="s">
        <v>239</v>
      </c>
      <c r="F133" s="30" t="s">
        <v>21</v>
      </c>
      <c r="G133" s="27">
        <f>G134</f>
        <v>944.4</v>
      </c>
      <c r="H133" s="27">
        <f>H134</f>
        <v>530.5</v>
      </c>
      <c r="I133" s="49">
        <f t="shared" si="4"/>
        <v>413.9</v>
      </c>
      <c r="J133" s="49">
        <f t="shared" si="5"/>
        <v>56.1732316814909</v>
      </c>
    </row>
    <row r="134" spans="1:10" ht="13.5">
      <c r="A134" s="86" t="s">
        <v>221</v>
      </c>
      <c r="B134" s="88"/>
      <c r="C134" s="16" t="s">
        <v>11</v>
      </c>
      <c r="D134" s="16" t="s">
        <v>55</v>
      </c>
      <c r="E134" s="16" t="s">
        <v>239</v>
      </c>
      <c r="F134" s="30" t="s">
        <v>222</v>
      </c>
      <c r="G134" s="27">
        <f>Прил_4!H274</f>
        <v>944.4</v>
      </c>
      <c r="H134" s="27">
        <f>Прил_4!I274</f>
        <v>530.5</v>
      </c>
      <c r="I134" s="49">
        <f t="shared" si="4"/>
        <v>413.9</v>
      </c>
      <c r="J134" s="49">
        <f t="shared" si="5"/>
        <v>56.1732316814909</v>
      </c>
    </row>
    <row r="135" spans="1:10" ht="13.5">
      <c r="A135" s="86" t="s">
        <v>52</v>
      </c>
      <c r="B135" s="88"/>
      <c r="C135" s="16" t="s">
        <v>11</v>
      </c>
      <c r="D135" s="16" t="s">
        <v>55</v>
      </c>
      <c r="E135" s="16" t="s">
        <v>240</v>
      </c>
      <c r="F135" s="30"/>
      <c r="G135" s="27">
        <f>G136+G138</f>
        <v>401.5</v>
      </c>
      <c r="H135" s="27">
        <f>H136+H138</f>
        <v>9.8</v>
      </c>
      <c r="I135" s="49">
        <f t="shared" si="4"/>
        <v>391.7</v>
      </c>
      <c r="J135" s="49">
        <f t="shared" si="5"/>
        <v>2.4408468244084687</v>
      </c>
    </row>
    <row r="136" spans="1:10" ht="65.25" customHeight="1">
      <c r="A136" s="86" t="s">
        <v>20</v>
      </c>
      <c r="B136" s="88"/>
      <c r="C136" s="16" t="s">
        <v>11</v>
      </c>
      <c r="D136" s="16" t="s">
        <v>55</v>
      </c>
      <c r="E136" s="16" t="s">
        <v>240</v>
      </c>
      <c r="F136" s="30" t="s">
        <v>21</v>
      </c>
      <c r="G136" s="27">
        <f>G137</f>
        <v>51.5</v>
      </c>
      <c r="H136" s="27">
        <f>H137</f>
        <v>9.8</v>
      </c>
      <c r="I136" s="49">
        <f t="shared" si="4"/>
        <v>41.7</v>
      </c>
      <c r="J136" s="49">
        <f t="shared" si="5"/>
        <v>19.029126213592235</v>
      </c>
    </row>
    <row r="137" spans="1:10" ht="13.5">
      <c r="A137" s="86" t="s">
        <v>221</v>
      </c>
      <c r="B137" s="88"/>
      <c r="C137" s="16" t="s">
        <v>11</v>
      </c>
      <c r="D137" s="16" t="s">
        <v>55</v>
      </c>
      <c r="E137" s="16" t="s">
        <v>240</v>
      </c>
      <c r="F137" s="30" t="s">
        <v>222</v>
      </c>
      <c r="G137" s="27">
        <f>Прил_4!H277</f>
        <v>51.5</v>
      </c>
      <c r="H137" s="27">
        <f>Прил_4!I277</f>
        <v>9.8</v>
      </c>
      <c r="I137" s="49">
        <f t="shared" si="4"/>
        <v>41.7</v>
      </c>
      <c r="J137" s="49">
        <f t="shared" si="5"/>
        <v>19.029126213592235</v>
      </c>
    </row>
    <row r="138" spans="1:10" ht="13.5">
      <c r="A138" s="86" t="s">
        <v>181</v>
      </c>
      <c r="B138" s="88"/>
      <c r="C138" s="16" t="s">
        <v>11</v>
      </c>
      <c r="D138" s="16" t="s">
        <v>55</v>
      </c>
      <c r="E138" s="16" t="s">
        <v>240</v>
      </c>
      <c r="F138" s="30" t="s">
        <v>182</v>
      </c>
      <c r="G138" s="27">
        <f>G139</f>
        <v>350</v>
      </c>
      <c r="H138" s="27">
        <f>H139</f>
        <v>0</v>
      </c>
      <c r="I138" s="49">
        <f aca="true" t="shared" si="13" ref="I138:I201">G138-H138</f>
        <v>350</v>
      </c>
      <c r="J138" s="49">
        <f aca="true" t="shared" si="14" ref="J138:J201">H138/G138*100</f>
        <v>0</v>
      </c>
    </row>
    <row r="139" spans="1:10" ht="26.25" customHeight="1">
      <c r="A139" s="86" t="s">
        <v>203</v>
      </c>
      <c r="B139" s="88"/>
      <c r="C139" s="16" t="s">
        <v>11</v>
      </c>
      <c r="D139" s="16" t="s">
        <v>55</v>
      </c>
      <c r="E139" s="16" t="s">
        <v>240</v>
      </c>
      <c r="F139" s="30" t="s">
        <v>204</v>
      </c>
      <c r="G139" s="27">
        <f>Прил_4!H279</f>
        <v>350</v>
      </c>
      <c r="H139" s="27">
        <f>Прил_4!I279</f>
        <v>0</v>
      </c>
      <c r="I139" s="49">
        <f t="shared" si="13"/>
        <v>350</v>
      </c>
      <c r="J139" s="49">
        <f t="shared" si="14"/>
        <v>0</v>
      </c>
    </row>
    <row r="140" spans="1:10" ht="27.75" customHeight="1">
      <c r="A140" s="86" t="s">
        <v>241</v>
      </c>
      <c r="B140" s="88"/>
      <c r="C140" s="16" t="s">
        <v>11</v>
      </c>
      <c r="D140" s="16" t="s">
        <v>55</v>
      </c>
      <c r="E140" s="16" t="s">
        <v>242</v>
      </c>
      <c r="F140" s="30"/>
      <c r="G140" s="27">
        <f>G141+G143+G145</f>
        <v>69215.8</v>
      </c>
      <c r="H140" s="27">
        <f>H141+H143+H145</f>
        <v>36094.9</v>
      </c>
      <c r="I140" s="49">
        <f t="shared" si="13"/>
        <v>33120.9</v>
      </c>
      <c r="J140" s="49">
        <f t="shared" si="14"/>
        <v>52.14835341063746</v>
      </c>
    </row>
    <row r="141" spans="1:10" ht="68.25" customHeight="1">
      <c r="A141" s="86" t="s">
        <v>20</v>
      </c>
      <c r="B141" s="88"/>
      <c r="C141" s="16" t="s">
        <v>11</v>
      </c>
      <c r="D141" s="16" t="s">
        <v>55</v>
      </c>
      <c r="E141" s="16" t="s">
        <v>242</v>
      </c>
      <c r="F141" s="30" t="s">
        <v>21</v>
      </c>
      <c r="G141" s="27">
        <f>G142</f>
        <v>44253.5</v>
      </c>
      <c r="H141" s="27">
        <f>H142</f>
        <v>26158.8</v>
      </c>
      <c r="I141" s="49">
        <f t="shared" si="13"/>
        <v>18094.7</v>
      </c>
      <c r="J141" s="49">
        <f t="shared" si="14"/>
        <v>59.11125673675528</v>
      </c>
    </row>
    <row r="142" spans="1:10" ht="13.5">
      <c r="A142" s="86" t="s">
        <v>221</v>
      </c>
      <c r="B142" s="88"/>
      <c r="C142" s="16" t="s">
        <v>11</v>
      </c>
      <c r="D142" s="16" t="s">
        <v>55</v>
      </c>
      <c r="E142" s="16" t="s">
        <v>242</v>
      </c>
      <c r="F142" s="30" t="s">
        <v>222</v>
      </c>
      <c r="G142" s="27">
        <f>Прил_4!H282</f>
        <v>44253.5</v>
      </c>
      <c r="H142" s="27">
        <f>Прил_4!I282</f>
        <v>26158.8</v>
      </c>
      <c r="I142" s="49">
        <f t="shared" si="13"/>
        <v>18094.7</v>
      </c>
      <c r="J142" s="49">
        <f t="shared" si="14"/>
        <v>59.11125673675528</v>
      </c>
    </row>
    <row r="143" spans="1:10" ht="27" customHeight="1">
      <c r="A143" s="86" t="s">
        <v>33</v>
      </c>
      <c r="B143" s="88"/>
      <c r="C143" s="16" t="s">
        <v>11</v>
      </c>
      <c r="D143" s="16" t="s">
        <v>55</v>
      </c>
      <c r="E143" s="16" t="s">
        <v>242</v>
      </c>
      <c r="F143" s="30" t="s">
        <v>34</v>
      </c>
      <c r="G143" s="27">
        <f>G144</f>
        <v>24401.3</v>
      </c>
      <c r="H143" s="27">
        <f>H144</f>
        <v>9710.2</v>
      </c>
      <c r="I143" s="49">
        <f t="shared" si="13"/>
        <v>14691.099999999999</v>
      </c>
      <c r="J143" s="49">
        <f t="shared" si="14"/>
        <v>39.793781478855635</v>
      </c>
    </row>
    <row r="144" spans="1:10" ht="27" customHeight="1">
      <c r="A144" s="86" t="s">
        <v>35</v>
      </c>
      <c r="B144" s="88"/>
      <c r="C144" s="16" t="s">
        <v>11</v>
      </c>
      <c r="D144" s="16" t="s">
        <v>55</v>
      </c>
      <c r="E144" s="16" t="s">
        <v>242</v>
      </c>
      <c r="F144" s="30" t="s">
        <v>36</v>
      </c>
      <c r="G144" s="27">
        <f>Прил_4!H284</f>
        <v>24401.3</v>
      </c>
      <c r="H144" s="27">
        <f>Прил_4!I284</f>
        <v>9710.2</v>
      </c>
      <c r="I144" s="49">
        <f t="shared" si="13"/>
        <v>14691.099999999999</v>
      </c>
      <c r="J144" s="49">
        <f t="shared" si="14"/>
        <v>39.793781478855635</v>
      </c>
    </row>
    <row r="145" spans="1:10" ht="13.5">
      <c r="A145" s="86" t="s">
        <v>45</v>
      </c>
      <c r="B145" s="88"/>
      <c r="C145" s="16" t="s">
        <v>11</v>
      </c>
      <c r="D145" s="16" t="s">
        <v>55</v>
      </c>
      <c r="E145" s="16" t="s">
        <v>242</v>
      </c>
      <c r="F145" s="30" t="s">
        <v>46</v>
      </c>
      <c r="G145" s="27">
        <f>G146</f>
        <v>561</v>
      </c>
      <c r="H145" s="27">
        <f>H146</f>
        <v>225.9</v>
      </c>
      <c r="I145" s="49">
        <f t="shared" si="13"/>
        <v>335.1</v>
      </c>
      <c r="J145" s="49">
        <f t="shared" si="14"/>
        <v>40.26737967914439</v>
      </c>
    </row>
    <row r="146" spans="1:10" ht="13.5">
      <c r="A146" s="86" t="s">
        <v>49</v>
      </c>
      <c r="B146" s="88"/>
      <c r="C146" s="16" t="s">
        <v>11</v>
      </c>
      <c r="D146" s="16" t="s">
        <v>55</v>
      </c>
      <c r="E146" s="16" t="s">
        <v>242</v>
      </c>
      <c r="F146" s="30" t="s">
        <v>50</v>
      </c>
      <c r="G146" s="27">
        <f>Прил_4!H286</f>
        <v>561</v>
      </c>
      <c r="H146" s="27">
        <f>Прил_4!I286</f>
        <v>225.9</v>
      </c>
      <c r="I146" s="49">
        <f t="shared" si="13"/>
        <v>335.1</v>
      </c>
      <c r="J146" s="49">
        <f t="shared" si="14"/>
        <v>40.26737967914439</v>
      </c>
    </row>
    <row r="147" spans="1:10" ht="42" customHeight="1">
      <c r="A147" s="86" t="s">
        <v>243</v>
      </c>
      <c r="B147" s="88"/>
      <c r="C147" s="16" t="s">
        <v>11</v>
      </c>
      <c r="D147" s="16" t="s">
        <v>55</v>
      </c>
      <c r="E147" s="16" t="s">
        <v>244</v>
      </c>
      <c r="F147" s="30"/>
      <c r="G147" s="27">
        <f>G148+G151+G154</f>
        <v>2169.4</v>
      </c>
      <c r="H147" s="27">
        <f>H148+H151+H154</f>
        <v>908.5999999999999</v>
      </c>
      <c r="I147" s="49">
        <f t="shared" si="13"/>
        <v>1260.8000000000002</v>
      </c>
      <c r="J147" s="49">
        <f t="shared" si="14"/>
        <v>41.882548170000916</v>
      </c>
    </row>
    <row r="148" spans="1:10" ht="30.75" customHeight="1">
      <c r="A148" s="86" t="s">
        <v>245</v>
      </c>
      <c r="B148" s="88"/>
      <c r="C148" s="16" t="s">
        <v>11</v>
      </c>
      <c r="D148" s="16" t="s">
        <v>55</v>
      </c>
      <c r="E148" s="16" t="s">
        <v>246</v>
      </c>
      <c r="F148" s="30"/>
      <c r="G148" s="27">
        <f>G149</f>
        <v>1942.4</v>
      </c>
      <c r="H148" s="27">
        <f>H149</f>
        <v>803.3</v>
      </c>
      <c r="I148" s="49">
        <f t="shared" si="13"/>
        <v>1139.1000000000001</v>
      </c>
      <c r="J148" s="49">
        <f t="shared" si="14"/>
        <v>41.35605436573311</v>
      </c>
    </row>
    <row r="149" spans="1:10" ht="28.5" customHeight="1">
      <c r="A149" s="86" t="s">
        <v>33</v>
      </c>
      <c r="B149" s="88"/>
      <c r="C149" s="16" t="s">
        <v>11</v>
      </c>
      <c r="D149" s="16" t="s">
        <v>55</v>
      </c>
      <c r="E149" s="16" t="s">
        <v>246</v>
      </c>
      <c r="F149" s="30" t="s">
        <v>34</v>
      </c>
      <c r="G149" s="27">
        <f>G150</f>
        <v>1942.4</v>
      </c>
      <c r="H149" s="27">
        <f>H150</f>
        <v>803.3</v>
      </c>
      <c r="I149" s="49">
        <f t="shared" si="13"/>
        <v>1139.1000000000001</v>
      </c>
      <c r="J149" s="49">
        <f t="shared" si="14"/>
        <v>41.35605436573311</v>
      </c>
    </row>
    <row r="150" spans="1:10" ht="27" customHeight="1">
      <c r="A150" s="86" t="s">
        <v>35</v>
      </c>
      <c r="B150" s="88"/>
      <c r="C150" s="16" t="s">
        <v>11</v>
      </c>
      <c r="D150" s="16" t="s">
        <v>55</v>
      </c>
      <c r="E150" s="16" t="s">
        <v>246</v>
      </c>
      <c r="F150" s="30" t="s">
        <v>36</v>
      </c>
      <c r="G150" s="27">
        <f>Прил_4!H290</f>
        <v>1942.4</v>
      </c>
      <c r="H150" s="27">
        <f>Прил_4!I290</f>
        <v>803.3</v>
      </c>
      <c r="I150" s="49">
        <f t="shared" si="13"/>
        <v>1139.1000000000001</v>
      </c>
      <c r="J150" s="49">
        <f t="shared" si="14"/>
        <v>41.35605436573311</v>
      </c>
    </row>
    <row r="151" spans="1:10" ht="45.75" customHeight="1">
      <c r="A151" s="86" t="s">
        <v>247</v>
      </c>
      <c r="B151" s="88"/>
      <c r="C151" s="16" t="s">
        <v>11</v>
      </c>
      <c r="D151" s="16" t="s">
        <v>55</v>
      </c>
      <c r="E151" s="16" t="s">
        <v>248</v>
      </c>
      <c r="F151" s="30"/>
      <c r="G151" s="27">
        <f>G152</f>
        <v>180</v>
      </c>
      <c r="H151" s="27">
        <f>H152</f>
        <v>61.9</v>
      </c>
      <c r="I151" s="49">
        <f t="shared" si="13"/>
        <v>118.1</v>
      </c>
      <c r="J151" s="49">
        <f t="shared" si="14"/>
        <v>34.388888888888886</v>
      </c>
    </row>
    <row r="152" spans="1:10" ht="27" customHeight="1">
      <c r="A152" s="86" t="s">
        <v>33</v>
      </c>
      <c r="B152" s="88"/>
      <c r="C152" s="16" t="s">
        <v>11</v>
      </c>
      <c r="D152" s="16" t="s">
        <v>55</v>
      </c>
      <c r="E152" s="16" t="s">
        <v>248</v>
      </c>
      <c r="F152" s="30" t="s">
        <v>34</v>
      </c>
      <c r="G152" s="27">
        <f>G153</f>
        <v>180</v>
      </c>
      <c r="H152" s="27">
        <f>H153</f>
        <v>61.9</v>
      </c>
      <c r="I152" s="49">
        <f t="shared" si="13"/>
        <v>118.1</v>
      </c>
      <c r="J152" s="49">
        <f t="shared" si="14"/>
        <v>34.388888888888886</v>
      </c>
    </row>
    <row r="153" spans="1:10" ht="27" customHeight="1">
      <c r="A153" s="86" t="s">
        <v>35</v>
      </c>
      <c r="B153" s="88"/>
      <c r="C153" s="16" t="s">
        <v>11</v>
      </c>
      <c r="D153" s="16" t="s">
        <v>55</v>
      </c>
      <c r="E153" s="16" t="s">
        <v>248</v>
      </c>
      <c r="F153" s="30" t="s">
        <v>36</v>
      </c>
      <c r="G153" s="27">
        <f>Прил_4!H748+Прил_4!H293</f>
        <v>180</v>
      </c>
      <c r="H153" s="27">
        <f>Прил_4!I748+Прил_4!I293</f>
        <v>61.9</v>
      </c>
      <c r="I153" s="49">
        <f t="shared" si="13"/>
        <v>118.1</v>
      </c>
      <c r="J153" s="49">
        <f t="shared" si="14"/>
        <v>34.388888888888886</v>
      </c>
    </row>
    <row r="154" spans="1:10" ht="28.5" customHeight="1">
      <c r="A154" s="86" t="s">
        <v>241</v>
      </c>
      <c r="B154" s="88"/>
      <c r="C154" s="16" t="s">
        <v>11</v>
      </c>
      <c r="D154" s="16" t="s">
        <v>55</v>
      </c>
      <c r="E154" s="16" t="s">
        <v>249</v>
      </c>
      <c r="F154" s="30"/>
      <c r="G154" s="27">
        <f>G155</f>
        <v>47</v>
      </c>
      <c r="H154" s="27">
        <f>H155</f>
        <v>43.4</v>
      </c>
      <c r="I154" s="49">
        <f t="shared" si="13"/>
        <v>3.6000000000000014</v>
      </c>
      <c r="J154" s="49">
        <f t="shared" si="14"/>
        <v>92.34042553191489</v>
      </c>
    </row>
    <row r="155" spans="1:10" ht="13.5">
      <c r="A155" s="86" t="s">
        <v>45</v>
      </c>
      <c r="B155" s="88"/>
      <c r="C155" s="16" t="s">
        <v>11</v>
      </c>
      <c r="D155" s="16" t="s">
        <v>55</v>
      </c>
      <c r="E155" s="16" t="s">
        <v>249</v>
      </c>
      <c r="F155" s="30" t="s">
        <v>46</v>
      </c>
      <c r="G155" s="27">
        <f>G156+G157</f>
        <v>47</v>
      </c>
      <c r="H155" s="27">
        <f>H156+H157</f>
        <v>43.4</v>
      </c>
      <c r="I155" s="49">
        <f t="shared" si="13"/>
        <v>3.6000000000000014</v>
      </c>
      <c r="J155" s="49">
        <f t="shared" si="14"/>
        <v>92.34042553191489</v>
      </c>
    </row>
    <row r="156" spans="1:10" ht="13.5">
      <c r="A156" s="86" t="s">
        <v>47</v>
      </c>
      <c r="B156" s="88"/>
      <c r="C156" s="16" t="s">
        <v>11</v>
      </c>
      <c r="D156" s="16" t="s">
        <v>55</v>
      </c>
      <c r="E156" s="16" t="s">
        <v>249</v>
      </c>
      <c r="F156" s="30" t="s">
        <v>48</v>
      </c>
      <c r="G156" s="27">
        <f>Прил_4!H296</f>
        <v>10</v>
      </c>
      <c r="H156" s="27">
        <f>Прил_4!I296</f>
        <v>6.8</v>
      </c>
      <c r="I156" s="49">
        <f t="shared" si="13"/>
        <v>3.2</v>
      </c>
      <c r="J156" s="49">
        <f t="shared" si="14"/>
        <v>68</v>
      </c>
    </row>
    <row r="157" spans="1:10" ht="13.5">
      <c r="A157" s="86" t="s">
        <v>49</v>
      </c>
      <c r="B157" s="88"/>
      <c r="C157" s="16" t="s">
        <v>11</v>
      </c>
      <c r="D157" s="16" t="s">
        <v>55</v>
      </c>
      <c r="E157" s="16" t="s">
        <v>249</v>
      </c>
      <c r="F157" s="30" t="s">
        <v>50</v>
      </c>
      <c r="G157" s="27">
        <f>Прил_4!H297</f>
        <v>37</v>
      </c>
      <c r="H157" s="27">
        <f>Прил_4!I297</f>
        <v>36.6</v>
      </c>
      <c r="I157" s="49">
        <f t="shared" si="13"/>
        <v>0.3999999999999986</v>
      </c>
      <c r="J157" s="49">
        <f t="shared" si="14"/>
        <v>98.91891891891892</v>
      </c>
    </row>
    <row r="158" spans="1:10" ht="13.5">
      <c r="A158" s="86" t="s">
        <v>218</v>
      </c>
      <c r="B158" s="88"/>
      <c r="C158" s="16" t="s">
        <v>11</v>
      </c>
      <c r="D158" s="16" t="s">
        <v>55</v>
      </c>
      <c r="E158" s="16" t="s">
        <v>219</v>
      </c>
      <c r="F158" s="30"/>
      <c r="G158" s="27">
        <f>G159+G162+G165</f>
        <v>31023</v>
      </c>
      <c r="H158" s="27">
        <f>H159+H162+H165</f>
        <v>9387.2</v>
      </c>
      <c r="I158" s="49">
        <f t="shared" si="13"/>
        <v>21635.8</v>
      </c>
      <c r="J158" s="49">
        <f t="shared" si="14"/>
        <v>30.258840215324117</v>
      </c>
    </row>
    <row r="159" spans="1:10" ht="69" customHeight="1">
      <c r="A159" s="86" t="s">
        <v>37</v>
      </c>
      <c r="B159" s="88"/>
      <c r="C159" s="16" t="s">
        <v>11</v>
      </c>
      <c r="D159" s="16" t="s">
        <v>55</v>
      </c>
      <c r="E159" s="16" t="s">
        <v>220</v>
      </c>
      <c r="F159" s="30"/>
      <c r="G159" s="27">
        <f>G160</f>
        <v>1300</v>
      </c>
      <c r="H159" s="27">
        <f>H160</f>
        <v>848</v>
      </c>
      <c r="I159" s="49">
        <f t="shared" si="13"/>
        <v>452</v>
      </c>
      <c r="J159" s="49">
        <f t="shared" si="14"/>
        <v>65.23076923076923</v>
      </c>
    </row>
    <row r="160" spans="1:10" ht="69" customHeight="1">
      <c r="A160" s="86" t="s">
        <v>20</v>
      </c>
      <c r="B160" s="88"/>
      <c r="C160" s="16" t="s">
        <v>11</v>
      </c>
      <c r="D160" s="16" t="s">
        <v>55</v>
      </c>
      <c r="E160" s="16" t="s">
        <v>220</v>
      </c>
      <c r="F160" s="30" t="s">
        <v>21</v>
      </c>
      <c r="G160" s="27">
        <f>G161</f>
        <v>1300</v>
      </c>
      <c r="H160" s="27">
        <f>H161</f>
        <v>848</v>
      </c>
      <c r="I160" s="49">
        <f t="shared" si="13"/>
        <v>452</v>
      </c>
      <c r="J160" s="49">
        <f t="shared" si="14"/>
        <v>65.23076923076923</v>
      </c>
    </row>
    <row r="161" spans="1:10" ht="13.5">
      <c r="A161" s="86" t="s">
        <v>221</v>
      </c>
      <c r="B161" s="88"/>
      <c r="C161" s="16" t="s">
        <v>11</v>
      </c>
      <c r="D161" s="16" t="s">
        <v>55</v>
      </c>
      <c r="E161" s="16" t="s">
        <v>220</v>
      </c>
      <c r="F161" s="30" t="s">
        <v>222</v>
      </c>
      <c r="G161" s="27">
        <f>Прил_4!H233</f>
        <v>1300</v>
      </c>
      <c r="H161" s="27">
        <f>Прил_4!I233</f>
        <v>848</v>
      </c>
      <c r="I161" s="49">
        <f t="shared" si="13"/>
        <v>452</v>
      </c>
      <c r="J161" s="49">
        <f t="shared" si="14"/>
        <v>65.23076923076923</v>
      </c>
    </row>
    <row r="162" spans="1:10" ht="13.5">
      <c r="A162" s="86" t="s">
        <v>52</v>
      </c>
      <c r="B162" s="88"/>
      <c r="C162" s="16" t="s">
        <v>11</v>
      </c>
      <c r="D162" s="16" t="s">
        <v>55</v>
      </c>
      <c r="E162" s="16" t="s">
        <v>223</v>
      </c>
      <c r="F162" s="30"/>
      <c r="G162" s="27">
        <f>G163</f>
        <v>50</v>
      </c>
      <c r="H162" s="27">
        <f>H163</f>
        <v>5.9</v>
      </c>
      <c r="I162" s="49">
        <f t="shared" si="13"/>
        <v>44.1</v>
      </c>
      <c r="J162" s="49">
        <f t="shared" si="14"/>
        <v>11.8</v>
      </c>
    </row>
    <row r="163" spans="1:10" ht="69.75" customHeight="1">
      <c r="A163" s="86" t="s">
        <v>20</v>
      </c>
      <c r="B163" s="88"/>
      <c r="C163" s="16" t="s">
        <v>11</v>
      </c>
      <c r="D163" s="16" t="s">
        <v>55</v>
      </c>
      <c r="E163" s="16" t="s">
        <v>223</v>
      </c>
      <c r="F163" s="30" t="s">
        <v>21</v>
      </c>
      <c r="G163" s="27">
        <f>G164</f>
        <v>50</v>
      </c>
      <c r="H163" s="27">
        <f>H164</f>
        <v>5.9</v>
      </c>
      <c r="I163" s="49">
        <f t="shared" si="13"/>
        <v>44.1</v>
      </c>
      <c r="J163" s="49">
        <f t="shared" si="14"/>
        <v>11.8</v>
      </c>
    </row>
    <row r="164" spans="1:10" ht="13.5">
      <c r="A164" s="86" t="s">
        <v>221</v>
      </c>
      <c r="B164" s="88"/>
      <c r="C164" s="16" t="s">
        <v>11</v>
      </c>
      <c r="D164" s="16" t="s">
        <v>55</v>
      </c>
      <c r="E164" s="16" t="s">
        <v>223</v>
      </c>
      <c r="F164" s="30" t="s">
        <v>222</v>
      </c>
      <c r="G164" s="27">
        <f>Прил_4!H236</f>
        <v>50</v>
      </c>
      <c r="H164" s="27">
        <f>Прил_4!I236</f>
        <v>5.9</v>
      </c>
      <c r="I164" s="49">
        <f t="shared" si="13"/>
        <v>44.1</v>
      </c>
      <c r="J164" s="49">
        <f t="shared" si="14"/>
        <v>11.8</v>
      </c>
    </row>
    <row r="165" spans="1:10" ht="13.5">
      <c r="A165" s="86" t="s">
        <v>224</v>
      </c>
      <c r="B165" s="88"/>
      <c r="C165" s="16" t="s">
        <v>11</v>
      </c>
      <c r="D165" s="16" t="s">
        <v>55</v>
      </c>
      <c r="E165" s="16" t="s">
        <v>225</v>
      </c>
      <c r="F165" s="30"/>
      <c r="G165" s="27">
        <f>G166+G168+G170</f>
        <v>29673</v>
      </c>
      <c r="H165" s="27">
        <f>H166+H168+H170</f>
        <v>8533.300000000001</v>
      </c>
      <c r="I165" s="49">
        <f t="shared" si="13"/>
        <v>21139.699999999997</v>
      </c>
      <c r="J165" s="49">
        <f t="shared" si="14"/>
        <v>28.75779328008628</v>
      </c>
    </row>
    <row r="166" spans="1:10" ht="69" customHeight="1">
      <c r="A166" s="86" t="s">
        <v>20</v>
      </c>
      <c r="B166" s="88"/>
      <c r="C166" s="16" t="s">
        <v>11</v>
      </c>
      <c r="D166" s="16" t="s">
        <v>55</v>
      </c>
      <c r="E166" s="16" t="s">
        <v>225</v>
      </c>
      <c r="F166" s="30" t="s">
        <v>21</v>
      </c>
      <c r="G166" s="27">
        <f>G167</f>
        <v>28188</v>
      </c>
      <c r="H166" s="27">
        <f>H167</f>
        <v>8175.3</v>
      </c>
      <c r="I166" s="49">
        <f t="shared" si="13"/>
        <v>20012.7</v>
      </c>
      <c r="J166" s="49">
        <f t="shared" si="14"/>
        <v>29.002767134951046</v>
      </c>
    </row>
    <row r="167" spans="1:10" ht="13.5">
      <c r="A167" s="86" t="s">
        <v>221</v>
      </c>
      <c r="B167" s="88"/>
      <c r="C167" s="16" t="s">
        <v>11</v>
      </c>
      <c r="D167" s="16" t="s">
        <v>55</v>
      </c>
      <c r="E167" s="16" t="s">
        <v>225</v>
      </c>
      <c r="F167" s="30" t="s">
        <v>222</v>
      </c>
      <c r="G167" s="27">
        <f>Прил_4!H239</f>
        <v>28188</v>
      </c>
      <c r="H167" s="27">
        <f>Прил_4!I239</f>
        <v>8175.3</v>
      </c>
      <c r="I167" s="49">
        <f t="shared" si="13"/>
        <v>20012.7</v>
      </c>
      <c r="J167" s="49">
        <f t="shared" si="14"/>
        <v>29.002767134951046</v>
      </c>
    </row>
    <row r="168" spans="1:10" ht="28.5" customHeight="1">
      <c r="A168" s="86" t="s">
        <v>33</v>
      </c>
      <c r="B168" s="88"/>
      <c r="C168" s="16" t="s">
        <v>11</v>
      </c>
      <c r="D168" s="16" t="s">
        <v>55</v>
      </c>
      <c r="E168" s="16" t="s">
        <v>225</v>
      </c>
      <c r="F168" s="30" t="s">
        <v>34</v>
      </c>
      <c r="G168" s="27">
        <f>G169</f>
        <v>1455</v>
      </c>
      <c r="H168" s="27">
        <f>H169</f>
        <v>357.9</v>
      </c>
      <c r="I168" s="49">
        <f t="shared" si="13"/>
        <v>1097.1</v>
      </c>
      <c r="J168" s="49">
        <f t="shared" si="14"/>
        <v>24.597938144329895</v>
      </c>
    </row>
    <row r="169" spans="1:10" ht="27" customHeight="1">
      <c r="A169" s="86" t="s">
        <v>35</v>
      </c>
      <c r="B169" s="88"/>
      <c r="C169" s="16" t="s">
        <v>11</v>
      </c>
      <c r="D169" s="16" t="s">
        <v>55</v>
      </c>
      <c r="E169" s="16" t="s">
        <v>225</v>
      </c>
      <c r="F169" s="30" t="s">
        <v>36</v>
      </c>
      <c r="G169" s="27">
        <f>Прил_4!H241</f>
        <v>1455</v>
      </c>
      <c r="H169" s="27">
        <f>Прил_4!I241</f>
        <v>357.9</v>
      </c>
      <c r="I169" s="49">
        <f t="shared" si="13"/>
        <v>1097.1</v>
      </c>
      <c r="J169" s="49">
        <f t="shared" si="14"/>
        <v>24.597938144329895</v>
      </c>
    </row>
    <row r="170" spans="1:10" ht="13.5">
      <c r="A170" s="86" t="s">
        <v>45</v>
      </c>
      <c r="B170" s="88"/>
      <c r="C170" s="16" t="s">
        <v>11</v>
      </c>
      <c r="D170" s="16" t="s">
        <v>55</v>
      </c>
      <c r="E170" s="16" t="s">
        <v>225</v>
      </c>
      <c r="F170" s="30" t="s">
        <v>46</v>
      </c>
      <c r="G170" s="27">
        <f>G171</f>
        <v>30</v>
      </c>
      <c r="H170" s="27">
        <f>H171</f>
        <v>0.1</v>
      </c>
      <c r="I170" s="49">
        <f t="shared" si="13"/>
        <v>29.9</v>
      </c>
      <c r="J170" s="49">
        <f t="shared" si="14"/>
        <v>0.33333333333333337</v>
      </c>
    </row>
    <row r="171" spans="1:10" ht="13.5">
      <c r="A171" s="86" t="s">
        <v>49</v>
      </c>
      <c r="B171" s="88"/>
      <c r="C171" s="16" t="s">
        <v>11</v>
      </c>
      <c r="D171" s="16" t="s">
        <v>55</v>
      </c>
      <c r="E171" s="16" t="s">
        <v>225</v>
      </c>
      <c r="F171" s="30" t="s">
        <v>50</v>
      </c>
      <c r="G171" s="27">
        <f>Прил_4!H243</f>
        <v>30</v>
      </c>
      <c r="H171" s="27">
        <f>Прил_4!I243</f>
        <v>0.1</v>
      </c>
      <c r="I171" s="49">
        <f t="shared" si="13"/>
        <v>29.9</v>
      </c>
      <c r="J171" s="49">
        <f t="shared" si="14"/>
        <v>0.33333333333333337</v>
      </c>
    </row>
    <row r="172" spans="1:10" ht="65.25" customHeight="1">
      <c r="A172" s="86" t="s">
        <v>26</v>
      </c>
      <c r="B172" s="88"/>
      <c r="C172" s="16" t="s">
        <v>11</v>
      </c>
      <c r="D172" s="16" t="s">
        <v>55</v>
      </c>
      <c r="E172" s="16" t="s">
        <v>27</v>
      </c>
      <c r="F172" s="30"/>
      <c r="G172" s="27">
        <f>G173+G179</f>
        <v>2052.3</v>
      </c>
      <c r="H172" s="27">
        <f>H173+H179</f>
        <v>265.2</v>
      </c>
      <c r="I172" s="49">
        <f t="shared" si="13"/>
        <v>1787.1000000000001</v>
      </c>
      <c r="J172" s="49">
        <f t="shared" si="14"/>
        <v>12.922087414120742</v>
      </c>
    </row>
    <row r="173" spans="1:10" ht="44.25" customHeight="1">
      <c r="A173" s="86" t="s">
        <v>91</v>
      </c>
      <c r="B173" s="88"/>
      <c r="C173" s="16" t="s">
        <v>11</v>
      </c>
      <c r="D173" s="16" t="s">
        <v>55</v>
      </c>
      <c r="E173" s="16" t="s">
        <v>92</v>
      </c>
      <c r="F173" s="30"/>
      <c r="G173" s="27">
        <v>1578.6</v>
      </c>
      <c r="H173" s="27">
        <f>H174</f>
        <v>110.6</v>
      </c>
      <c r="I173" s="49">
        <f t="shared" si="13"/>
        <v>1468</v>
      </c>
      <c r="J173" s="49">
        <f t="shared" si="14"/>
        <v>7.006208032433802</v>
      </c>
    </row>
    <row r="174" spans="1:10" ht="43.5" customHeight="1">
      <c r="A174" s="86" t="s">
        <v>93</v>
      </c>
      <c r="B174" s="88"/>
      <c r="C174" s="16" t="s">
        <v>11</v>
      </c>
      <c r="D174" s="16" t="s">
        <v>55</v>
      </c>
      <c r="E174" s="16" t="s">
        <v>94</v>
      </c>
      <c r="F174" s="30"/>
      <c r="G174" s="27">
        <f>G175+G177</f>
        <v>1578.6</v>
      </c>
      <c r="H174" s="27">
        <f>H175+H177</f>
        <v>110.6</v>
      </c>
      <c r="I174" s="49">
        <f t="shared" si="13"/>
        <v>1468</v>
      </c>
      <c r="J174" s="49">
        <f t="shared" si="14"/>
        <v>7.006208032433802</v>
      </c>
    </row>
    <row r="175" spans="1:10" ht="69.75" customHeight="1">
      <c r="A175" s="86" t="s">
        <v>20</v>
      </c>
      <c r="B175" s="88"/>
      <c r="C175" s="16" t="s">
        <v>11</v>
      </c>
      <c r="D175" s="16" t="s">
        <v>55</v>
      </c>
      <c r="E175" s="16" t="s">
        <v>94</v>
      </c>
      <c r="F175" s="30" t="s">
        <v>21</v>
      </c>
      <c r="G175" s="27">
        <f>G176</f>
        <v>1435.1</v>
      </c>
      <c r="H175" s="27">
        <f>H176</f>
        <v>110.6</v>
      </c>
      <c r="I175" s="49">
        <f t="shared" si="13"/>
        <v>1324.5</v>
      </c>
      <c r="J175" s="49">
        <f t="shared" si="14"/>
        <v>7.706780015329942</v>
      </c>
    </row>
    <row r="176" spans="1:10" ht="27" customHeight="1">
      <c r="A176" s="86" t="s">
        <v>22</v>
      </c>
      <c r="B176" s="88"/>
      <c r="C176" s="16" t="s">
        <v>11</v>
      </c>
      <c r="D176" s="16" t="s">
        <v>55</v>
      </c>
      <c r="E176" s="16" t="s">
        <v>94</v>
      </c>
      <c r="F176" s="30" t="s">
        <v>23</v>
      </c>
      <c r="G176" s="27">
        <f>Прил_4!H89</f>
        <v>1435.1</v>
      </c>
      <c r="H176" s="27">
        <f>Прил_4!I89</f>
        <v>110.6</v>
      </c>
      <c r="I176" s="49">
        <f t="shared" si="13"/>
        <v>1324.5</v>
      </c>
      <c r="J176" s="49">
        <f t="shared" si="14"/>
        <v>7.706780015329942</v>
      </c>
    </row>
    <row r="177" spans="1:10" ht="27" customHeight="1">
      <c r="A177" s="86" t="s">
        <v>33</v>
      </c>
      <c r="B177" s="88"/>
      <c r="C177" s="16" t="s">
        <v>11</v>
      </c>
      <c r="D177" s="16" t="s">
        <v>55</v>
      </c>
      <c r="E177" s="16" t="s">
        <v>94</v>
      </c>
      <c r="F177" s="30" t="s">
        <v>34</v>
      </c>
      <c r="G177" s="27">
        <f>G178</f>
        <v>143.5</v>
      </c>
      <c r="H177" s="27">
        <f>H178</f>
        <v>0</v>
      </c>
      <c r="I177" s="49">
        <f t="shared" si="13"/>
        <v>143.5</v>
      </c>
      <c r="J177" s="49">
        <f t="shared" si="14"/>
        <v>0</v>
      </c>
    </row>
    <row r="178" spans="1:10" ht="27" customHeight="1">
      <c r="A178" s="86" t="s">
        <v>35</v>
      </c>
      <c r="B178" s="88"/>
      <c r="C178" s="16" t="s">
        <v>11</v>
      </c>
      <c r="D178" s="16" t="s">
        <v>55</v>
      </c>
      <c r="E178" s="16" t="s">
        <v>94</v>
      </c>
      <c r="F178" s="30" t="s">
        <v>36</v>
      </c>
      <c r="G178" s="27">
        <f>Прил_4!H91</f>
        <v>143.5</v>
      </c>
      <c r="H178" s="27">
        <f>Прил_4!I91</f>
        <v>0</v>
      </c>
      <c r="I178" s="49">
        <f t="shared" si="13"/>
        <v>143.5</v>
      </c>
      <c r="J178" s="49">
        <f t="shared" si="14"/>
        <v>0</v>
      </c>
    </row>
    <row r="179" spans="1:10" ht="51.75" customHeight="1">
      <c r="A179" s="86" t="s">
        <v>95</v>
      </c>
      <c r="B179" s="88"/>
      <c r="C179" s="16" t="s">
        <v>11</v>
      </c>
      <c r="D179" s="16" t="s">
        <v>55</v>
      </c>
      <c r="E179" s="16" t="s">
        <v>96</v>
      </c>
      <c r="F179" s="30"/>
      <c r="G179" s="27">
        <f>G180</f>
        <v>473.70000000000005</v>
      </c>
      <c r="H179" s="27">
        <f>H180</f>
        <v>154.6</v>
      </c>
      <c r="I179" s="49">
        <f t="shared" si="13"/>
        <v>319.1</v>
      </c>
      <c r="J179" s="49">
        <f t="shared" si="14"/>
        <v>32.63668988811483</v>
      </c>
    </row>
    <row r="180" spans="1:10" ht="162" customHeight="1">
      <c r="A180" s="86" t="s">
        <v>97</v>
      </c>
      <c r="B180" s="88"/>
      <c r="C180" s="16" t="s">
        <v>11</v>
      </c>
      <c r="D180" s="16" t="s">
        <v>55</v>
      </c>
      <c r="E180" s="16" t="s">
        <v>98</v>
      </c>
      <c r="F180" s="30"/>
      <c r="G180" s="27">
        <f>G181+G183</f>
        <v>473.70000000000005</v>
      </c>
      <c r="H180" s="27">
        <f>H181+H183</f>
        <v>154.6</v>
      </c>
      <c r="I180" s="49">
        <f t="shared" si="13"/>
        <v>319.1</v>
      </c>
      <c r="J180" s="49">
        <f t="shared" si="14"/>
        <v>32.63668988811483</v>
      </c>
    </row>
    <row r="181" spans="1:10" ht="69" customHeight="1">
      <c r="A181" s="86" t="s">
        <v>20</v>
      </c>
      <c r="B181" s="88"/>
      <c r="C181" s="16" t="s">
        <v>11</v>
      </c>
      <c r="D181" s="16" t="s">
        <v>55</v>
      </c>
      <c r="E181" s="16" t="s">
        <v>98</v>
      </c>
      <c r="F181" s="30" t="s">
        <v>21</v>
      </c>
      <c r="G181" s="27">
        <f>G182</f>
        <v>430.6</v>
      </c>
      <c r="H181" s="27">
        <f>H182</f>
        <v>153.7</v>
      </c>
      <c r="I181" s="49">
        <f t="shared" si="13"/>
        <v>276.90000000000003</v>
      </c>
      <c r="J181" s="49">
        <f t="shared" si="14"/>
        <v>35.69437993497445</v>
      </c>
    </row>
    <row r="182" spans="1:10" ht="27.75" customHeight="1">
      <c r="A182" s="86" t="s">
        <v>22</v>
      </c>
      <c r="B182" s="88"/>
      <c r="C182" s="16" t="s">
        <v>11</v>
      </c>
      <c r="D182" s="16" t="s">
        <v>55</v>
      </c>
      <c r="E182" s="16" t="s">
        <v>98</v>
      </c>
      <c r="F182" s="30" t="s">
        <v>23</v>
      </c>
      <c r="G182" s="27">
        <f>Прил_4!H95</f>
        <v>430.6</v>
      </c>
      <c r="H182" s="27">
        <f>Прил_4!I95</f>
        <v>153.7</v>
      </c>
      <c r="I182" s="49">
        <f t="shared" si="13"/>
        <v>276.90000000000003</v>
      </c>
      <c r="J182" s="49">
        <f t="shared" si="14"/>
        <v>35.69437993497445</v>
      </c>
    </row>
    <row r="183" spans="1:10" ht="27" customHeight="1">
      <c r="A183" s="86" t="s">
        <v>33</v>
      </c>
      <c r="B183" s="88"/>
      <c r="C183" s="16" t="s">
        <v>11</v>
      </c>
      <c r="D183" s="16" t="s">
        <v>55</v>
      </c>
      <c r="E183" s="16" t="s">
        <v>98</v>
      </c>
      <c r="F183" s="30" t="s">
        <v>34</v>
      </c>
      <c r="G183" s="27">
        <f>G184</f>
        <v>43.1</v>
      </c>
      <c r="H183" s="27">
        <f>H184</f>
        <v>0.9</v>
      </c>
      <c r="I183" s="49">
        <f t="shared" si="13"/>
        <v>42.2</v>
      </c>
      <c r="J183" s="49">
        <f t="shared" si="14"/>
        <v>2.088167053364269</v>
      </c>
    </row>
    <row r="184" spans="1:10" ht="27" customHeight="1">
      <c r="A184" s="86" t="s">
        <v>35</v>
      </c>
      <c r="B184" s="88"/>
      <c r="C184" s="16" t="s">
        <v>11</v>
      </c>
      <c r="D184" s="16" t="s">
        <v>55</v>
      </c>
      <c r="E184" s="16" t="s">
        <v>98</v>
      </c>
      <c r="F184" s="30" t="s">
        <v>36</v>
      </c>
      <c r="G184" s="27">
        <f>Прил_4!H97</f>
        <v>43.1</v>
      </c>
      <c r="H184" s="27">
        <f>Прил_4!I97</f>
        <v>0.9</v>
      </c>
      <c r="I184" s="49">
        <f t="shared" si="13"/>
        <v>42.2</v>
      </c>
      <c r="J184" s="49">
        <f t="shared" si="14"/>
        <v>2.088167053364269</v>
      </c>
    </row>
    <row r="185" spans="1:10" ht="13.5">
      <c r="A185" s="89" t="s">
        <v>99</v>
      </c>
      <c r="B185" s="91"/>
      <c r="C185" s="15" t="s">
        <v>13</v>
      </c>
      <c r="D185" s="12" t="s">
        <v>576</v>
      </c>
      <c r="E185" s="15"/>
      <c r="F185" s="29"/>
      <c r="G185" s="25">
        <f aca="true" t="shared" si="15" ref="G185:H190">G186</f>
        <v>577.9</v>
      </c>
      <c r="H185" s="25">
        <f t="shared" si="15"/>
        <v>256.3</v>
      </c>
      <c r="I185" s="48">
        <f t="shared" si="13"/>
        <v>321.59999999999997</v>
      </c>
      <c r="J185" s="48">
        <f t="shared" si="14"/>
        <v>44.35023360442983</v>
      </c>
    </row>
    <row r="186" spans="1:10" ht="13.5">
      <c r="A186" s="89" t="s">
        <v>100</v>
      </c>
      <c r="B186" s="91"/>
      <c r="C186" s="15" t="s">
        <v>13</v>
      </c>
      <c r="D186" s="15" t="s">
        <v>101</v>
      </c>
      <c r="E186" s="15"/>
      <c r="F186" s="29"/>
      <c r="G186" s="25">
        <f t="shared" si="15"/>
        <v>577.9</v>
      </c>
      <c r="H186" s="25">
        <f t="shared" si="15"/>
        <v>256.3</v>
      </c>
      <c r="I186" s="48">
        <f t="shared" si="13"/>
        <v>321.59999999999997</v>
      </c>
      <c r="J186" s="48">
        <f t="shared" si="14"/>
        <v>44.35023360442983</v>
      </c>
    </row>
    <row r="187" spans="1:10" ht="69.75" customHeight="1">
      <c r="A187" s="86" t="s">
        <v>26</v>
      </c>
      <c r="B187" s="88"/>
      <c r="C187" s="16" t="s">
        <v>13</v>
      </c>
      <c r="D187" s="16" t="s">
        <v>101</v>
      </c>
      <c r="E187" s="16" t="s">
        <v>27</v>
      </c>
      <c r="F187" s="30"/>
      <c r="G187" s="27">
        <f t="shared" si="15"/>
        <v>577.9</v>
      </c>
      <c r="H187" s="27">
        <f t="shared" si="15"/>
        <v>256.3</v>
      </c>
      <c r="I187" s="49">
        <f t="shared" si="13"/>
        <v>321.59999999999997</v>
      </c>
      <c r="J187" s="49">
        <f t="shared" si="14"/>
        <v>44.35023360442983</v>
      </c>
    </row>
    <row r="188" spans="1:10" ht="41.25" customHeight="1">
      <c r="A188" s="86" t="s">
        <v>102</v>
      </c>
      <c r="B188" s="88"/>
      <c r="C188" s="16" t="s">
        <v>13</v>
      </c>
      <c r="D188" s="16" t="s">
        <v>101</v>
      </c>
      <c r="E188" s="16" t="s">
        <v>103</v>
      </c>
      <c r="F188" s="30"/>
      <c r="G188" s="27">
        <f t="shared" si="15"/>
        <v>577.9</v>
      </c>
      <c r="H188" s="27">
        <f t="shared" si="15"/>
        <v>256.3</v>
      </c>
      <c r="I188" s="49">
        <f t="shared" si="13"/>
        <v>321.59999999999997</v>
      </c>
      <c r="J188" s="49">
        <f t="shared" si="14"/>
        <v>44.35023360442983</v>
      </c>
    </row>
    <row r="189" spans="1:10" ht="30" customHeight="1">
      <c r="A189" s="86" t="s">
        <v>104</v>
      </c>
      <c r="B189" s="88"/>
      <c r="C189" s="16" t="s">
        <v>13</v>
      </c>
      <c r="D189" s="16" t="s">
        <v>101</v>
      </c>
      <c r="E189" s="16" t="s">
        <v>105</v>
      </c>
      <c r="F189" s="30"/>
      <c r="G189" s="27">
        <f t="shared" si="15"/>
        <v>577.9</v>
      </c>
      <c r="H189" s="27">
        <f t="shared" si="15"/>
        <v>256.3</v>
      </c>
      <c r="I189" s="49">
        <f t="shared" si="13"/>
        <v>321.59999999999997</v>
      </c>
      <c r="J189" s="49">
        <f t="shared" si="14"/>
        <v>44.35023360442983</v>
      </c>
    </row>
    <row r="190" spans="1:10" ht="70.5" customHeight="1">
      <c r="A190" s="86" t="s">
        <v>20</v>
      </c>
      <c r="B190" s="88"/>
      <c r="C190" s="16" t="s">
        <v>13</v>
      </c>
      <c r="D190" s="16" t="s">
        <v>101</v>
      </c>
      <c r="E190" s="16" t="s">
        <v>105</v>
      </c>
      <c r="F190" s="30" t="s">
        <v>21</v>
      </c>
      <c r="G190" s="27">
        <f t="shared" si="15"/>
        <v>577.9</v>
      </c>
      <c r="H190" s="27">
        <f t="shared" si="15"/>
        <v>256.3</v>
      </c>
      <c r="I190" s="49">
        <f t="shared" si="13"/>
        <v>321.59999999999997</v>
      </c>
      <c r="J190" s="49">
        <f t="shared" si="14"/>
        <v>44.35023360442983</v>
      </c>
    </row>
    <row r="191" spans="1:10" ht="27" customHeight="1">
      <c r="A191" s="86" t="s">
        <v>22</v>
      </c>
      <c r="B191" s="88"/>
      <c r="C191" s="16" t="s">
        <v>13</v>
      </c>
      <c r="D191" s="16" t="s">
        <v>101</v>
      </c>
      <c r="E191" s="16" t="s">
        <v>105</v>
      </c>
      <c r="F191" s="30" t="s">
        <v>23</v>
      </c>
      <c r="G191" s="27">
        <f>Прил_4!H104</f>
        <v>577.9</v>
      </c>
      <c r="H191" s="27">
        <f>Прил_4!I104</f>
        <v>256.3</v>
      </c>
      <c r="I191" s="48">
        <f t="shared" si="13"/>
        <v>321.59999999999997</v>
      </c>
      <c r="J191" s="48">
        <f t="shared" si="14"/>
        <v>44.35023360442983</v>
      </c>
    </row>
    <row r="192" spans="1:10" ht="30" customHeight="1">
      <c r="A192" s="89" t="s">
        <v>106</v>
      </c>
      <c r="B192" s="91"/>
      <c r="C192" s="15" t="s">
        <v>101</v>
      </c>
      <c r="D192" s="12" t="s">
        <v>576</v>
      </c>
      <c r="E192" s="15"/>
      <c r="F192" s="29"/>
      <c r="G192" s="25">
        <f>G193</f>
        <v>10100.7</v>
      </c>
      <c r="H192" s="25">
        <f>H193</f>
        <v>4198</v>
      </c>
      <c r="I192" s="48">
        <f t="shared" si="13"/>
        <v>5902.700000000001</v>
      </c>
      <c r="J192" s="48">
        <f t="shared" si="14"/>
        <v>41.56147593731127</v>
      </c>
    </row>
    <row r="193" spans="1:10" ht="45" customHeight="1">
      <c r="A193" s="89" t="s">
        <v>107</v>
      </c>
      <c r="B193" s="91"/>
      <c r="C193" s="15" t="s">
        <v>101</v>
      </c>
      <c r="D193" s="15" t="s">
        <v>108</v>
      </c>
      <c r="E193" s="15"/>
      <c r="F193" s="29"/>
      <c r="G193" s="25">
        <f>G194+G203</f>
        <v>10100.7</v>
      </c>
      <c r="H193" s="25">
        <f>H194+H203</f>
        <v>4198</v>
      </c>
      <c r="I193" s="48">
        <f t="shared" si="13"/>
        <v>5902.700000000001</v>
      </c>
      <c r="J193" s="48">
        <f t="shared" si="14"/>
        <v>41.56147593731127</v>
      </c>
    </row>
    <row r="194" spans="1:10" ht="57" customHeight="1">
      <c r="A194" s="86" t="s">
        <v>109</v>
      </c>
      <c r="B194" s="88"/>
      <c r="C194" s="16" t="s">
        <v>101</v>
      </c>
      <c r="D194" s="16" t="s">
        <v>108</v>
      </c>
      <c r="E194" s="16" t="s">
        <v>110</v>
      </c>
      <c r="F194" s="30"/>
      <c r="G194" s="27">
        <f>G195+G199</f>
        <v>850</v>
      </c>
      <c r="H194" s="27">
        <f>H195+H199</f>
        <v>0</v>
      </c>
      <c r="I194" s="49">
        <f t="shared" si="13"/>
        <v>850</v>
      </c>
      <c r="J194" s="49">
        <f t="shared" si="14"/>
        <v>0</v>
      </c>
    </row>
    <row r="195" spans="1:10" ht="72" customHeight="1">
      <c r="A195" s="86" t="s">
        <v>111</v>
      </c>
      <c r="B195" s="88"/>
      <c r="C195" s="16" t="s">
        <v>101</v>
      </c>
      <c r="D195" s="16" t="s">
        <v>108</v>
      </c>
      <c r="E195" s="16" t="s">
        <v>112</v>
      </c>
      <c r="F195" s="30"/>
      <c r="G195" s="27">
        <f aca="true" t="shared" si="16" ref="G195:H197">G196</f>
        <v>550</v>
      </c>
      <c r="H195" s="27">
        <f t="shared" si="16"/>
        <v>0</v>
      </c>
      <c r="I195" s="49">
        <f t="shared" si="13"/>
        <v>550</v>
      </c>
      <c r="J195" s="49">
        <f t="shared" si="14"/>
        <v>0</v>
      </c>
    </row>
    <row r="196" spans="1:10" ht="42" customHeight="1">
      <c r="A196" s="86" t="s">
        <v>113</v>
      </c>
      <c r="B196" s="88"/>
      <c r="C196" s="16" t="s">
        <v>101</v>
      </c>
      <c r="D196" s="16" t="s">
        <v>108</v>
      </c>
      <c r="E196" s="16" t="s">
        <v>114</v>
      </c>
      <c r="F196" s="30"/>
      <c r="G196" s="27">
        <f t="shared" si="16"/>
        <v>550</v>
      </c>
      <c r="H196" s="27">
        <f t="shared" si="16"/>
        <v>0</v>
      </c>
      <c r="I196" s="49">
        <f t="shared" si="13"/>
        <v>550</v>
      </c>
      <c r="J196" s="49">
        <f t="shared" si="14"/>
        <v>0</v>
      </c>
    </row>
    <row r="197" spans="1:10" ht="27" customHeight="1">
      <c r="A197" s="86" t="s">
        <v>33</v>
      </c>
      <c r="B197" s="88"/>
      <c r="C197" s="16" t="s">
        <v>101</v>
      </c>
      <c r="D197" s="16" t="s">
        <v>108</v>
      </c>
      <c r="E197" s="16" t="s">
        <v>114</v>
      </c>
      <c r="F197" s="30" t="s">
        <v>34</v>
      </c>
      <c r="G197" s="27">
        <f t="shared" si="16"/>
        <v>550</v>
      </c>
      <c r="H197" s="27">
        <f t="shared" si="16"/>
        <v>0</v>
      </c>
      <c r="I197" s="49">
        <f t="shared" si="13"/>
        <v>550</v>
      </c>
      <c r="J197" s="49">
        <f t="shared" si="14"/>
        <v>0</v>
      </c>
    </row>
    <row r="198" spans="1:10" ht="27" customHeight="1">
      <c r="A198" s="86" t="s">
        <v>35</v>
      </c>
      <c r="B198" s="88"/>
      <c r="C198" s="16" t="s">
        <v>101</v>
      </c>
      <c r="D198" s="16" t="s">
        <v>108</v>
      </c>
      <c r="E198" s="16" t="s">
        <v>114</v>
      </c>
      <c r="F198" s="30" t="s">
        <v>36</v>
      </c>
      <c r="G198" s="27">
        <f>Прил_4!H111</f>
        <v>550</v>
      </c>
      <c r="H198" s="27">
        <f>Прил_4!I111</f>
        <v>0</v>
      </c>
      <c r="I198" s="49">
        <f t="shared" si="13"/>
        <v>550</v>
      </c>
      <c r="J198" s="49">
        <f t="shared" si="14"/>
        <v>0</v>
      </c>
    </row>
    <row r="199" spans="1:10" ht="66.75" customHeight="1">
      <c r="A199" s="86" t="s">
        <v>115</v>
      </c>
      <c r="B199" s="88"/>
      <c r="C199" s="16" t="s">
        <v>101</v>
      </c>
      <c r="D199" s="16" t="s">
        <v>108</v>
      </c>
      <c r="E199" s="16" t="s">
        <v>116</v>
      </c>
      <c r="F199" s="30"/>
      <c r="G199" s="27">
        <f aca="true" t="shared" si="17" ref="G199:H201">G200</f>
        <v>300</v>
      </c>
      <c r="H199" s="27">
        <f t="shared" si="17"/>
        <v>0</v>
      </c>
      <c r="I199" s="49">
        <f t="shared" si="13"/>
        <v>300</v>
      </c>
      <c r="J199" s="49">
        <f t="shared" si="14"/>
        <v>0</v>
      </c>
    </row>
    <row r="200" spans="1:10" ht="42" customHeight="1">
      <c r="A200" s="86" t="s">
        <v>117</v>
      </c>
      <c r="B200" s="88"/>
      <c r="C200" s="16" t="s">
        <v>101</v>
      </c>
      <c r="D200" s="16" t="s">
        <v>108</v>
      </c>
      <c r="E200" s="16" t="s">
        <v>118</v>
      </c>
      <c r="F200" s="30"/>
      <c r="G200" s="27">
        <f t="shared" si="17"/>
        <v>300</v>
      </c>
      <c r="H200" s="27">
        <f t="shared" si="17"/>
        <v>0</v>
      </c>
      <c r="I200" s="49">
        <f t="shared" si="13"/>
        <v>300</v>
      </c>
      <c r="J200" s="49">
        <f t="shared" si="14"/>
        <v>0</v>
      </c>
    </row>
    <row r="201" spans="1:10" ht="27" customHeight="1">
      <c r="A201" s="86" t="s">
        <v>33</v>
      </c>
      <c r="B201" s="88"/>
      <c r="C201" s="16" t="s">
        <v>101</v>
      </c>
      <c r="D201" s="16" t="s">
        <v>108</v>
      </c>
      <c r="E201" s="16" t="s">
        <v>118</v>
      </c>
      <c r="F201" s="30" t="s">
        <v>34</v>
      </c>
      <c r="G201" s="27">
        <f t="shared" si="17"/>
        <v>300</v>
      </c>
      <c r="H201" s="27">
        <f t="shared" si="17"/>
        <v>0</v>
      </c>
      <c r="I201" s="49">
        <f t="shared" si="13"/>
        <v>300</v>
      </c>
      <c r="J201" s="49">
        <f t="shared" si="14"/>
        <v>0</v>
      </c>
    </row>
    <row r="202" spans="1:10" ht="27" customHeight="1">
      <c r="A202" s="86" t="s">
        <v>35</v>
      </c>
      <c r="B202" s="88"/>
      <c r="C202" s="16" t="s">
        <v>101</v>
      </c>
      <c r="D202" s="16" t="s">
        <v>108</v>
      </c>
      <c r="E202" s="16" t="s">
        <v>118</v>
      </c>
      <c r="F202" s="30" t="s">
        <v>36</v>
      </c>
      <c r="G202" s="27">
        <f>Прил_4!H114</f>
        <v>300</v>
      </c>
      <c r="H202" s="27">
        <f>Прил_4!I114</f>
        <v>0</v>
      </c>
      <c r="I202" s="49">
        <f aca="true" t="shared" si="18" ref="I202:I265">G202-H202</f>
        <v>300</v>
      </c>
      <c r="J202" s="49">
        <f aca="true" t="shared" si="19" ref="J202:J265">H202/G202*100</f>
        <v>0</v>
      </c>
    </row>
    <row r="203" spans="1:10" ht="37.5" customHeight="1">
      <c r="A203" s="86" t="s">
        <v>119</v>
      </c>
      <c r="B203" s="88"/>
      <c r="C203" s="16" t="s">
        <v>101</v>
      </c>
      <c r="D203" s="16" t="s">
        <v>108</v>
      </c>
      <c r="E203" s="16" t="s">
        <v>120</v>
      </c>
      <c r="F203" s="30"/>
      <c r="G203" s="27">
        <f>G204+G207+G212</f>
        <v>9250.7</v>
      </c>
      <c r="H203" s="27">
        <f>H204+H207+H212</f>
        <v>4198</v>
      </c>
      <c r="I203" s="49">
        <f t="shared" si="18"/>
        <v>5052.700000000001</v>
      </c>
      <c r="J203" s="49">
        <f t="shared" si="19"/>
        <v>45.38034959516577</v>
      </c>
    </row>
    <row r="204" spans="1:10" ht="69" customHeight="1">
      <c r="A204" s="86" t="s">
        <v>37</v>
      </c>
      <c r="B204" s="88"/>
      <c r="C204" s="16" t="s">
        <v>101</v>
      </c>
      <c r="D204" s="16" t="s">
        <v>108</v>
      </c>
      <c r="E204" s="16" t="s">
        <v>121</v>
      </c>
      <c r="F204" s="30"/>
      <c r="G204" s="27">
        <f>G205</f>
        <v>200</v>
      </c>
      <c r="H204" s="27">
        <f>H205</f>
        <v>0</v>
      </c>
      <c r="I204" s="49">
        <f t="shared" si="18"/>
        <v>200</v>
      </c>
      <c r="J204" s="49">
        <f t="shared" si="19"/>
        <v>0</v>
      </c>
    </row>
    <row r="205" spans="1:10" ht="69" customHeight="1">
      <c r="A205" s="86" t="s">
        <v>20</v>
      </c>
      <c r="B205" s="88"/>
      <c r="C205" s="16" t="s">
        <v>101</v>
      </c>
      <c r="D205" s="16" t="s">
        <v>108</v>
      </c>
      <c r="E205" s="16" t="s">
        <v>121</v>
      </c>
      <c r="F205" s="30" t="s">
        <v>21</v>
      </c>
      <c r="G205" s="27">
        <f>G206</f>
        <v>200</v>
      </c>
      <c r="H205" s="27">
        <f>H206</f>
        <v>0</v>
      </c>
      <c r="I205" s="49">
        <f t="shared" si="18"/>
        <v>200</v>
      </c>
      <c r="J205" s="49">
        <f t="shared" si="19"/>
        <v>0</v>
      </c>
    </row>
    <row r="206" spans="1:10" ht="27" customHeight="1">
      <c r="A206" s="86" t="s">
        <v>22</v>
      </c>
      <c r="B206" s="88"/>
      <c r="C206" s="16" t="s">
        <v>101</v>
      </c>
      <c r="D206" s="16" t="s">
        <v>108</v>
      </c>
      <c r="E206" s="16" t="s">
        <v>121</v>
      </c>
      <c r="F206" s="30" t="s">
        <v>23</v>
      </c>
      <c r="G206" s="27">
        <f>Прил_4!H119</f>
        <v>200</v>
      </c>
      <c r="H206" s="27">
        <f>Прил_4!I119</f>
        <v>0</v>
      </c>
      <c r="I206" s="49">
        <f t="shared" si="18"/>
        <v>200</v>
      </c>
      <c r="J206" s="49">
        <f t="shared" si="19"/>
        <v>0</v>
      </c>
    </row>
    <row r="207" spans="1:10" ht="32.25" customHeight="1">
      <c r="A207" s="86" t="s">
        <v>122</v>
      </c>
      <c r="B207" s="88"/>
      <c r="C207" s="16" t="s">
        <v>101</v>
      </c>
      <c r="D207" s="16" t="s">
        <v>108</v>
      </c>
      <c r="E207" s="16" t="s">
        <v>123</v>
      </c>
      <c r="F207" s="30"/>
      <c r="G207" s="27">
        <f>G208+G210</f>
        <v>8900.7</v>
      </c>
      <c r="H207" s="27">
        <f>H208+H210</f>
        <v>4198</v>
      </c>
      <c r="I207" s="49">
        <f t="shared" si="18"/>
        <v>4702.700000000001</v>
      </c>
      <c r="J207" s="49">
        <f t="shared" si="19"/>
        <v>47.16482973249295</v>
      </c>
    </row>
    <row r="208" spans="1:10" ht="45" customHeight="1">
      <c r="A208" s="86" t="s">
        <v>20</v>
      </c>
      <c r="B208" s="88"/>
      <c r="C208" s="16" t="s">
        <v>101</v>
      </c>
      <c r="D208" s="16" t="s">
        <v>108</v>
      </c>
      <c r="E208" s="16" t="s">
        <v>123</v>
      </c>
      <c r="F208" s="30" t="s">
        <v>21</v>
      </c>
      <c r="G208" s="27">
        <f>G209</f>
        <v>8432.7</v>
      </c>
      <c r="H208" s="27">
        <f>H209</f>
        <v>4157.1</v>
      </c>
      <c r="I208" s="49">
        <f t="shared" si="18"/>
        <v>4275.6</v>
      </c>
      <c r="J208" s="49">
        <f t="shared" si="19"/>
        <v>49.29737806396528</v>
      </c>
    </row>
    <row r="209" spans="1:10" ht="27.75" customHeight="1">
      <c r="A209" s="86" t="s">
        <v>22</v>
      </c>
      <c r="B209" s="88"/>
      <c r="C209" s="16" t="s">
        <v>101</v>
      </c>
      <c r="D209" s="16" t="s">
        <v>108</v>
      </c>
      <c r="E209" s="16" t="s">
        <v>123</v>
      </c>
      <c r="F209" s="30" t="s">
        <v>23</v>
      </c>
      <c r="G209" s="27">
        <f>Прил_4!H122</f>
        <v>8432.7</v>
      </c>
      <c r="H209" s="27">
        <f>Прил_4!I122</f>
        <v>4157.1</v>
      </c>
      <c r="I209" s="49">
        <f t="shared" si="18"/>
        <v>4275.6</v>
      </c>
      <c r="J209" s="49">
        <f t="shared" si="19"/>
        <v>49.29737806396528</v>
      </c>
    </row>
    <row r="210" spans="1:10" ht="27" customHeight="1">
      <c r="A210" s="86" t="s">
        <v>33</v>
      </c>
      <c r="B210" s="88"/>
      <c r="C210" s="16" t="s">
        <v>101</v>
      </c>
      <c r="D210" s="16" t="s">
        <v>108</v>
      </c>
      <c r="E210" s="16" t="s">
        <v>123</v>
      </c>
      <c r="F210" s="30" t="s">
        <v>34</v>
      </c>
      <c r="G210" s="27">
        <f>G211</f>
        <v>468</v>
      </c>
      <c r="H210" s="27">
        <f>H211</f>
        <v>40.9</v>
      </c>
      <c r="I210" s="49">
        <f t="shared" si="18"/>
        <v>427.1</v>
      </c>
      <c r="J210" s="49">
        <f t="shared" si="19"/>
        <v>8.739316239316238</v>
      </c>
    </row>
    <row r="211" spans="1:10" ht="27" customHeight="1">
      <c r="A211" s="86" t="s">
        <v>35</v>
      </c>
      <c r="B211" s="88"/>
      <c r="C211" s="16" t="s">
        <v>101</v>
      </c>
      <c r="D211" s="16" t="s">
        <v>108</v>
      </c>
      <c r="E211" s="16" t="s">
        <v>123</v>
      </c>
      <c r="F211" s="30" t="s">
        <v>36</v>
      </c>
      <c r="G211" s="27">
        <f>Прил_4!H124</f>
        <v>468</v>
      </c>
      <c r="H211" s="27">
        <f>Прил_4!I124</f>
        <v>40.9</v>
      </c>
      <c r="I211" s="49">
        <f t="shared" si="18"/>
        <v>427.1</v>
      </c>
      <c r="J211" s="49">
        <f t="shared" si="19"/>
        <v>8.739316239316238</v>
      </c>
    </row>
    <row r="212" spans="1:10" ht="39.75" customHeight="1">
      <c r="A212" s="86" t="s">
        <v>124</v>
      </c>
      <c r="B212" s="88"/>
      <c r="C212" s="16" t="s">
        <v>101</v>
      </c>
      <c r="D212" s="16" t="s">
        <v>108</v>
      </c>
      <c r="E212" s="16" t="s">
        <v>125</v>
      </c>
      <c r="F212" s="30"/>
      <c r="G212" s="27">
        <f>G213</f>
        <v>150</v>
      </c>
      <c r="H212" s="27">
        <f>H213</f>
        <v>0</v>
      </c>
      <c r="I212" s="49">
        <f t="shared" si="18"/>
        <v>150</v>
      </c>
      <c r="J212" s="49">
        <f t="shared" si="19"/>
        <v>0</v>
      </c>
    </row>
    <row r="213" spans="1:10" ht="27" customHeight="1">
      <c r="A213" s="86" t="s">
        <v>33</v>
      </c>
      <c r="B213" s="88"/>
      <c r="C213" s="16" t="s">
        <v>101</v>
      </c>
      <c r="D213" s="16" t="s">
        <v>108</v>
      </c>
      <c r="E213" s="16" t="s">
        <v>125</v>
      </c>
      <c r="F213" s="30" t="s">
        <v>34</v>
      </c>
      <c r="G213" s="27">
        <f>G214</f>
        <v>150</v>
      </c>
      <c r="H213" s="27">
        <f>H214</f>
        <v>0</v>
      </c>
      <c r="I213" s="49">
        <f t="shared" si="18"/>
        <v>150</v>
      </c>
      <c r="J213" s="49">
        <f t="shared" si="19"/>
        <v>0</v>
      </c>
    </row>
    <row r="214" spans="1:10" ht="28.5" customHeight="1">
      <c r="A214" s="86" t="s">
        <v>35</v>
      </c>
      <c r="B214" s="88"/>
      <c r="C214" s="16" t="s">
        <v>101</v>
      </c>
      <c r="D214" s="16" t="s">
        <v>108</v>
      </c>
      <c r="E214" s="16" t="s">
        <v>125</v>
      </c>
      <c r="F214" s="30" t="s">
        <v>36</v>
      </c>
      <c r="G214" s="27">
        <f>Прил_4!H127</f>
        <v>150</v>
      </c>
      <c r="H214" s="27">
        <f>Прил_4!I127</f>
        <v>0</v>
      </c>
      <c r="I214" s="49">
        <f t="shared" si="18"/>
        <v>150</v>
      </c>
      <c r="J214" s="49">
        <f t="shared" si="19"/>
        <v>0</v>
      </c>
    </row>
    <row r="215" spans="1:10" ht="13.5">
      <c r="A215" s="89" t="s">
        <v>126</v>
      </c>
      <c r="B215" s="91"/>
      <c r="C215" s="15" t="s">
        <v>25</v>
      </c>
      <c r="D215" s="12" t="s">
        <v>576</v>
      </c>
      <c r="E215" s="15"/>
      <c r="F215" s="29"/>
      <c r="G215" s="25">
        <f>G216+G226+G231+G246</f>
        <v>13733.6</v>
      </c>
      <c r="H215" s="25">
        <f>H216+H226+H231+H246</f>
        <v>648.1</v>
      </c>
      <c r="I215" s="48">
        <f t="shared" si="18"/>
        <v>13085.5</v>
      </c>
      <c r="J215" s="48">
        <f t="shared" si="19"/>
        <v>4.719083124599523</v>
      </c>
    </row>
    <row r="216" spans="1:10" ht="13.5">
      <c r="A216" s="89" t="s">
        <v>460</v>
      </c>
      <c r="B216" s="91"/>
      <c r="C216" s="15" t="s">
        <v>25</v>
      </c>
      <c r="D216" s="15" t="s">
        <v>186</v>
      </c>
      <c r="E216" s="15"/>
      <c r="F216" s="29"/>
      <c r="G216" s="25">
        <f>G217+G222</f>
        <v>560.5</v>
      </c>
      <c r="H216" s="25">
        <f>H217+H222</f>
        <v>3.6</v>
      </c>
      <c r="I216" s="48">
        <f t="shared" si="18"/>
        <v>556.9</v>
      </c>
      <c r="J216" s="48">
        <f t="shared" si="19"/>
        <v>0.6422836752899197</v>
      </c>
    </row>
    <row r="217" spans="1:10" ht="42.75" customHeight="1">
      <c r="A217" s="86" t="s">
        <v>461</v>
      </c>
      <c r="B217" s="88"/>
      <c r="C217" s="16" t="s">
        <v>25</v>
      </c>
      <c r="D217" s="16" t="s">
        <v>186</v>
      </c>
      <c r="E217" s="16" t="s">
        <v>462</v>
      </c>
      <c r="F217" s="30"/>
      <c r="G217" s="27">
        <f aca="true" t="shared" si="20" ref="G217:H220">G218</f>
        <v>53</v>
      </c>
      <c r="H217" s="27">
        <f t="shared" si="20"/>
        <v>0</v>
      </c>
      <c r="I217" s="49">
        <f t="shared" si="18"/>
        <v>53</v>
      </c>
      <c r="J217" s="49">
        <f t="shared" si="19"/>
        <v>0</v>
      </c>
    </row>
    <row r="218" spans="1:10" ht="27" customHeight="1">
      <c r="A218" s="86" t="s">
        <v>463</v>
      </c>
      <c r="B218" s="88"/>
      <c r="C218" s="16" t="s">
        <v>25</v>
      </c>
      <c r="D218" s="16" t="s">
        <v>186</v>
      </c>
      <c r="E218" s="16" t="s">
        <v>464</v>
      </c>
      <c r="F218" s="30"/>
      <c r="G218" s="27">
        <f t="shared" si="20"/>
        <v>53</v>
      </c>
      <c r="H218" s="27">
        <f t="shared" si="20"/>
        <v>0</v>
      </c>
      <c r="I218" s="49">
        <f t="shared" si="18"/>
        <v>53</v>
      </c>
      <c r="J218" s="49">
        <f t="shared" si="19"/>
        <v>0</v>
      </c>
    </row>
    <row r="219" spans="1:10" ht="52.5" customHeight="1">
      <c r="A219" s="86" t="s">
        <v>465</v>
      </c>
      <c r="B219" s="88"/>
      <c r="C219" s="16" t="s">
        <v>25</v>
      </c>
      <c r="D219" s="16" t="s">
        <v>186</v>
      </c>
      <c r="E219" s="16" t="s">
        <v>466</v>
      </c>
      <c r="F219" s="30"/>
      <c r="G219" s="27">
        <f t="shared" si="20"/>
        <v>53</v>
      </c>
      <c r="H219" s="27">
        <f t="shared" si="20"/>
        <v>0</v>
      </c>
      <c r="I219" s="49">
        <f t="shared" si="18"/>
        <v>53</v>
      </c>
      <c r="J219" s="49">
        <f t="shared" si="19"/>
        <v>0</v>
      </c>
    </row>
    <row r="220" spans="1:10" ht="28.5" customHeight="1">
      <c r="A220" s="86" t="s">
        <v>33</v>
      </c>
      <c r="B220" s="88"/>
      <c r="C220" s="16" t="s">
        <v>25</v>
      </c>
      <c r="D220" s="16" t="s">
        <v>186</v>
      </c>
      <c r="E220" s="16" t="s">
        <v>466</v>
      </c>
      <c r="F220" s="30" t="s">
        <v>34</v>
      </c>
      <c r="G220" s="27">
        <f t="shared" si="20"/>
        <v>53</v>
      </c>
      <c r="H220" s="27">
        <f t="shared" si="20"/>
        <v>0</v>
      </c>
      <c r="I220" s="49">
        <f t="shared" si="18"/>
        <v>53</v>
      </c>
      <c r="J220" s="49">
        <f t="shared" si="19"/>
        <v>0</v>
      </c>
    </row>
    <row r="221" spans="1:10" ht="27" customHeight="1">
      <c r="A221" s="86" t="s">
        <v>35</v>
      </c>
      <c r="B221" s="88"/>
      <c r="C221" s="16" t="s">
        <v>25</v>
      </c>
      <c r="D221" s="16" t="s">
        <v>186</v>
      </c>
      <c r="E221" s="16" t="s">
        <v>466</v>
      </c>
      <c r="F221" s="30" t="s">
        <v>36</v>
      </c>
      <c r="G221" s="27">
        <f>Прил_4!H755</f>
        <v>53</v>
      </c>
      <c r="H221" s="27">
        <f>Прил_4!I755</f>
        <v>0</v>
      </c>
      <c r="I221" s="49">
        <f t="shared" si="18"/>
        <v>53</v>
      </c>
      <c r="J221" s="49">
        <f t="shared" si="19"/>
        <v>0</v>
      </c>
    </row>
    <row r="222" spans="1:10" ht="13.5">
      <c r="A222" s="86" t="s">
        <v>467</v>
      </c>
      <c r="B222" s="88"/>
      <c r="C222" s="16" t="s">
        <v>25</v>
      </c>
      <c r="D222" s="16" t="s">
        <v>186</v>
      </c>
      <c r="E222" s="16" t="s">
        <v>468</v>
      </c>
      <c r="F222" s="30"/>
      <c r="G222" s="27">
        <f aca="true" t="shared" si="21" ref="G222:H224">G223</f>
        <v>507.5</v>
      </c>
      <c r="H222" s="27">
        <f t="shared" si="21"/>
        <v>3.6</v>
      </c>
      <c r="I222" s="49">
        <f t="shared" si="18"/>
        <v>503.9</v>
      </c>
      <c r="J222" s="49">
        <f t="shared" si="19"/>
        <v>0.7093596059113301</v>
      </c>
    </row>
    <row r="223" spans="1:10" ht="13.5">
      <c r="A223" s="86" t="s">
        <v>469</v>
      </c>
      <c r="B223" s="88"/>
      <c r="C223" s="16" t="s">
        <v>25</v>
      </c>
      <c r="D223" s="16" t="s">
        <v>186</v>
      </c>
      <c r="E223" s="16" t="s">
        <v>470</v>
      </c>
      <c r="F223" s="30"/>
      <c r="G223" s="27">
        <f t="shared" si="21"/>
        <v>507.5</v>
      </c>
      <c r="H223" s="27">
        <f t="shared" si="21"/>
        <v>3.6</v>
      </c>
      <c r="I223" s="49">
        <f t="shared" si="18"/>
        <v>503.9</v>
      </c>
      <c r="J223" s="49">
        <f t="shared" si="19"/>
        <v>0.7093596059113301</v>
      </c>
    </row>
    <row r="224" spans="1:10" ht="28.5" customHeight="1">
      <c r="A224" s="86" t="s">
        <v>33</v>
      </c>
      <c r="B224" s="88"/>
      <c r="C224" s="16" t="s">
        <v>25</v>
      </c>
      <c r="D224" s="16" t="s">
        <v>186</v>
      </c>
      <c r="E224" s="16" t="s">
        <v>470</v>
      </c>
      <c r="F224" s="30" t="s">
        <v>34</v>
      </c>
      <c r="G224" s="27">
        <f t="shared" si="21"/>
        <v>507.5</v>
      </c>
      <c r="H224" s="27">
        <f t="shared" si="21"/>
        <v>3.6</v>
      </c>
      <c r="I224" s="49">
        <f t="shared" si="18"/>
        <v>503.9</v>
      </c>
      <c r="J224" s="49">
        <f t="shared" si="19"/>
        <v>0.7093596059113301</v>
      </c>
    </row>
    <row r="225" spans="1:10" ht="28.5" customHeight="1">
      <c r="A225" s="86" t="s">
        <v>35</v>
      </c>
      <c r="B225" s="88"/>
      <c r="C225" s="16" t="s">
        <v>25</v>
      </c>
      <c r="D225" s="16" t="s">
        <v>186</v>
      </c>
      <c r="E225" s="16" t="s">
        <v>470</v>
      </c>
      <c r="F225" s="30" t="s">
        <v>36</v>
      </c>
      <c r="G225" s="27">
        <f>Прил_4!H759</f>
        <v>507.5</v>
      </c>
      <c r="H225" s="27">
        <f>Прил_4!I759</f>
        <v>3.6</v>
      </c>
      <c r="I225" s="49">
        <f t="shared" si="18"/>
        <v>503.9</v>
      </c>
      <c r="J225" s="49">
        <f t="shared" si="19"/>
        <v>0.7093596059113301</v>
      </c>
    </row>
    <row r="226" spans="1:10" ht="13.5">
      <c r="A226" s="89" t="s">
        <v>127</v>
      </c>
      <c r="B226" s="91"/>
      <c r="C226" s="15" t="s">
        <v>25</v>
      </c>
      <c r="D226" s="15" t="s">
        <v>128</v>
      </c>
      <c r="E226" s="15"/>
      <c r="F226" s="29"/>
      <c r="G226" s="25">
        <f aca="true" t="shared" si="22" ref="G226:H229">G227</f>
        <v>4955</v>
      </c>
      <c r="H226" s="25">
        <f t="shared" si="22"/>
        <v>0</v>
      </c>
      <c r="I226" s="48">
        <f t="shared" si="18"/>
        <v>4955</v>
      </c>
      <c r="J226" s="48">
        <f t="shared" si="19"/>
        <v>0</v>
      </c>
    </row>
    <row r="227" spans="1:10" ht="13.5">
      <c r="A227" s="86" t="s">
        <v>129</v>
      </c>
      <c r="B227" s="88"/>
      <c r="C227" s="16" t="s">
        <v>25</v>
      </c>
      <c r="D227" s="16" t="s">
        <v>128</v>
      </c>
      <c r="E227" s="16" t="s">
        <v>130</v>
      </c>
      <c r="F227" s="30"/>
      <c r="G227" s="27">
        <f t="shared" si="22"/>
        <v>4955</v>
      </c>
      <c r="H227" s="27">
        <f t="shared" si="22"/>
        <v>0</v>
      </c>
      <c r="I227" s="49">
        <f t="shared" si="18"/>
        <v>4955</v>
      </c>
      <c r="J227" s="49">
        <f t="shared" si="19"/>
        <v>0</v>
      </c>
    </row>
    <row r="228" spans="1:10" ht="27.75" customHeight="1">
      <c r="A228" s="86" t="s">
        <v>131</v>
      </c>
      <c r="B228" s="88"/>
      <c r="C228" s="16" t="s">
        <v>25</v>
      </c>
      <c r="D228" s="16" t="s">
        <v>128</v>
      </c>
      <c r="E228" s="16" t="s">
        <v>132</v>
      </c>
      <c r="F228" s="30"/>
      <c r="G228" s="27">
        <f t="shared" si="22"/>
        <v>4955</v>
      </c>
      <c r="H228" s="27">
        <f t="shared" si="22"/>
        <v>0</v>
      </c>
      <c r="I228" s="49">
        <f t="shared" si="18"/>
        <v>4955</v>
      </c>
      <c r="J228" s="49">
        <f t="shared" si="19"/>
        <v>0</v>
      </c>
    </row>
    <row r="229" spans="1:10" ht="28.5" customHeight="1">
      <c r="A229" s="86" t="s">
        <v>33</v>
      </c>
      <c r="B229" s="88"/>
      <c r="C229" s="16" t="s">
        <v>25</v>
      </c>
      <c r="D229" s="16" t="s">
        <v>128</v>
      </c>
      <c r="E229" s="16" t="s">
        <v>132</v>
      </c>
      <c r="F229" s="30" t="s">
        <v>34</v>
      </c>
      <c r="G229" s="27">
        <f t="shared" si="22"/>
        <v>4955</v>
      </c>
      <c r="H229" s="27">
        <f t="shared" si="22"/>
        <v>0</v>
      </c>
      <c r="I229" s="49">
        <f t="shared" si="18"/>
        <v>4955</v>
      </c>
      <c r="J229" s="49">
        <f t="shared" si="19"/>
        <v>0</v>
      </c>
    </row>
    <row r="230" spans="1:10" ht="28.5" customHeight="1">
      <c r="A230" s="86" t="s">
        <v>35</v>
      </c>
      <c r="B230" s="88"/>
      <c r="C230" s="16" t="s">
        <v>25</v>
      </c>
      <c r="D230" s="16" t="s">
        <v>128</v>
      </c>
      <c r="E230" s="16" t="s">
        <v>132</v>
      </c>
      <c r="F230" s="30" t="s">
        <v>36</v>
      </c>
      <c r="G230" s="27">
        <f>Прил_4!H133</f>
        <v>4955</v>
      </c>
      <c r="H230" s="27">
        <f>Прил_4!I133</f>
        <v>0</v>
      </c>
      <c r="I230" s="49">
        <f t="shared" si="18"/>
        <v>4955</v>
      </c>
      <c r="J230" s="49">
        <f t="shared" si="19"/>
        <v>0</v>
      </c>
    </row>
    <row r="231" spans="1:10" ht="13.5">
      <c r="A231" s="89" t="s">
        <v>471</v>
      </c>
      <c r="B231" s="91"/>
      <c r="C231" s="15" t="s">
        <v>25</v>
      </c>
      <c r="D231" s="15" t="s">
        <v>168</v>
      </c>
      <c r="E231" s="15"/>
      <c r="F231" s="29"/>
      <c r="G231" s="25">
        <f>G232+G237+G242</f>
        <v>7187</v>
      </c>
      <c r="H231" s="25">
        <f>H232+H237+H242</f>
        <v>575</v>
      </c>
      <c r="I231" s="48">
        <f t="shared" si="18"/>
        <v>6612</v>
      </c>
      <c r="J231" s="48">
        <f t="shared" si="19"/>
        <v>8.00055656045638</v>
      </c>
    </row>
    <row r="232" spans="1:10" ht="41.25" customHeight="1">
      <c r="A232" s="86" t="s">
        <v>472</v>
      </c>
      <c r="B232" s="88"/>
      <c r="C232" s="16" t="s">
        <v>25</v>
      </c>
      <c r="D232" s="16" t="s">
        <v>168</v>
      </c>
      <c r="E232" s="16" t="s">
        <v>473</v>
      </c>
      <c r="F232" s="30"/>
      <c r="G232" s="27">
        <f aca="true" t="shared" si="23" ref="G232:H235">G233</f>
        <v>500</v>
      </c>
      <c r="H232" s="27">
        <f t="shared" si="23"/>
        <v>0</v>
      </c>
      <c r="I232" s="49">
        <f t="shared" si="18"/>
        <v>500</v>
      </c>
      <c r="J232" s="49">
        <f t="shared" si="19"/>
        <v>0</v>
      </c>
    </row>
    <row r="233" spans="1:10" ht="28.5" customHeight="1">
      <c r="A233" s="86" t="s">
        <v>474</v>
      </c>
      <c r="B233" s="88"/>
      <c r="C233" s="16" t="s">
        <v>25</v>
      </c>
      <c r="D233" s="16" t="s">
        <v>168</v>
      </c>
      <c r="E233" s="16" t="s">
        <v>475</v>
      </c>
      <c r="F233" s="30"/>
      <c r="G233" s="27">
        <f t="shared" si="23"/>
        <v>500</v>
      </c>
      <c r="H233" s="27">
        <f t="shared" si="23"/>
        <v>0</v>
      </c>
      <c r="I233" s="49">
        <f t="shared" si="18"/>
        <v>500</v>
      </c>
      <c r="J233" s="49">
        <f t="shared" si="19"/>
        <v>0</v>
      </c>
    </row>
    <row r="234" spans="1:10" ht="57" customHeight="1">
      <c r="A234" s="86" t="s">
        <v>476</v>
      </c>
      <c r="B234" s="88"/>
      <c r="C234" s="16" t="s">
        <v>25</v>
      </c>
      <c r="D234" s="16" t="s">
        <v>168</v>
      </c>
      <c r="E234" s="16" t="s">
        <v>477</v>
      </c>
      <c r="F234" s="30"/>
      <c r="G234" s="27">
        <f t="shared" si="23"/>
        <v>500</v>
      </c>
      <c r="H234" s="27">
        <f t="shared" si="23"/>
        <v>0</v>
      </c>
      <c r="I234" s="49">
        <f t="shared" si="18"/>
        <v>500</v>
      </c>
      <c r="J234" s="49">
        <f t="shared" si="19"/>
        <v>0</v>
      </c>
    </row>
    <row r="235" spans="1:10" ht="27" customHeight="1">
      <c r="A235" s="86" t="s">
        <v>33</v>
      </c>
      <c r="B235" s="88"/>
      <c r="C235" s="16" t="s">
        <v>25</v>
      </c>
      <c r="D235" s="16" t="s">
        <v>168</v>
      </c>
      <c r="E235" s="16" t="s">
        <v>477</v>
      </c>
      <c r="F235" s="30" t="s">
        <v>34</v>
      </c>
      <c r="G235" s="27">
        <f t="shared" si="23"/>
        <v>500</v>
      </c>
      <c r="H235" s="27">
        <f t="shared" si="23"/>
        <v>0</v>
      </c>
      <c r="I235" s="49">
        <f t="shared" si="18"/>
        <v>500</v>
      </c>
      <c r="J235" s="49">
        <f t="shared" si="19"/>
        <v>0</v>
      </c>
    </row>
    <row r="236" spans="1:10" ht="28.5" customHeight="1">
      <c r="A236" s="86" t="s">
        <v>35</v>
      </c>
      <c r="B236" s="88"/>
      <c r="C236" s="16" t="s">
        <v>25</v>
      </c>
      <c r="D236" s="16" t="s">
        <v>168</v>
      </c>
      <c r="E236" s="16" t="s">
        <v>477</v>
      </c>
      <c r="F236" s="30" t="s">
        <v>36</v>
      </c>
      <c r="G236" s="27">
        <f>Прил_4!H765</f>
        <v>500</v>
      </c>
      <c r="H236" s="27">
        <f>Прил_4!I765</f>
        <v>0</v>
      </c>
      <c r="I236" s="49">
        <f t="shared" si="18"/>
        <v>500</v>
      </c>
      <c r="J236" s="49">
        <f t="shared" si="19"/>
        <v>0</v>
      </c>
    </row>
    <row r="237" spans="1:10" ht="54.75" customHeight="1">
      <c r="A237" s="86" t="s">
        <v>478</v>
      </c>
      <c r="B237" s="88"/>
      <c r="C237" s="16" t="s">
        <v>25</v>
      </c>
      <c r="D237" s="16" t="s">
        <v>168</v>
      </c>
      <c r="E237" s="16" t="s">
        <v>479</v>
      </c>
      <c r="F237" s="30"/>
      <c r="G237" s="27">
        <f aca="true" t="shared" si="24" ref="G237:H240">G238</f>
        <v>4757.6</v>
      </c>
      <c r="H237" s="27">
        <f t="shared" si="24"/>
        <v>375</v>
      </c>
      <c r="I237" s="49">
        <f t="shared" si="18"/>
        <v>4382.6</v>
      </c>
      <c r="J237" s="49">
        <f t="shared" si="19"/>
        <v>7.882125441399024</v>
      </c>
    </row>
    <row r="238" spans="1:10" ht="29.25" customHeight="1">
      <c r="A238" s="86" t="s">
        <v>480</v>
      </c>
      <c r="B238" s="88"/>
      <c r="C238" s="16" t="s">
        <v>25</v>
      </c>
      <c r="D238" s="16" t="s">
        <v>168</v>
      </c>
      <c r="E238" s="16" t="s">
        <v>481</v>
      </c>
      <c r="F238" s="30"/>
      <c r="G238" s="27">
        <f t="shared" si="24"/>
        <v>4757.6</v>
      </c>
      <c r="H238" s="27">
        <f t="shared" si="24"/>
        <v>375</v>
      </c>
      <c r="I238" s="49">
        <f t="shared" si="18"/>
        <v>4382.6</v>
      </c>
      <c r="J238" s="49">
        <f t="shared" si="19"/>
        <v>7.882125441399024</v>
      </c>
    </row>
    <row r="239" spans="1:10" ht="39.75" customHeight="1">
      <c r="A239" s="86" t="s">
        <v>482</v>
      </c>
      <c r="B239" s="88"/>
      <c r="C239" s="16" t="s">
        <v>25</v>
      </c>
      <c r="D239" s="16" t="s">
        <v>168</v>
      </c>
      <c r="E239" s="16" t="s">
        <v>483</v>
      </c>
      <c r="F239" s="30"/>
      <c r="G239" s="27">
        <f t="shared" si="24"/>
        <v>4757.6</v>
      </c>
      <c r="H239" s="27">
        <f t="shared" si="24"/>
        <v>375</v>
      </c>
      <c r="I239" s="49">
        <f t="shared" si="18"/>
        <v>4382.6</v>
      </c>
      <c r="J239" s="49">
        <f t="shared" si="19"/>
        <v>7.882125441399024</v>
      </c>
    </row>
    <row r="240" spans="1:10" ht="27.75" customHeight="1">
      <c r="A240" s="86" t="s">
        <v>33</v>
      </c>
      <c r="B240" s="88"/>
      <c r="C240" s="16" t="s">
        <v>25</v>
      </c>
      <c r="D240" s="16" t="s">
        <v>168</v>
      </c>
      <c r="E240" s="16" t="s">
        <v>483</v>
      </c>
      <c r="F240" s="30" t="s">
        <v>34</v>
      </c>
      <c r="G240" s="27">
        <f t="shared" si="24"/>
        <v>4757.6</v>
      </c>
      <c r="H240" s="27">
        <f t="shared" si="24"/>
        <v>375</v>
      </c>
      <c r="I240" s="49">
        <f t="shared" si="18"/>
        <v>4382.6</v>
      </c>
      <c r="J240" s="49">
        <f t="shared" si="19"/>
        <v>7.882125441399024</v>
      </c>
    </row>
    <row r="241" spans="1:10" ht="27" customHeight="1">
      <c r="A241" s="86" t="s">
        <v>35</v>
      </c>
      <c r="B241" s="88"/>
      <c r="C241" s="16" t="s">
        <v>25</v>
      </c>
      <c r="D241" s="16" t="s">
        <v>168</v>
      </c>
      <c r="E241" s="16" t="s">
        <v>483</v>
      </c>
      <c r="F241" s="30" t="s">
        <v>36</v>
      </c>
      <c r="G241" s="27">
        <f>Прил_4!H770</f>
        <v>4757.6</v>
      </c>
      <c r="H241" s="27">
        <f>Прил_4!I770</f>
        <v>375</v>
      </c>
      <c r="I241" s="49">
        <f t="shared" si="18"/>
        <v>4382.6</v>
      </c>
      <c r="J241" s="49">
        <f t="shared" si="19"/>
        <v>7.882125441399024</v>
      </c>
    </row>
    <row r="242" spans="1:10" ht="13.5">
      <c r="A242" s="86" t="s">
        <v>484</v>
      </c>
      <c r="B242" s="88"/>
      <c r="C242" s="16" t="s">
        <v>25</v>
      </c>
      <c r="D242" s="16" t="s">
        <v>168</v>
      </c>
      <c r="E242" s="16" t="s">
        <v>485</v>
      </c>
      <c r="F242" s="30"/>
      <c r="G242" s="27">
        <f aca="true" t="shared" si="25" ref="G242:H244">G243</f>
        <v>1929.4</v>
      </c>
      <c r="H242" s="27">
        <f t="shared" si="25"/>
        <v>200</v>
      </c>
      <c r="I242" s="49">
        <f t="shared" si="18"/>
        <v>1729.4</v>
      </c>
      <c r="J242" s="49">
        <f t="shared" si="19"/>
        <v>10.36591686534674</v>
      </c>
    </row>
    <row r="243" spans="1:10" ht="30" customHeight="1">
      <c r="A243" s="86" t="s">
        <v>486</v>
      </c>
      <c r="B243" s="88"/>
      <c r="C243" s="16" t="s">
        <v>25</v>
      </c>
      <c r="D243" s="16" t="s">
        <v>168</v>
      </c>
      <c r="E243" s="16" t="s">
        <v>487</v>
      </c>
      <c r="F243" s="30"/>
      <c r="G243" s="27">
        <f t="shared" si="25"/>
        <v>1929.4</v>
      </c>
      <c r="H243" s="27">
        <f t="shared" si="25"/>
        <v>200</v>
      </c>
      <c r="I243" s="49">
        <f t="shared" si="18"/>
        <v>1729.4</v>
      </c>
      <c r="J243" s="49">
        <f t="shared" si="19"/>
        <v>10.36591686534674</v>
      </c>
    </row>
    <row r="244" spans="1:10" ht="27.75" customHeight="1">
      <c r="A244" s="86" t="s">
        <v>33</v>
      </c>
      <c r="B244" s="88"/>
      <c r="C244" s="16" t="s">
        <v>25</v>
      </c>
      <c r="D244" s="16" t="s">
        <v>168</v>
      </c>
      <c r="E244" s="16" t="s">
        <v>487</v>
      </c>
      <c r="F244" s="30" t="s">
        <v>34</v>
      </c>
      <c r="G244" s="27">
        <f t="shared" si="25"/>
        <v>1929.4</v>
      </c>
      <c r="H244" s="27">
        <f t="shared" si="25"/>
        <v>200</v>
      </c>
      <c r="I244" s="49">
        <f t="shared" si="18"/>
        <v>1729.4</v>
      </c>
      <c r="J244" s="49">
        <f t="shared" si="19"/>
        <v>10.36591686534674</v>
      </c>
    </row>
    <row r="245" spans="1:10" ht="27.75" customHeight="1">
      <c r="A245" s="86" t="s">
        <v>35</v>
      </c>
      <c r="B245" s="88"/>
      <c r="C245" s="16" t="s">
        <v>25</v>
      </c>
      <c r="D245" s="16" t="s">
        <v>168</v>
      </c>
      <c r="E245" s="16" t="s">
        <v>487</v>
      </c>
      <c r="F245" s="30" t="s">
        <v>36</v>
      </c>
      <c r="G245" s="27">
        <f>Прил_4!H774</f>
        <v>1929.4</v>
      </c>
      <c r="H245" s="27">
        <f>Прил_4!I774</f>
        <v>200</v>
      </c>
      <c r="I245" s="49">
        <f t="shared" si="18"/>
        <v>1729.4</v>
      </c>
      <c r="J245" s="49">
        <f t="shared" si="19"/>
        <v>10.36591686534674</v>
      </c>
    </row>
    <row r="246" spans="1:10" ht="13.5">
      <c r="A246" s="89" t="s">
        <v>133</v>
      </c>
      <c r="B246" s="91"/>
      <c r="C246" s="15" t="s">
        <v>25</v>
      </c>
      <c r="D246" s="15" t="s">
        <v>134</v>
      </c>
      <c r="E246" s="15"/>
      <c r="F246" s="29"/>
      <c r="G246" s="25">
        <f>G247+G258</f>
        <v>1031.1</v>
      </c>
      <c r="H246" s="25">
        <f>H247+H258</f>
        <v>69.5</v>
      </c>
      <c r="I246" s="48">
        <f t="shared" si="18"/>
        <v>961.5999999999999</v>
      </c>
      <c r="J246" s="48">
        <f t="shared" si="19"/>
        <v>6.740374357482301</v>
      </c>
    </row>
    <row r="247" spans="1:10" ht="41.25" customHeight="1">
      <c r="A247" s="86" t="s">
        <v>135</v>
      </c>
      <c r="B247" s="88"/>
      <c r="C247" s="16" t="s">
        <v>25</v>
      </c>
      <c r="D247" s="16" t="s">
        <v>134</v>
      </c>
      <c r="E247" s="16" t="s">
        <v>136</v>
      </c>
      <c r="F247" s="30"/>
      <c r="G247" s="27">
        <f>G248</f>
        <v>800</v>
      </c>
      <c r="H247" s="27">
        <f>H248</f>
        <v>0</v>
      </c>
      <c r="I247" s="49">
        <f t="shared" si="18"/>
        <v>800</v>
      </c>
      <c r="J247" s="49">
        <f t="shared" si="19"/>
        <v>0</v>
      </c>
    </row>
    <row r="248" spans="1:10" ht="40.5" customHeight="1">
      <c r="A248" s="86" t="s">
        <v>137</v>
      </c>
      <c r="B248" s="88"/>
      <c r="C248" s="16" t="s">
        <v>25</v>
      </c>
      <c r="D248" s="16" t="s">
        <v>134</v>
      </c>
      <c r="E248" s="16" t="s">
        <v>138</v>
      </c>
      <c r="F248" s="30"/>
      <c r="G248" s="27">
        <f>G249+G252+G255</f>
        <v>800</v>
      </c>
      <c r="H248" s="27">
        <f>H249+H252+H255</f>
        <v>0</v>
      </c>
      <c r="I248" s="49">
        <f t="shared" si="18"/>
        <v>800</v>
      </c>
      <c r="J248" s="49">
        <f t="shared" si="19"/>
        <v>0</v>
      </c>
    </row>
    <row r="249" spans="1:10" ht="42" customHeight="1">
      <c r="A249" s="86" t="s">
        <v>139</v>
      </c>
      <c r="B249" s="88"/>
      <c r="C249" s="16" t="s">
        <v>25</v>
      </c>
      <c r="D249" s="16" t="s">
        <v>134</v>
      </c>
      <c r="E249" s="16" t="s">
        <v>140</v>
      </c>
      <c r="F249" s="30"/>
      <c r="G249" s="27">
        <f>G250</f>
        <v>651</v>
      </c>
      <c r="H249" s="27">
        <f>H250</f>
        <v>0</v>
      </c>
      <c r="I249" s="49">
        <f t="shared" si="18"/>
        <v>651</v>
      </c>
      <c r="J249" s="49">
        <f t="shared" si="19"/>
        <v>0</v>
      </c>
    </row>
    <row r="250" spans="1:10" ht="13.5">
      <c r="A250" s="86" t="s">
        <v>45</v>
      </c>
      <c r="B250" s="88"/>
      <c r="C250" s="16" t="s">
        <v>25</v>
      </c>
      <c r="D250" s="16" t="s">
        <v>134</v>
      </c>
      <c r="E250" s="16" t="s">
        <v>140</v>
      </c>
      <c r="F250" s="30" t="s">
        <v>46</v>
      </c>
      <c r="G250" s="27">
        <f>G251</f>
        <v>651</v>
      </c>
      <c r="H250" s="27">
        <f>H251</f>
        <v>0</v>
      </c>
      <c r="I250" s="49">
        <f t="shared" si="18"/>
        <v>651</v>
      </c>
      <c r="J250" s="49">
        <f t="shared" si="19"/>
        <v>0</v>
      </c>
    </row>
    <row r="251" spans="1:10" ht="56.25" customHeight="1">
      <c r="A251" s="86" t="s">
        <v>141</v>
      </c>
      <c r="B251" s="88"/>
      <c r="C251" s="16" t="s">
        <v>25</v>
      </c>
      <c r="D251" s="16" t="s">
        <v>134</v>
      </c>
      <c r="E251" s="16" t="s">
        <v>140</v>
      </c>
      <c r="F251" s="30" t="s">
        <v>142</v>
      </c>
      <c r="G251" s="27">
        <f>Прил_4!H139</f>
        <v>651</v>
      </c>
      <c r="H251" s="27">
        <f>Прил_4!I139</f>
        <v>0</v>
      </c>
      <c r="I251" s="49">
        <f t="shared" si="18"/>
        <v>651</v>
      </c>
      <c r="J251" s="49">
        <f t="shared" si="19"/>
        <v>0</v>
      </c>
    </row>
    <row r="252" spans="1:10" ht="27.75" customHeight="1">
      <c r="A252" s="86" t="s">
        <v>143</v>
      </c>
      <c r="B252" s="88"/>
      <c r="C252" s="16" t="s">
        <v>25</v>
      </c>
      <c r="D252" s="16" t="s">
        <v>134</v>
      </c>
      <c r="E252" s="16" t="s">
        <v>144</v>
      </c>
      <c r="F252" s="30"/>
      <c r="G252" s="27">
        <f>G253</f>
        <v>100</v>
      </c>
      <c r="H252" s="27">
        <f>H253</f>
        <v>0</v>
      </c>
      <c r="I252" s="49">
        <f t="shared" si="18"/>
        <v>100</v>
      </c>
      <c r="J252" s="49">
        <f t="shared" si="19"/>
        <v>0</v>
      </c>
    </row>
    <row r="253" spans="1:10" ht="13.5">
      <c r="A253" s="86" t="s">
        <v>45</v>
      </c>
      <c r="B253" s="88"/>
      <c r="C253" s="16" t="s">
        <v>25</v>
      </c>
      <c r="D253" s="16" t="s">
        <v>134</v>
      </c>
      <c r="E253" s="16" t="s">
        <v>144</v>
      </c>
      <c r="F253" s="30" t="s">
        <v>46</v>
      </c>
      <c r="G253" s="27">
        <f>G254</f>
        <v>100</v>
      </c>
      <c r="H253" s="27">
        <f>H254</f>
        <v>0</v>
      </c>
      <c r="I253" s="49">
        <f t="shared" si="18"/>
        <v>100</v>
      </c>
      <c r="J253" s="49">
        <f t="shared" si="19"/>
        <v>0</v>
      </c>
    </row>
    <row r="254" spans="1:10" ht="54.75" customHeight="1">
      <c r="A254" s="86" t="s">
        <v>141</v>
      </c>
      <c r="B254" s="88"/>
      <c r="C254" s="16" t="s">
        <v>25</v>
      </c>
      <c r="D254" s="16" t="s">
        <v>134</v>
      </c>
      <c r="E254" s="16" t="s">
        <v>144</v>
      </c>
      <c r="F254" s="30" t="s">
        <v>142</v>
      </c>
      <c r="G254" s="27">
        <f>Прил_4!H142</f>
        <v>100</v>
      </c>
      <c r="H254" s="27">
        <f>Прил_4!I142</f>
        <v>0</v>
      </c>
      <c r="I254" s="49">
        <f t="shared" si="18"/>
        <v>100</v>
      </c>
      <c r="J254" s="49">
        <f t="shared" si="19"/>
        <v>0</v>
      </c>
    </row>
    <row r="255" spans="1:10" ht="56.25" customHeight="1">
      <c r="A255" s="86" t="s">
        <v>145</v>
      </c>
      <c r="B255" s="88"/>
      <c r="C255" s="16" t="s">
        <v>25</v>
      </c>
      <c r="D255" s="16" t="s">
        <v>134</v>
      </c>
      <c r="E255" s="16" t="s">
        <v>146</v>
      </c>
      <c r="F255" s="30"/>
      <c r="G255" s="27">
        <f>G256</f>
        <v>49</v>
      </c>
      <c r="H255" s="27">
        <f>H256</f>
        <v>0</v>
      </c>
      <c r="I255" s="49">
        <f t="shared" si="18"/>
        <v>49</v>
      </c>
      <c r="J255" s="49">
        <f t="shared" si="19"/>
        <v>0</v>
      </c>
    </row>
    <row r="256" spans="1:10" ht="13.5">
      <c r="A256" s="86" t="s">
        <v>45</v>
      </c>
      <c r="B256" s="88"/>
      <c r="C256" s="16" t="s">
        <v>25</v>
      </c>
      <c r="D256" s="16" t="s">
        <v>134</v>
      </c>
      <c r="E256" s="16" t="s">
        <v>146</v>
      </c>
      <c r="F256" s="30" t="s">
        <v>46</v>
      </c>
      <c r="G256" s="27">
        <f>G257</f>
        <v>49</v>
      </c>
      <c r="H256" s="27">
        <f>H257</f>
        <v>0</v>
      </c>
      <c r="I256" s="49">
        <f t="shared" si="18"/>
        <v>49</v>
      </c>
      <c r="J256" s="49">
        <f t="shared" si="19"/>
        <v>0</v>
      </c>
    </row>
    <row r="257" spans="1:10" ht="51.75" customHeight="1">
      <c r="A257" s="86" t="s">
        <v>141</v>
      </c>
      <c r="B257" s="88"/>
      <c r="C257" s="16" t="s">
        <v>25</v>
      </c>
      <c r="D257" s="16" t="s">
        <v>134</v>
      </c>
      <c r="E257" s="16" t="s">
        <v>146</v>
      </c>
      <c r="F257" s="30" t="s">
        <v>142</v>
      </c>
      <c r="G257" s="27">
        <f>Прил_4!H145</f>
        <v>49</v>
      </c>
      <c r="H257" s="27">
        <f>Прил_4!I145</f>
        <v>0</v>
      </c>
      <c r="I257" s="49">
        <f t="shared" si="18"/>
        <v>49</v>
      </c>
      <c r="J257" s="49">
        <f t="shared" si="19"/>
        <v>0</v>
      </c>
    </row>
    <row r="258" spans="1:10" ht="42.75" customHeight="1">
      <c r="A258" s="86" t="s">
        <v>147</v>
      </c>
      <c r="B258" s="88"/>
      <c r="C258" s="16" t="s">
        <v>25</v>
      </c>
      <c r="D258" s="16" t="s">
        <v>134</v>
      </c>
      <c r="E258" s="16" t="s">
        <v>148</v>
      </c>
      <c r="F258" s="30"/>
      <c r="G258" s="27">
        <f aca="true" t="shared" si="26" ref="G258:H261">G259</f>
        <v>231.1</v>
      </c>
      <c r="H258" s="27">
        <f t="shared" si="26"/>
        <v>69.5</v>
      </c>
      <c r="I258" s="49">
        <f t="shared" si="18"/>
        <v>161.6</v>
      </c>
      <c r="J258" s="49">
        <f t="shared" si="19"/>
        <v>30.073561228905238</v>
      </c>
    </row>
    <row r="259" spans="1:10" ht="40.5" customHeight="1">
      <c r="A259" s="86" t="s">
        <v>149</v>
      </c>
      <c r="B259" s="88"/>
      <c r="C259" s="16" t="s">
        <v>25</v>
      </c>
      <c r="D259" s="16" t="s">
        <v>134</v>
      </c>
      <c r="E259" s="16" t="s">
        <v>150</v>
      </c>
      <c r="F259" s="30"/>
      <c r="G259" s="27">
        <f t="shared" si="26"/>
        <v>231.1</v>
      </c>
      <c r="H259" s="27">
        <f t="shared" si="26"/>
        <v>69.5</v>
      </c>
      <c r="I259" s="49">
        <f t="shared" si="18"/>
        <v>161.6</v>
      </c>
      <c r="J259" s="49">
        <f t="shared" si="19"/>
        <v>30.073561228905238</v>
      </c>
    </row>
    <row r="260" spans="1:10" ht="27" customHeight="1">
      <c r="A260" s="86" t="s">
        <v>151</v>
      </c>
      <c r="B260" s="88"/>
      <c r="C260" s="16" t="s">
        <v>25</v>
      </c>
      <c r="D260" s="16" t="s">
        <v>134</v>
      </c>
      <c r="E260" s="16" t="s">
        <v>152</v>
      </c>
      <c r="F260" s="30"/>
      <c r="G260" s="27">
        <f t="shared" si="26"/>
        <v>231.1</v>
      </c>
      <c r="H260" s="27">
        <f t="shared" si="26"/>
        <v>69.5</v>
      </c>
      <c r="I260" s="49">
        <f t="shared" si="18"/>
        <v>161.6</v>
      </c>
      <c r="J260" s="49">
        <f t="shared" si="19"/>
        <v>30.073561228905238</v>
      </c>
    </row>
    <row r="261" spans="1:10" ht="27.75" customHeight="1">
      <c r="A261" s="86" t="s">
        <v>33</v>
      </c>
      <c r="B261" s="88"/>
      <c r="C261" s="16" t="s">
        <v>25</v>
      </c>
      <c r="D261" s="16" t="s">
        <v>134</v>
      </c>
      <c r="E261" s="16" t="s">
        <v>152</v>
      </c>
      <c r="F261" s="30" t="s">
        <v>34</v>
      </c>
      <c r="G261" s="27">
        <f t="shared" si="26"/>
        <v>231.1</v>
      </c>
      <c r="H261" s="27">
        <f t="shared" si="26"/>
        <v>69.5</v>
      </c>
      <c r="I261" s="49">
        <f t="shared" si="18"/>
        <v>161.6</v>
      </c>
      <c r="J261" s="49">
        <f t="shared" si="19"/>
        <v>30.073561228905238</v>
      </c>
    </row>
    <row r="262" spans="1:10" ht="27" customHeight="1">
      <c r="A262" s="86" t="s">
        <v>35</v>
      </c>
      <c r="B262" s="88"/>
      <c r="C262" s="16" t="s">
        <v>25</v>
      </c>
      <c r="D262" s="16" t="s">
        <v>134</v>
      </c>
      <c r="E262" s="16" t="s">
        <v>152</v>
      </c>
      <c r="F262" s="30" t="s">
        <v>36</v>
      </c>
      <c r="G262" s="27">
        <f>Прил_4!H150</f>
        <v>231.1</v>
      </c>
      <c r="H262" s="27">
        <f>Прил_4!I150</f>
        <v>69.5</v>
      </c>
      <c r="I262" s="49">
        <f t="shared" si="18"/>
        <v>161.6</v>
      </c>
      <c r="J262" s="49">
        <f t="shared" si="19"/>
        <v>30.073561228905238</v>
      </c>
    </row>
    <row r="263" spans="1:10" ht="13.5">
      <c r="A263" s="89" t="s">
        <v>153</v>
      </c>
      <c r="B263" s="91"/>
      <c r="C263" s="15" t="s">
        <v>154</v>
      </c>
      <c r="D263" s="12" t="s">
        <v>576</v>
      </c>
      <c r="E263" s="15"/>
      <c r="F263" s="29"/>
      <c r="G263" s="28">
        <f>G264+G290+G315+G361</f>
        <v>192910.09999999998</v>
      </c>
      <c r="H263" s="28">
        <f>H264+H290+H315+H361</f>
        <v>97147.40000000001</v>
      </c>
      <c r="I263" s="48">
        <f t="shared" si="18"/>
        <v>95762.69999999997</v>
      </c>
      <c r="J263" s="48">
        <f t="shared" si="19"/>
        <v>50.358897745633854</v>
      </c>
    </row>
    <row r="264" spans="1:10" ht="13.5">
      <c r="A264" s="89" t="s">
        <v>155</v>
      </c>
      <c r="B264" s="91"/>
      <c r="C264" s="15" t="s">
        <v>154</v>
      </c>
      <c r="D264" s="15" t="s">
        <v>11</v>
      </c>
      <c r="E264" s="15"/>
      <c r="F264" s="29"/>
      <c r="G264" s="25">
        <f>G265+G276+G281</f>
        <v>17964.4</v>
      </c>
      <c r="H264" s="25">
        <f>H265+H276+H281</f>
        <v>2755.6000000000004</v>
      </c>
      <c r="I264" s="48">
        <f t="shared" si="18"/>
        <v>15208.800000000001</v>
      </c>
      <c r="J264" s="48">
        <f t="shared" si="19"/>
        <v>15.339226470129812</v>
      </c>
    </row>
    <row r="265" spans="1:10" ht="54" customHeight="1">
      <c r="A265" s="86" t="s">
        <v>488</v>
      </c>
      <c r="B265" s="88"/>
      <c r="C265" s="16" t="s">
        <v>154</v>
      </c>
      <c r="D265" s="16" t="s">
        <v>11</v>
      </c>
      <c r="E265" s="16" t="s">
        <v>489</v>
      </c>
      <c r="F265" s="30"/>
      <c r="G265" s="27">
        <f>G266</f>
        <v>10623.7</v>
      </c>
      <c r="H265" s="27">
        <f>H266</f>
        <v>0</v>
      </c>
      <c r="I265" s="49">
        <f t="shared" si="18"/>
        <v>10623.7</v>
      </c>
      <c r="J265" s="49">
        <f t="shared" si="19"/>
        <v>0</v>
      </c>
    </row>
    <row r="266" spans="1:10" ht="27" customHeight="1">
      <c r="A266" s="86" t="s">
        <v>490</v>
      </c>
      <c r="B266" s="88"/>
      <c r="C266" s="16" t="s">
        <v>154</v>
      </c>
      <c r="D266" s="16" t="s">
        <v>11</v>
      </c>
      <c r="E266" s="16" t="s">
        <v>491</v>
      </c>
      <c r="F266" s="30"/>
      <c r="G266" s="27">
        <f>G267+G270+G273</f>
        <v>10623.7</v>
      </c>
      <c r="H266" s="27">
        <f>H267+H270+H273</f>
        <v>0</v>
      </c>
      <c r="I266" s="49">
        <f aca="true" t="shared" si="27" ref="I266:I329">G266-H266</f>
        <v>10623.7</v>
      </c>
      <c r="J266" s="49">
        <f aca="true" t="shared" si="28" ref="J266:J329">H266/G266*100</f>
        <v>0</v>
      </c>
    </row>
    <row r="267" spans="1:10" ht="27" customHeight="1">
      <c r="A267" s="86" t="s">
        <v>492</v>
      </c>
      <c r="B267" s="88"/>
      <c r="C267" s="16" t="s">
        <v>154</v>
      </c>
      <c r="D267" s="16" t="s">
        <v>11</v>
      </c>
      <c r="E267" s="16" t="s">
        <v>493</v>
      </c>
      <c r="F267" s="30"/>
      <c r="G267" s="27">
        <f>G268</f>
        <v>9563.7</v>
      </c>
      <c r="H267" s="27">
        <f>H268</f>
        <v>0</v>
      </c>
      <c r="I267" s="49">
        <f t="shared" si="27"/>
        <v>9563.7</v>
      </c>
      <c r="J267" s="49">
        <f t="shared" si="28"/>
        <v>0</v>
      </c>
    </row>
    <row r="268" spans="1:10" ht="27.75" customHeight="1">
      <c r="A268" s="86" t="s">
        <v>33</v>
      </c>
      <c r="B268" s="88"/>
      <c r="C268" s="16" t="s">
        <v>154</v>
      </c>
      <c r="D268" s="16" t="s">
        <v>11</v>
      </c>
      <c r="E268" s="16" t="s">
        <v>493</v>
      </c>
      <c r="F268" s="30" t="s">
        <v>34</v>
      </c>
      <c r="G268" s="27">
        <f>Прил_4!H781</f>
        <v>9563.7</v>
      </c>
      <c r="H268" s="27">
        <f>Прил_4!I781</f>
        <v>0</v>
      </c>
      <c r="I268" s="49">
        <f t="shared" si="27"/>
        <v>9563.7</v>
      </c>
      <c r="J268" s="49">
        <f t="shared" si="28"/>
        <v>0</v>
      </c>
    </row>
    <row r="269" spans="1:10" ht="27.75" customHeight="1">
      <c r="A269" s="86" t="s">
        <v>35</v>
      </c>
      <c r="B269" s="88"/>
      <c r="C269" s="16" t="s">
        <v>154</v>
      </c>
      <c r="D269" s="16" t="s">
        <v>11</v>
      </c>
      <c r="E269" s="16" t="s">
        <v>493</v>
      </c>
      <c r="F269" s="30" t="s">
        <v>36</v>
      </c>
      <c r="G269" s="27">
        <v>9563.7</v>
      </c>
      <c r="H269" s="27">
        <v>0</v>
      </c>
      <c r="I269" s="49">
        <f t="shared" si="27"/>
        <v>9563.7</v>
      </c>
      <c r="J269" s="49">
        <f t="shared" si="28"/>
        <v>0</v>
      </c>
    </row>
    <row r="270" spans="1:10" ht="27" customHeight="1">
      <c r="A270" s="86" t="s">
        <v>494</v>
      </c>
      <c r="B270" s="88"/>
      <c r="C270" s="16" t="s">
        <v>154</v>
      </c>
      <c r="D270" s="16" t="s">
        <v>11</v>
      </c>
      <c r="E270" s="16" t="s">
        <v>495</v>
      </c>
      <c r="F270" s="30"/>
      <c r="G270" s="27">
        <f>G271</f>
        <v>340.1</v>
      </c>
      <c r="H270" s="27">
        <f>H271</f>
        <v>0</v>
      </c>
      <c r="I270" s="49">
        <f t="shared" si="27"/>
        <v>340.1</v>
      </c>
      <c r="J270" s="49">
        <f t="shared" si="28"/>
        <v>0</v>
      </c>
    </row>
    <row r="271" spans="1:10" ht="27" customHeight="1">
      <c r="A271" s="86" t="s">
        <v>33</v>
      </c>
      <c r="B271" s="88"/>
      <c r="C271" s="16" t="s">
        <v>154</v>
      </c>
      <c r="D271" s="16" t="s">
        <v>11</v>
      </c>
      <c r="E271" s="16" t="s">
        <v>495</v>
      </c>
      <c r="F271" s="30" t="s">
        <v>34</v>
      </c>
      <c r="G271" s="27">
        <f>G272</f>
        <v>340.1</v>
      </c>
      <c r="H271" s="27">
        <f>H272</f>
        <v>0</v>
      </c>
      <c r="I271" s="49">
        <f t="shared" si="27"/>
        <v>340.1</v>
      </c>
      <c r="J271" s="49">
        <f t="shared" si="28"/>
        <v>0</v>
      </c>
    </row>
    <row r="272" spans="1:10" ht="27" customHeight="1">
      <c r="A272" s="86" t="s">
        <v>35</v>
      </c>
      <c r="B272" s="88"/>
      <c r="C272" s="16" t="s">
        <v>154</v>
      </c>
      <c r="D272" s="16" t="s">
        <v>11</v>
      </c>
      <c r="E272" s="16" t="s">
        <v>495</v>
      </c>
      <c r="F272" s="30" t="s">
        <v>36</v>
      </c>
      <c r="G272" s="27">
        <f>Прил_4!H784</f>
        <v>340.1</v>
      </c>
      <c r="H272" s="27">
        <f>Прил_4!I784</f>
        <v>0</v>
      </c>
      <c r="I272" s="49">
        <f t="shared" si="27"/>
        <v>340.1</v>
      </c>
      <c r="J272" s="49">
        <f t="shared" si="28"/>
        <v>0</v>
      </c>
    </row>
    <row r="273" spans="1:10" ht="43.5" customHeight="1">
      <c r="A273" s="86" t="s">
        <v>496</v>
      </c>
      <c r="B273" s="88"/>
      <c r="C273" s="16" t="s">
        <v>154</v>
      </c>
      <c r="D273" s="16" t="s">
        <v>11</v>
      </c>
      <c r="E273" s="16" t="s">
        <v>497</v>
      </c>
      <c r="F273" s="30"/>
      <c r="G273" s="27">
        <f>G274</f>
        <v>719.9</v>
      </c>
      <c r="H273" s="27">
        <f>H274</f>
        <v>0</v>
      </c>
      <c r="I273" s="49">
        <f t="shared" si="27"/>
        <v>719.9</v>
      </c>
      <c r="J273" s="49">
        <f t="shared" si="28"/>
        <v>0</v>
      </c>
    </row>
    <row r="274" spans="1:10" ht="27.75" customHeight="1">
      <c r="A274" s="86" t="s">
        <v>33</v>
      </c>
      <c r="B274" s="88"/>
      <c r="C274" s="16" t="s">
        <v>154</v>
      </c>
      <c r="D274" s="16" t="s">
        <v>11</v>
      </c>
      <c r="E274" s="16" t="s">
        <v>497</v>
      </c>
      <c r="F274" s="30" t="s">
        <v>34</v>
      </c>
      <c r="G274" s="27">
        <f>G275</f>
        <v>719.9</v>
      </c>
      <c r="H274" s="27">
        <f>H275</f>
        <v>0</v>
      </c>
      <c r="I274" s="49">
        <f t="shared" si="27"/>
        <v>719.9</v>
      </c>
      <c r="J274" s="49">
        <f t="shared" si="28"/>
        <v>0</v>
      </c>
    </row>
    <row r="275" spans="1:10" ht="28.5" customHeight="1">
      <c r="A275" s="86" t="s">
        <v>35</v>
      </c>
      <c r="B275" s="88"/>
      <c r="C275" s="16" t="s">
        <v>154</v>
      </c>
      <c r="D275" s="16" t="s">
        <v>11</v>
      </c>
      <c r="E275" s="16" t="s">
        <v>497</v>
      </c>
      <c r="F275" s="30" t="s">
        <v>36</v>
      </c>
      <c r="G275" s="27">
        <f>Прил_4!H787</f>
        <v>719.9</v>
      </c>
      <c r="H275" s="27">
        <f>Прил_4!I787</f>
        <v>0</v>
      </c>
      <c r="I275" s="49">
        <f t="shared" si="27"/>
        <v>719.9</v>
      </c>
      <c r="J275" s="49">
        <f t="shared" si="28"/>
        <v>0</v>
      </c>
    </row>
    <row r="276" spans="1:10" ht="39" customHeight="1">
      <c r="A276" s="86" t="s">
        <v>498</v>
      </c>
      <c r="B276" s="88"/>
      <c r="C276" s="16" t="s">
        <v>154</v>
      </c>
      <c r="D276" s="16" t="s">
        <v>11</v>
      </c>
      <c r="E276" s="16" t="s">
        <v>499</v>
      </c>
      <c r="F276" s="30"/>
      <c r="G276" s="27">
        <f aca="true" t="shared" si="29" ref="G276:H279">G277</f>
        <v>10</v>
      </c>
      <c r="H276" s="27">
        <f t="shared" si="29"/>
        <v>0</v>
      </c>
      <c r="I276" s="49">
        <f t="shared" si="27"/>
        <v>10</v>
      </c>
      <c r="J276" s="49">
        <f t="shared" si="28"/>
        <v>0</v>
      </c>
    </row>
    <row r="277" spans="1:10" ht="26.25" customHeight="1">
      <c r="A277" s="86" t="s">
        <v>500</v>
      </c>
      <c r="B277" s="88"/>
      <c r="C277" s="16" t="s">
        <v>154</v>
      </c>
      <c r="D277" s="16" t="s">
        <v>11</v>
      </c>
      <c r="E277" s="16" t="s">
        <v>501</v>
      </c>
      <c r="F277" s="30"/>
      <c r="G277" s="27">
        <f t="shared" si="29"/>
        <v>10</v>
      </c>
      <c r="H277" s="27">
        <f t="shared" si="29"/>
        <v>0</v>
      </c>
      <c r="I277" s="49">
        <f t="shared" si="27"/>
        <v>10</v>
      </c>
      <c r="J277" s="49">
        <f t="shared" si="28"/>
        <v>0</v>
      </c>
    </row>
    <row r="278" spans="1:10" ht="13.5">
      <c r="A278" s="86" t="s">
        <v>502</v>
      </c>
      <c r="B278" s="88"/>
      <c r="C278" s="16" t="s">
        <v>154</v>
      </c>
      <c r="D278" s="16" t="s">
        <v>11</v>
      </c>
      <c r="E278" s="16" t="s">
        <v>503</v>
      </c>
      <c r="F278" s="30"/>
      <c r="G278" s="27">
        <f t="shared" si="29"/>
        <v>10</v>
      </c>
      <c r="H278" s="27">
        <f t="shared" si="29"/>
        <v>0</v>
      </c>
      <c r="I278" s="49">
        <f t="shared" si="27"/>
        <v>10</v>
      </c>
      <c r="J278" s="49">
        <f t="shared" si="28"/>
        <v>0</v>
      </c>
    </row>
    <row r="279" spans="1:10" ht="28.5" customHeight="1">
      <c r="A279" s="86" t="s">
        <v>33</v>
      </c>
      <c r="B279" s="88"/>
      <c r="C279" s="16" t="s">
        <v>154</v>
      </c>
      <c r="D279" s="16" t="s">
        <v>11</v>
      </c>
      <c r="E279" s="16" t="s">
        <v>503</v>
      </c>
      <c r="F279" s="30" t="s">
        <v>34</v>
      </c>
      <c r="G279" s="27">
        <f t="shared" si="29"/>
        <v>10</v>
      </c>
      <c r="H279" s="27">
        <f t="shared" si="29"/>
        <v>0</v>
      </c>
      <c r="I279" s="49">
        <f t="shared" si="27"/>
        <v>10</v>
      </c>
      <c r="J279" s="49">
        <f t="shared" si="28"/>
        <v>0</v>
      </c>
    </row>
    <row r="280" spans="1:10" ht="27" customHeight="1">
      <c r="A280" s="86" t="s">
        <v>35</v>
      </c>
      <c r="B280" s="88"/>
      <c r="C280" s="16" t="s">
        <v>154</v>
      </c>
      <c r="D280" s="16" t="s">
        <v>11</v>
      </c>
      <c r="E280" s="16" t="s">
        <v>503</v>
      </c>
      <c r="F280" s="30" t="s">
        <v>36</v>
      </c>
      <c r="G280" s="27">
        <f>Прил_4!H792</f>
        <v>10</v>
      </c>
      <c r="H280" s="27">
        <f>Прил_4!I792</f>
        <v>0</v>
      </c>
      <c r="I280" s="49">
        <f t="shared" si="27"/>
        <v>10</v>
      </c>
      <c r="J280" s="49">
        <f t="shared" si="28"/>
        <v>0</v>
      </c>
    </row>
    <row r="281" spans="1:10" ht="13.5">
      <c r="A281" s="86" t="s">
        <v>156</v>
      </c>
      <c r="B281" s="88"/>
      <c r="C281" s="16" t="s">
        <v>154</v>
      </c>
      <c r="D281" s="16" t="s">
        <v>11</v>
      </c>
      <c r="E281" s="16" t="s">
        <v>157</v>
      </c>
      <c r="F281" s="30"/>
      <c r="G281" s="27">
        <f>G282+G285</f>
        <v>7330.700000000001</v>
      </c>
      <c r="H281" s="27">
        <f>H282+H285</f>
        <v>2755.6000000000004</v>
      </c>
      <c r="I281" s="49">
        <f t="shared" si="27"/>
        <v>4575.1</v>
      </c>
      <c r="J281" s="49">
        <f t="shared" si="28"/>
        <v>37.58986181401504</v>
      </c>
    </row>
    <row r="282" spans="1:10" ht="27" customHeight="1">
      <c r="A282" s="86" t="s">
        <v>158</v>
      </c>
      <c r="B282" s="88"/>
      <c r="C282" s="16" t="s">
        <v>154</v>
      </c>
      <c r="D282" s="16" t="s">
        <v>11</v>
      </c>
      <c r="E282" s="16" t="s">
        <v>159</v>
      </c>
      <c r="F282" s="30"/>
      <c r="G282" s="27">
        <f>G283</f>
        <v>3171</v>
      </c>
      <c r="H282" s="27">
        <f>H283</f>
        <v>1715.7</v>
      </c>
      <c r="I282" s="49">
        <f t="shared" si="27"/>
        <v>1455.3</v>
      </c>
      <c r="J282" s="49">
        <f t="shared" si="28"/>
        <v>54.105960264900666</v>
      </c>
    </row>
    <row r="283" spans="1:10" ht="27" customHeight="1">
      <c r="A283" s="86" t="s">
        <v>33</v>
      </c>
      <c r="B283" s="88"/>
      <c r="C283" s="16" t="s">
        <v>154</v>
      </c>
      <c r="D283" s="16" t="s">
        <v>11</v>
      </c>
      <c r="E283" s="16" t="s">
        <v>159</v>
      </c>
      <c r="F283" s="30" t="s">
        <v>34</v>
      </c>
      <c r="G283" s="27">
        <f>G284</f>
        <v>3171</v>
      </c>
      <c r="H283" s="27">
        <f>H284</f>
        <v>1715.7</v>
      </c>
      <c r="I283" s="49">
        <f t="shared" si="27"/>
        <v>1455.3</v>
      </c>
      <c r="J283" s="49">
        <f t="shared" si="28"/>
        <v>54.105960264900666</v>
      </c>
    </row>
    <row r="284" spans="1:10" ht="27" customHeight="1">
      <c r="A284" s="86" t="s">
        <v>35</v>
      </c>
      <c r="B284" s="88"/>
      <c r="C284" s="16" t="s">
        <v>154</v>
      </c>
      <c r="D284" s="16" t="s">
        <v>11</v>
      </c>
      <c r="E284" s="16" t="s">
        <v>159</v>
      </c>
      <c r="F284" s="30" t="s">
        <v>36</v>
      </c>
      <c r="G284" s="27">
        <f>Прил_4!H156+Прил_4!H303+Прил_4!H796</f>
        <v>3171</v>
      </c>
      <c r="H284" s="27">
        <f>Прил_4!I156+Прил_4!I303+Прил_4!I796</f>
        <v>1715.7</v>
      </c>
      <c r="I284" s="49">
        <f t="shared" si="27"/>
        <v>1455.3</v>
      </c>
      <c r="J284" s="49">
        <f t="shared" si="28"/>
        <v>54.105960264900666</v>
      </c>
    </row>
    <row r="285" spans="1:10" ht="13.5">
      <c r="A285" s="86" t="s">
        <v>504</v>
      </c>
      <c r="B285" s="88"/>
      <c r="C285" s="16" t="s">
        <v>154</v>
      </c>
      <c r="D285" s="16" t="s">
        <v>11</v>
      </c>
      <c r="E285" s="16" t="s">
        <v>505</v>
      </c>
      <c r="F285" s="30"/>
      <c r="G285" s="27">
        <f>G286+G288</f>
        <v>4159.700000000001</v>
      </c>
      <c r="H285" s="27">
        <f>H286+H288</f>
        <v>1039.9</v>
      </c>
      <c r="I285" s="49">
        <f t="shared" si="27"/>
        <v>3119.8000000000006</v>
      </c>
      <c r="J285" s="49">
        <f t="shared" si="28"/>
        <v>24.999398995119837</v>
      </c>
    </row>
    <row r="286" spans="1:10" ht="27.75" customHeight="1">
      <c r="A286" s="86" t="s">
        <v>33</v>
      </c>
      <c r="B286" s="88"/>
      <c r="C286" s="16" t="s">
        <v>154</v>
      </c>
      <c r="D286" s="16" t="s">
        <v>11</v>
      </c>
      <c r="E286" s="16" t="s">
        <v>505</v>
      </c>
      <c r="F286" s="30" t="s">
        <v>34</v>
      </c>
      <c r="G286" s="27">
        <f>G287</f>
        <v>2948.8</v>
      </c>
      <c r="H286" s="27">
        <f>H287</f>
        <v>360.9</v>
      </c>
      <c r="I286" s="49">
        <f t="shared" si="27"/>
        <v>2587.9</v>
      </c>
      <c r="J286" s="49">
        <f t="shared" si="28"/>
        <v>12.238876831253389</v>
      </c>
    </row>
    <row r="287" spans="1:10" ht="27.75" customHeight="1">
      <c r="A287" s="86" t="s">
        <v>35</v>
      </c>
      <c r="B287" s="88"/>
      <c r="C287" s="16" t="s">
        <v>154</v>
      </c>
      <c r="D287" s="16" t="s">
        <v>11</v>
      </c>
      <c r="E287" s="16" t="s">
        <v>505</v>
      </c>
      <c r="F287" s="30" t="s">
        <v>36</v>
      </c>
      <c r="G287" s="27">
        <f>Прил_4!H799</f>
        <v>2948.8</v>
      </c>
      <c r="H287" s="27">
        <f>Прил_4!I799</f>
        <v>360.9</v>
      </c>
      <c r="I287" s="49">
        <f t="shared" si="27"/>
        <v>2587.9</v>
      </c>
      <c r="J287" s="49">
        <f t="shared" si="28"/>
        <v>12.238876831253389</v>
      </c>
    </row>
    <row r="288" spans="1:10" ht="13.5">
      <c r="A288" s="86" t="s">
        <v>45</v>
      </c>
      <c r="B288" s="88"/>
      <c r="C288" s="16" t="s">
        <v>154</v>
      </c>
      <c r="D288" s="16" t="s">
        <v>11</v>
      </c>
      <c r="E288" s="16" t="s">
        <v>505</v>
      </c>
      <c r="F288" s="30" t="s">
        <v>46</v>
      </c>
      <c r="G288" s="27">
        <f>G289</f>
        <v>1210.9</v>
      </c>
      <c r="H288" s="27">
        <f>H289</f>
        <v>679</v>
      </c>
      <c r="I288" s="49">
        <f t="shared" si="27"/>
        <v>531.9000000000001</v>
      </c>
      <c r="J288" s="49">
        <f t="shared" si="28"/>
        <v>56.07399454950862</v>
      </c>
    </row>
    <row r="289" spans="1:10" ht="13.5">
      <c r="A289" s="86" t="s">
        <v>49</v>
      </c>
      <c r="B289" s="88"/>
      <c r="C289" s="16" t="s">
        <v>154</v>
      </c>
      <c r="D289" s="16" t="s">
        <v>11</v>
      </c>
      <c r="E289" s="16" t="s">
        <v>505</v>
      </c>
      <c r="F289" s="30" t="s">
        <v>50</v>
      </c>
      <c r="G289" s="27">
        <f>Прил_4!H801</f>
        <v>1210.9</v>
      </c>
      <c r="H289" s="27">
        <f>Прил_4!I801</f>
        <v>679</v>
      </c>
      <c r="I289" s="49">
        <f t="shared" si="27"/>
        <v>531.9000000000001</v>
      </c>
      <c r="J289" s="49">
        <f t="shared" si="28"/>
        <v>56.07399454950862</v>
      </c>
    </row>
    <row r="290" spans="1:10" ht="13.5">
      <c r="A290" s="89" t="s">
        <v>506</v>
      </c>
      <c r="B290" s="91"/>
      <c r="C290" s="15" t="s">
        <v>154</v>
      </c>
      <c r="D290" s="15" t="s">
        <v>13</v>
      </c>
      <c r="E290" s="15"/>
      <c r="F290" s="29"/>
      <c r="G290" s="25">
        <f>G291+G303+G308</f>
        <v>32214.399999999998</v>
      </c>
      <c r="H290" s="25">
        <f>H291+H303+H308</f>
        <v>4189.6</v>
      </c>
      <c r="I290" s="48">
        <f t="shared" si="27"/>
        <v>28024.799999999996</v>
      </c>
      <c r="J290" s="48">
        <f t="shared" si="28"/>
        <v>13.00536406079269</v>
      </c>
    </row>
    <row r="291" spans="1:10" ht="42" customHeight="1">
      <c r="A291" s="86" t="s">
        <v>507</v>
      </c>
      <c r="B291" s="88"/>
      <c r="C291" s="16" t="s">
        <v>154</v>
      </c>
      <c r="D291" s="16" t="s">
        <v>13</v>
      </c>
      <c r="E291" s="16" t="s">
        <v>508</v>
      </c>
      <c r="F291" s="30"/>
      <c r="G291" s="27">
        <f>G292</f>
        <v>23326.1</v>
      </c>
      <c r="H291" s="27">
        <f>H292</f>
        <v>0</v>
      </c>
      <c r="I291" s="49">
        <f t="shared" si="27"/>
        <v>23326.1</v>
      </c>
      <c r="J291" s="49">
        <f t="shared" si="28"/>
        <v>0</v>
      </c>
    </row>
    <row r="292" spans="1:10" ht="40.5" customHeight="1">
      <c r="A292" s="86" t="s">
        <v>509</v>
      </c>
      <c r="B292" s="88"/>
      <c r="C292" s="16" t="s">
        <v>154</v>
      </c>
      <c r="D292" s="16" t="s">
        <v>13</v>
      </c>
      <c r="E292" s="16" t="s">
        <v>510</v>
      </c>
      <c r="F292" s="30"/>
      <c r="G292" s="27">
        <f>G293+G298</f>
        <v>23326.1</v>
      </c>
      <c r="H292" s="27">
        <f>H293+H298</f>
        <v>0</v>
      </c>
      <c r="I292" s="49">
        <f t="shared" si="27"/>
        <v>23326.1</v>
      </c>
      <c r="J292" s="49">
        <f t="shared" si="28"/>
        <v>0</v>
      </c>
    </row>
    <row r="293" spans="1:10" ht="32.25" customHeight="1">
      <c r="A293" s="86" t="s">
        <v>511</v>
      </c>
      <c r="B293" s="88"/>
      <c r="C293" s="16" t="s">
        <v>154</v>
      </c>
      <c r="D293" s="16" t="s">
        <v>13</v>
      </c>
      <c r="E293" s="16" t="s">
        <v>512</v>
      </c>
      <c r="F293" s="30"/>
      <c r="G293" s="27">
        <f>G294+G296</f>
        <v>23026.1</v>
      </c>
      <c r="H293" s="27">
        <f>H294+H296</f>
        <v>0</v>
      </c>
      <c r="I293" s="49">
        <f t="shared" si="27"/>
        <v>23026.1</v>
      </c>
      <c r="J293" s="49">
        <f t="shared" si="28"/>
        <v>0</v>
      </c>
    </row>
    <row r="294" spans="1:10" ht="27" customHeight="1">
      <c r="A294" s="86" t="s">
        <v>33</v>
      </c>
      <c r="B294" s="88"/>
      <c r="C294" s="16" t="s">
        <v>154</v>
      </c>
      <c r="D294" s="16" t="s">
        <v>13</v>
      </c>
      <c r="E294" s="16" t="s">
        <v>512</v>
      </c>
      <c r="F294" s="30" t="s">
        <v>34</v>
      </c>
      <c r="G294" s="27">
        <f>G295</f>
        <v>8470.1</v>
      </c>
      <c r="H294" s="27">
        <f>H295</f>
        <v>0</v>
      </c>
      <c r="I294" s="49">
        <f t="shared" si="27"/>
        <v>8470.1</v>
      </c>
      <c r="J294" s="49">
        <f t="shared" si="28"/>
        <v>0</v>
      </c>
    </row>
    <row r="295" spans="1:10" ht="27" customHeight="1">
      <c r="A295" s="86" t="s">
        <v>35</v>
      </c>
      <c r="B295" s="88"/>
      <c r="C295" s="16" t="s">
        <v>154</v>
      </c>
      <c r="D295" s="16" t="s">
        <v>13</v>
      </c>
      <c r="E295" s="16" t="s">
        <v>512</v>
      </c>
      <c r="F295" s="30" t="s">
        <v>36</v>
      </c>
      <c r="G295" s="27">
        <f>Прил_4!H807</f>
        <v>8470.1</v>
      </c>
      <c r="H295" s="27">
        <f>Прил_4!I807</f>
        <v>0</v>
      </c>
      <c r="I295" s="49">
        <f t="shared" si="27"/>
        <v>8470.1</v>
      </c>
      <c r="J295" s="49">
        <f t="shared" si="28"/>
        <v>0</v>
      </c>
    </row>
    <row r="296" spans="1:10" ht="13.5">
      <c r="A296" s="86" t="s">
        <v>45</v>
      </c>
      <c r="B296" s="88"/>
      <c r="C296" s="16" t="s">
        <v>154</v>
      </c>
      <c r="D296" s="16" t="s">
        <v>13</v>
      </c>
      <c r="E296" s="16" t="s">
        <v>512</v>
      </c>
      <c r="F296" s="30" t="s">
        <v>46</v>
      </c>
      <c r="G296" s="27">
        <f>G297</f>
        <v>14556</v>
      </c>
      <c r="H296" s="27">
        <f>H297</f>
        <v>0</v>
      </c>
      <c r="I296" s="49">
        <f t="shared" si="27"/>
        <v>14556</v>
      </c>
      <c r="J296" s="49">
        <f t="shared" si="28"/>
        <v>0</v>
      </c>
    </row>
    <row r="297" spans="1:10" ht="56.25" customHeight="1">
      <c r="A297" s="86" t="s">
        <v>141</v>
      </c>
      <c r="B297" s="88"/>
      <c r="C297" s="16" t="s">
        <v>154</v>
      </c>
      <c r="D297" s="16" t="s">
        <v>13</v>
      </c>
      <c r="E297" s="16" t="s">
        <v>512</v>
      </c>
      <c r="F297" s="30" t="s">
        <v>142</v>
      </c>
      <c r="G297" s="27">
        <f>Прил_4!H809</f>
        <v>14556</v>
      </c>
      <c r="H297" s="27">
        <f>Прил_4!I809</f>
        <v>0</v>
      </c>
      <c r="I297" s="49">
        <f t="shared" si="27"/>
        <v>14556</v>
      </c>
      <c r="J297" s="49">
        <f t="shared" si="28"/>
        <v>0</v>
      </c>
    </row>
    <row r="298" spans="1:10" ht="13.5">
      <c r="A298" s="86" t="s">
        <v>513</v>
      </c>
      <c r="B298" s="88"/>
      <c r="C298" s="16" t="s">
        <v>154</v>
      </c>
      <c r="D298" s="16" t="s">
        <v>13</v>
      </c>
      <c r="E298" s="16" t="s">
        <v>514</v>
      </c>
      <c r="F298" s="30"/>
      <c r="G298" s="27">
        <f>G299+G301</f>
        <v>300</v>
      </c>
      <c r="H298" s="27">
        <f>H299+H301</f>
        <v>0</v>
      </c>
      <c r="I298" s="49">
        <f t="shared" si="27"/>
        <v>300</v>
      </c>
      <c r="J298" s="49">
        <f t="shared" si="28"/>
        <v>0</v>
      </c>
    </row>
    <row r="299" spans="1:10" ht="29.25" customHeight="1">
      <c r="A299" s="86" t="s">
        <v>33</v>
      </c>
      <c r="B299" s="88"/>
      <c r="C299" s="16" t="s">
        <v>154</v>
      </c>
      <c r="D299" s="16" t="s">
        <v>13</v>
      </c>
      <c r="E299" s="16" t="s">
        <v>514</v>
      </c>
      <c r="F299" s="30" t="s">
        <v>34</v>
      </c>
      <c r="G299" s="27">
        <f>G300</f>
        <v>108.3</v>
      </c>
      <c r="H299" s="27">
        <f>H300</f>
        <v>0</v>
      </c>
      <c r="I299" s="49">
        <f t="shared" si="27"/>
        <v>108.3</v>
      </c>
      <c r="J299" s="49">
        <f t="shared" si="28"/>
        <v>0</v>
      </c>
    </row>
    <row r="300" spans="1:10" ht="27" customHeight="1">
      <c r="A300" s="86" t="s">
        <v>35</v>
      </c>
      <c r="B300" s="88"/>
      <c r="C300" s="16" t="s">
        <v>154</v>
      </c>
      <c r="D300" s="16" t="s">
        <v>13</v>
      </c>
      <c r="E300" s="16" t="s">
        <v>514</v>
      </c>
      <c r="F300" s="30" t="s">
        <v>36</v>
      </c>
      <c r="G300" s="27">
        <f>Прил_4!H812</f>
        <v>108.3</v>
      </c>
      <c r="H300" s="27">
        <f>Прил_4!I812</f>
        <v>0</v>
      </c>
      <c r="I300" s="49">
        <f t="shared" si="27"/>
        <v>108.3</v>
      </c>
      <c r="J300" s="49">
        <f t="shared" si="28"/>
        <v>0</v>
      </c>
    </row>
    <row r="301" spans="1:10" ht="13.5">
      <c r="A301" s="86" t="s">
        <v>45</v>
      </c>
      <c r="B301" s="88"/>
      <c r="C301" s="16" t="s">
        <v>154</v>
      </c>
      <c r="D301" s="16" t="s">
        <v>13</v>
      </c>
      <c r="E301" s="16" t="s">
        <v>514</v>
      </c>
      <c r="F301" s="30" t="s">
        <v>46</v>
      </c>
      <c r="G301" s="27">
        <f>G302</f>
        <v>191.7</v>
      </c>
      <c r="H301" s="27">
        <f>H302</f>
        <v>0</v>
      </c>
      <c r="I301" s="49">
        <f t="shared" si="27"/>
        <v>191.7</v>
      </c>
      <c r="J301" s="49">
        <f t="shared" si="28"/>
        <v>0</v>
      </c>
    </row>
    <row r="302" spans="1:10" ht="54" customHeight="1">
      <c r="A302" s="86" t="s">
        <v>141</v>
      </c>
      <c r="B302" s="88"/>
      <c r="C302" s="16" t="s">
        <v>154</v>
      </c>
      <c r="D302" s="16" t="s">
        <v>13</v>
      </c>
      <c r="E302" s="16" t="s">
        <v>514</v>
      </c>
      <c r="F302" s="30" t="s">
        <v>142</v>
      </c>
      <c r="G302" s="27">
        <f>Прил_4!H814</f>
        <v>191.7</v>
      </c>
      <c r="H302" s="27">
        <f>Прил_4!I814</f>
        <v>0</v>
      </c>
      <c r="I302" s="49">
        <f t="shared" si="27"/>
        <v>191.7</v>
      </c>
      <c r="J302" s="49">
        <f t="shared" si="28"/>
        <v>0</v>
      </c>
    </row>
    <row r="303" spans="1:10" ht="42.75" customHeight="1">
      <c r="A303" s="86" t="s">
        <v>515</v>
      </c>
      <c r="B303" s="88"/>
      <c r="C303" s="16" t="s">
        <v>154</v>
      </c>
      <c r="D303" s="16" t="s">
        <v>13</v>
      </c>
      <c r="E303" s="16" t="s">
        <v>516</v>
      </c>
      <c r="F303" s="30"/>
      <c r="G303" s="27">
        <f aca="true" t="shared" si="30" ref="G303:H306">G304</f>
        <v>500</v>
      </c>
      <c r="H303" s="27">
        <f t="shared" si="30"/>
        <v>0</v>
      </c>
      <c r="I303" s="49">
        <f t="shared" si="27"/>
        <v>500</v>
      </c>
      <c r="J303" s="49">
        <f t="shared" si="28"/>
        <v>0</v>
      </c>
    </row>
    <row r="304" spans="1:10" ht="27.75" customHeight="1">
      <c r="A304" s="86" t="s">
        <v>517</v>
      </c>
      <c r="B304" s="88"/>
      <c r="C304" s="16" t="s">
        <v>154</v>
      </c>
      <c r="D304" s="16" t="s">
        <v>13</v>
      </c>
      <c r="E304" s="16" t="s">
        <v>518</v>
      </c>
      <c r="F304" s="30"/>
      <c r="G304" s="27">
        <f t="shared" si="30"/>
        <v>500</v>
      </c>
      <c r="H304" s="27">
        <f t="shared" si="30"/>
        <v>0</v>
      </c>
      <c r="I304" s="49">
        <f t="shared" si="27"/>
        <v>500</v>
      </c>
      <c r="J304" s="49">
        <f t="shared" si="28"/>
        <v>0</v>
      </c>
    </row>
    <row r="305" spans="1:10" ht="40.5" customHeight="1">
      <c r="A305" s="86" t="s">
        <v>519</v>
      </c>
      <c r="B305" s="88"/>
      <c r="C305" s="16" t="s">
        <v>154</v>
      </c>
      <c r="D305" s="16" t="s">
        <v>13</v>
      </c>
      <c r="E305" s="16" t="s">
        <v>520</v>
      </c>
      <c r="F305" s="30"/>
      <c r="G305" s="27">
        <f t="shared" si="30"/>
        <v>500</v>
      </c>
      <c r="H305" s="27">
        <f t="shared" si="30"/>
        <v>0</v>
      </c>
      <c r="I305" s="49">
        <f t="shared" si="27"/>
        <v>500</v>
      </c>
      <c r="J305" s="49">
        <f t="shared" si="28"/>
        <v>0</v>
      </c>
    </row>
    <row r="306" spans="1:10" ht="13.5">
      <c r="A306" s="86" t="s">
        <v>45</v>
      </c>
      <c r="B306" s="88"/>
      <c r="C306" s="16" t="s">
        <v>154</v>
      </c>
      <c r="D306" s="16" t="s">
        <v>13</v>
      </c>
      <c r="E306" s="16" t="s">
        <v>520</v>
      </c>
      <c r="F306" s="30" t="s">
        <v>46</v>
      </c>
      <c r="G306" s="27">
        <f t="shared" si="30"/>
        <v>500</v>
      </c>
      <c r="H306" s="27">
        <f t="shared" si="30"/>
        <v>0</v>
      </c>
      <c r="I306" s="49">
        <f t="shared" si="27"/>
        <v>500</v>
      </c>
      <c r="J306" s="49">
        <f t="shared" si="28"/>
        <v>0</v>
      </c>
    </row>
    <row r="307" spans="1:10" ht="53.25" customHeight="1">
      <c r="A307" s="86" t="s">
        <v>141</v>
      </c>
      <c r="B307" s="88"/>
      <c r="C307" s="16" t="s">
        <v>154</v>
      </c>
      <c r="D307" s="16" t="s">
        <v>13</v>
      </c>
      <c r="E307" s="16" t="s">
        <v>520</v>
      </c>
      <c r="F307" s="30" t="s">
        <v>142</v>
      </c>
      <c r="G307" s="27">
        <f>Прил_4!H819</f>
        <v>500</v>
      </c>
      <c r="H307" s="27">
        <f>Прил_4!I819</f>
        <v>0</v>
      </c>
      <c r="I307" s="49">
        <f t="shared" si="27"/>
        <v>500</v>
      </c>
      <c r="J307" s="49">
        <f t="shared" si="28"/>
        <v>0</v>
      </c>
    </row>
    <row r="308" spans="1:10" ht="13.5">
      <c r="A308" s="86" t="s">
        <v>161</v>
      </c>
      <c r="B308" s="88"/>
      <c r="C308" s="16" t="s">
        <v>154</v>
      </c>
      <c r="D308" s="16" t="s">
        <v>13</v>
      </c>
      <c r="E308" s="16" t="s">
        <v>162</v>
      </c>
      <c r="F308" s="30"/>
      <c r="G308" s="27">
        <v>8388.3</v>
      </c>
      <c r="H308" s="27">
        <f>H309</f>
        <v>4189.6</v>
      </c>
      <c r="I308" s="49">
        <f t="shared" si="27"/>
        <v>4198.699999999999</v>
      </c>
      <c r="J308" s="49">
        <f t="shared" si="28"/>
        <v>49.9457577816721</v>
      </c>
    </row>
    <row r="309" spans="1:10" ht="13.5">
      <c r="A309" s="86" t="s">
        <v>521</v>
      </c>
      <c r="B309" s="88"/>
      <c r="C309" s="16" t="s">
        <v>154</v>
      </c>
      <c r="D309" s="16" t="s">
        <v>13</v>
      </c>
      <c r="E309" s="16" t="s">
        <v>522</v>
      </c>
      <c r="F309" s="30"/>
      <c r="G309" s="27">
        <v>8388.3</v>
      </c>
      <c r="H309" s="27">
        <f>H310+H312</f>
        <v>4189.6</v>
      </c>
      <c r="I309" s="49">
        <f t="shared" si="27"/>
        <v>4198.699999999999</v>
      </c>
      <c r="J309" s="49">
        <f t="shared" si="28"/>
        <v>49.9457577816721</v>
      </c>
    </row>
    <row r="310" spans="1:10" ht="27" customHeight="1">
      <c r="A310" s="86" t="s">
        <v>33</v>
      </c>
      <c r="B310" s="88"/>
      <c r="C310" s="16" t="s">
        <v>154</v>
      </c>
      <c r="D310" s="16" t="s">
        <v>13</v>
      </c>
      <c r="E310" s="16" t="s">
        <v>522</v>
      </c>
      <c r="F310" s="30" t="s">
        <v>34</v>
      </c>
      <c r="G310" s="27">
        <v>8062.6</v>
      </c>
      <c r="H310" s="27">
        <f>H311</f>
        <v>3871.8</v>
      </c>
      <c r="I310" s="49">
        <f t="shared" si="27"/>
        <v>4190.8</v>
      </c>
      <c r="J310" s="49">
        <f t="shared" si="28"/>
        <v>48.02172996303922</v>
      </c>
    </row>
    <row r="311" spans="1:10" ht="27.75" customHeight="1">
      <c r="A311" s="86" t="s">
        <v>35</v>
      </c>
      <c r="B311" s="88"/>
      <c r="C311" s="16" t="s">
        <v>154</v>
      </c>
      <c r="D311" s="16" t="s">
        <v>13</v>
      </c>
      <c r="E311" s="16" t="s">
        <v>522</v>
      </c>
      <c r="F311" s="30" t="s">
        <v>36</v>
      </c>
      <c r="G311" s="27">
        <f>Прил_4!H823</f>
        <v>8062.6</v>
      </c>
      <c r="H311" s="27">
        <f>Прил_4!I823</f>
        <v>3871.8</v>
      </c>
      <c r="I311" s="49">
        <f t="shared" si="27"/>
        <v>4190.8</v>
      </c>
      <c r="J311" s="49">
        <f t="shared" si="28"/>
        <v>48.02172996303922</v>
      </c>
    </row>
    <row r="312" spans="1:10" ht="13.5">
      <c r="A312" s="86" t="s">
        <v>45</v>
      </c>
      <c r="B312" s="88"/>
      <c r="C312" s="16" t="s">
        <v>154</v>
      </c>
      <c r="D312" s="16" t="s">
        <v>13</v>
      </c>
      <c r="E312" s="16" t="s">
        <v>522</v>
      </c>
      <c r="F312" s="30" t="s">
        <v>46</v>
      </c>
      <c r="G312" s="27">
        <v>325.7</v>
      </c>
      <c r="H312" s="27">
        <f>H313+H314</f>
        <v>317.8</v>
      </c>
      <c r="I312" s="49">
        <f t="shared" si="27"/>
        <v>7.899999999999977</v>
      </c>
      <c r="J312" s="49">
        <f t="shared" si="28"/>
        <v>97.57445501995701</v>
      </c>
    </row>
    <row r="313" spans="1:10" ht="13.5">
      <c r="A313" s="86" t="s">
        <v>47</v>
      </c>
      <c r="B313" s="88"/>
      <c r="C313" s="16" t="s">
        <v>154</v>
      </c>
      <c r="D313" s="16" t="s">
        <v>13</v>
      </c>
      <c r="E313" s="16" t="s">
        <v>522</v>
      </c>
      <c r="F313" s="30" t="s">
        <v>48</v>
      </c>
      <c r="G313" s="27">
        <f>Прил_4!H825</f>
        <v>136.4</v>
      </c>
      <c r="H313" s="27">
        <f>Прил_4!I825</f>
        <v>170.8</v>
      </c>
      <c r="I313" s="49">
        <f t="shared" si="27"/>
        <v>-34.400000000000006</v>
      </c>
      <c r="J313" s="49">
        <f t="shared" si="28"/>
        <v>125.2199413489736</v>
      </c>
    </row>
    <row r="314" spans="1:10" ht="13.5">
      <c r="A314" s="86" t="s">
        <v>49</v>
      </c>
      <c r="B314" s="88"/>
      <c r="C314" s="16" t="s">
        <v>154</v>
      </c>
      <c r="D314" s="16" t="s">
        <v>13</v>
      </c>
      <c r="E314" s="16" t="s">
        <v>522</v>
      </c>
      <c r="F314" s="30" t="s">
        <v>50</v>
      </c>
      <c r="G314" s="27">
        <f>Прил_4!H826</f>
        <v>189.3</v>
      </c>
      <c r="H314" s="27">
        <f>Прил_4!I826</f>
        <v>147</v>
      </c>
      <c r="I314" s="49">
        <f t="shared" si="27"/>
        <v>42.30000000000001</v>
      </c>
      <c r="J314" s="49">
        <f t="shared" si="28"/>
        <v>77.65451664025356</v>
      </c>
    </row>
    <row r="315" spans="1:10" ht="13.5">
      <c r="A315" s="89" t="s">
        <v>523</v>
      </c>
      <c r="B315" s="91"/>
      <c r="C315" s="15" t="s">
        <v>154</v>
      </c>
      <c r="D315" s="15" t="s">
        <v>101</v>
      </c>
      <c r="E315" s="15"/>
      <c r="F315" s="29"/>
      <c r="G315" s="25">
        <f>G316+G325+G339+G346+G353</f>
        <v>126771.29999999999</v>
      </c>
      <c r="H315" s="25">
        <f>H316+H325+H339+H346+H353</f>
        <v>74634.6</v>
      </c>
      <c r="I315" s="48">
        <f t="shared" si="27"/>
        <v>52136.69999999998</v>
      </c>
      <c r="J315" s="48">
        <f t="shared" si="28"/>
        <v>58.87342008798523</v>
      </c>
    </row>
    <row r="316" spans="1:10" ht="29.25" customHeight="1">
      <c r="A316" s="86" t="s">
        <v>524</v>
      </c>
      <c r="B316" s="88"/>
      <c r="C316" s="16" t="s">
        <v>154</v>
      </c>
      <c r="D316" s="16" t="s">
        <v>101</v>
      </c>
      <c r="E316" s="16" t="s">
        <v>525</v>
      </c>
      <c r="F316" s="30"/>
      <c r="G316" s="27">
        <f>G317+G321</f>
        <v>7640</v>
      </c>
      <c r="H316" s="27">
        <f>H317+H321</f>
        <v>162.5</v>
      </c>
      <c r="I316" s="49">
        <f t="shared" si="27"/>
        <v>7477.5</v>
      </c>
      <c r="J316" s="49">
        <f t="shared" si="28"/>
        <v>2.1269633507853403</v>
      </c>
    </row>
    <row r="317" spans="1:10" ht="27" customHeight="1">
      <c r="A317" s="86" t="s">
        <v>474</v>
      </c>
      <c r="B317" s="88"/>
      <c r="C317" s="16" t="s">
        <v>154</v>
      </c>
      <c r="D317" s="16" t="s">
        <v>101</v>
      </c>
      <c r="E317" s="16" t="s">
        <v>526</v>
      </c>
      <c r="F317" s="30"/>
      <c r="G317" s="27">
        <f aca="true" t="shared" si="31" ref="G317:H319">G318</f>
        <v>581</v>
      </c>
      <c r="H317" s="27">
        <f t="shared" si="31"/>
        <v>162.5</v>
      </c>
      <c r="I317" s="49">
        <f t="shared" si="27"/>
        <v>418.5</v>
      </c>
      <c r="J317" s="49">
        <f t="shared" si="28"/>
        <v>27.969018932874356</v>
      </c>
    </row>
    <row r="318" spans="1:10" ht="28.5" customHeight="1">
      <c r="A318" s="86" t="s">
        <v>527</v>
      </c>
      <c r="B318" s="88"/>
      <c r="C318" s="16" t="s">
        <v>154</v>
      </c>
      <c r="D318" s="16" t="s">
        <v>101</v>
      </c>
      <c r="E318" s="16" t="s">
        <v>528</v>
      </c>
      <c r="F318" s="30"/>
      <c r="G318" s="27">
        <f t="shared" si="31"/>
        <v>581</v>
      </c>
      <c r="H318" s="27">
        <f t="shared" si="31"/>
        <v>162.5</v>
      </c>
      <c r="I318" s="49">
        <f t="shared" si="27"/>
        <v>418.5</v>
      </c>
      <c r="J318" s="49">
        <f t="shared" si="28"/>
        <v>27.969018932874356</v>
      </c>
    </row>
    <row r="319" spans="1:10" ht="26.25" customHeight="1">
      <c r="A319" s="86" t="s">
        <v>33</v>
      </c>
      <c r="B319" s="88"/>
      <c r="C319" s="16" t="s">
        <v>154</v>
      </c>
      <c r="D319" s="16" t="s">
        <v>101</v>
      </c>
      <c r="E319" s="16" t="s">
        <v>528</v>
      </c>
      <c r="F319" s="30" t="s">
        <v>34</v>
      </c>
      <c r="G319" s="27">
        <f t="shared" si="31"/>
        <v>581</v>
      </c>
      <c r="H319" s="27">
        <f t="shared" si="31"/>
        <v>162.5</v>
      </c>
      <c r="I319" s="49">
        <f t="shared" si="27"/>
        <v>418.5</v>
      </c>
      <c r="J319" s="49">
        <f t="shared" si="28"/>
        <v>27.969018932874356</v>
      </c>
    </row>
    <row r="320" spans="1:10" ht="27.75" customHeight="1">
      <c r="A320" s="86" t="s">
        <v>35</v>
      </c>
      <c r="B320" s="88"/>
      <c r="C320" s="16" t="s">
        <v>154</v>
      </c>
      <c r="D320" s="16" t="s">
        <v>101</v>
      </c>
      <c r="E320" s="16" t="s">
        <v>528</v>
      </c>
      <c r="F320" s="30" t="s">
        <v>36</v>
      </c>
      <c r="G320" s="27">
        <f>Прил_4!H832</f>
        <v>581</v>
      </c>
      <c r="H320" s="27">
        <f>Прил_4!I832</f>
        <v>162.5</v>
      </c>
      <c r="I320" s="49">
        <f t="shared" si="27"/>
        <v>418.5</v>
      </c>
      <c r="J320" s="49">
        <f t="shared" si="28"/>
        <v>27.969018932874356</v>
      </c>
    </row>
    <row r="321" spans="1:10" ht="27" customHeight="1">
      <c r="A321" s="86" t="s">
        <v>529</v>
      </c>
      <c r="B321" s="88"/>
      <c r="C321" s="16" t="s">
        <v>154</v>
      </c>
      <c r="D321" s="16" t="s">
        <v>101</v>
      </c>
      <c r="E321" s="16" t="s">
        <v>530</v>
      </c>
      <c r="F321" s="30"/>
      <c r="G321" s="27">
        <f aca="true" t="shared" si="32" ref="G321:H323">G322</f>
        <v>7059</v>
      </c>
      <c r="H321" s="27">
        <f t="shared" si="32"/>
        <v>0</v>
      </c>
      <c r="I321" s="49">
        <f t="shared" si="27"/>
        <v>7059</v>
      </c>
      <c r="J321" s="49">
        <f t="shared" si="28"/>
        <v>0</v>
      </c>
    </row>
    <row r="322" spans="1:10" ht="25.5" customHeight="1">
      <c r="A322" s="86" t="s">
        <v>531</v>
      </c>
      <c r="B322" s="88"/>
      <c r="C322" s="16" t="s">
        <v>154</v>
      </c>
      <c r="D322" s="16" t="s">
        <v>101</v>
      </c>
      <c r="E322" s="16" t="s">
        <v>532</v>
      </c>
      <c r="F322" s="30"/>
      <c r="G322" s="27">
        <f t="shared" si="32"/>
        <v>7059</v>
      </c>
      <c r="H322" s="27">
        <f t="shared" si="32"/>
        <v>0</v>
      </c>
      <c r="I322" s="49">
        <f t="shared" si="27"/>
        <v>7059</v>
      </c>
      <c r="J322" s="49">
        <f t="shared" si="28"/>
        <v>0</v>
      </c>
    </row>
    <row r="323" spans="1:10" ht="27" customHeight="1">
      <c r="A323" s="86" t="s">
        <v>33</v>
      </c>
      <c r="B323" s="88"/>
      <c r="C323" s="16" t="s">
        <v>154</v>
      </c>
      <c r="D323" s="16" t="s">
        <v>101</v>
      </c>
      <c r="E323" s="16" t="s">
        <v>532</v>
      </c>
      <c r="F323" s="30" t="s">
        <v>34</v>
      </c>
      <c r="G323" s="27">
        <f t="shared" si="32"/>
        <v>7059</v>
      </c>
      <c r="H323" s="27">
        <f t="shared" si="32"/>
        <v>0</v>
      </c>
      <c r="I323" s="49">
        <f t="shared" si="27"/>
        <v>7059</v>
      </c>
      <c r="J323" s="49">
        <f t="shared" si="28"/>
        <v>0</v>
      </c>
    </row>
    <row r="324" spans="1:10" ht="27.75" customHeight="1">
      <c r="A324" s="86" t="s">
        <v>35</v>
      </c>
      <c r="B324" s="88"/>
      <c r="C324" s="16" t="s">
        <v>154</v>
      </c>
      <c r="D324" s="16" t="s">
        <v>101</v>
      </c>
      <c r="E324" s="16" t="s">
        <v>532</v>
      </c>
      <c r="F324" s="30" t="s">
        <v>36</v>
      </c>
      <c r="G324" s="27">
        <f>Прил_4!H836</f>
        <v>7059</v>
      </c>
      <c r="H324" s="27">
        <f>Прил_4!I836</f>
        <v>0</v>
      </c>
      <c r="I324" s="49">
        <f t="shared" si="27"/>
        <v>7059</v>
      </c>
      <c r="J324" s="49">
        <f t="shared" si="28"/>
        <v>0</v>
      </c>
    </row>
    <row r="325" spans="1:10" ht="55.5" customHeight="1">
      <c r="A325" s="86" t="s">
        <v>533</v>
      </c>
      <c r="B325" s="88"/>
      <c r="C325" s="16" t="s">
        <v>154</v>
      </c>
      <c r="D325" s="16" t="s">
        <v>101</v>
      </c>
      <c r="E325" s="16" t="s">
        <v>534</v>
      </c>
      <c r="F325" s="30"/>
      <c r="G325" s="27">
        <f>G326</f>
        <v>101694.9</v>
      </c>
      <c r="H325" s="27">
        <f>H326</f>
        <v>66001.1</v>
      </c>
      <c r="I325" s="49">
        <f t="shared" si="27"/>
        <v>35693.79999999999</v>
      </c>
      <c r="J325" s="49">
        <f t="shared" si="28"/>
        <v>64.90109140183039</v>
      </c>
    </row>
    <row r="326" spans="1:10" ht="55.5" customHeight="1">
      <c r="A326" s="86" t="s">
        <v>535</v>
      </c>
      <c r="B326" s="88"/>
      <c r="C326" s="16" t="s">
        <v>154</v>
      </c>
      <c r="D326" s="16" t="s">
        <v>101</v>
      </c>
      <c r="E326" s="16" t="s">
        <v>536</v>
      </c>
      <c r="F326" s="30"/>
      <c r="G326" s="27">
        <f>G327+G330+G333+G336</f>
        <v>101694.9</v>
      </c>
      <c r="H326" s="27">
        <f>H327+H330+H333+H336</f>
        <v>66001.1</v>
      </c>
      <c r="I326" s="49">
        <f t="shared" si="27"/>
        <v>35693.79999999999</v>
      </c>
      <c r="J326" s="49">
        <f t="shared" si="28"/>
        <v>64.90109140183039</v>
      </c>
    </row>
    <row r="327" spans="1:10" ht="72" customHeight="1">
      <c r="A327" s="86" t="s">
        <v>537</v>
      </c>
      <c r="B327" s="88"/>
      <c r="C327" s="16" t="s">
        <v>154</v>
      </c>
      <c r="D327" s="16" t="s">
        <v>101</v>
      </c>
      <c r="E327" s="16" t="s">
        <v>538</v>
      </c>
      <c r="F327" s="30"/>
      <c r="G327" s="27">
        <f>G328</f>
        <v>50000</v>
      </c>
      <c r="H327" s="27">
        <f>H328</f>
        <v>45530</v>
      </c>
      <c r="I327" s="49">
        <f t="shared" si="27"/>
        <v>4470</v>
      </c>
      <c r="J327" s="49">
        <f t="shared" si="28"/>
        <v>91.06</v>
      </c>
    </row>
    <row r="328" spans="1:10" ht="27" customHeight="1">
      <c r="A328" s="86" t="s">
        <v>33</v>
      </c>
      <c r="B328" s="88"/>
      <c r="C328" s="16" t="s">
        <v>154</v>
      </c>
      <c r="D328" s="16" t="s">
        <v>101</v>
      </c>
      <c r="E328" s="16" t="s">
        <v>538</v>
      </c>
      <c r="F328" s="30" t="s">
        <v>34</v>
      </c>
      <c r="G328" s="27">
        <f>G329</f>
        <v>50000</v>
      </c>
      <c r="H328" s="27">
        <f>H329</f>
        <v>45530</v>
      </c>
      <c r="I328" s="49">
        <f t="shared" si="27"/>
        <v>4470</v>
      </c>
      <c r="J328" s="49">
        <f t="shared" si="28"/>
        <v>91.06</v>
      </c>
    </row>
    <row r="329" spans="1:10" ht="24" customHeight="1">
      <c r="A329" s="86" t="s">
        <v>35</v>
      </c>
      <c r="B329" s="88"/>
      <c r="C329" s="16" t="s">
        <v>154</v>
      </c>
      <c r="D329" s="16" t="s">
        <v>101</v>
      </c>
      <c r="E329" s="16" t="s">
        <v>538</v>
      </c>
      <c r="F329" s="30" t="s">
        <v>36</v>
      </c>
      <c r="G329" s="27">
        <f>Прил_4!H841</f>
        <v>50000</v>
      </c>
      <c r="H329" s="27">
        <f>Прил_4!I841</f>
        <v>45530</v>
      </c>
      <c r="I329" s="49">
        <f t="shared" si="27"/>
        <v>4470</v>
      </c>
      <c r="J329" s="49">
        <f t="shared" si="28"/>
        <v>91.06</v>
      </c>
    </row>
    <row r="330" spans="1:10" ht="26.25" customHeight="1">
      <c r="A330" s="86" t="s">
        <v>539</v>
      </c>
      <c r="B330" s="88"/>
      <c r="C330" s="16" t="s">
        <v>154</v>
      </c>
      <c r="D330" s="16" t="s">
        <v>101</v>
      </c>
      <c r="E330" s="16" t="s">
        <v>540</v>
      </c>
      <c r="F330" s="30"/>
      <c r="G330" s="27">
        <f>G331</f>
        <v>10000</v>
      </c>
      <c r="H330" s="27">
        <f>H331</f>
        <v>0</v>
      </c>
      <c r="I330" s="49">
        <f aca="true" t="shared" si="33" ref="I330:I393">G330-H330</f>
        <v>10000</v>
      </c>
      <c r="J330" s="49">
        <f aca="true" t="shared" si="34" ref="J330:J393">H330/G330*100</f>
        <v>0</v>
      </c>
    </row>
    <row r="331" spans="1:10" ht="27" customHeight="1">
      <c r="A331" s="86" t="s">
        <v>33</v>
      </c>
      <c r="B331" s="88"/>
      <c r="C331" s="16" t="s">
        <v>154</v>
      </c>
      <c r="D331" s="16" t="s">
        <v>101</v>
      </c>
      <c r="E331" s="16" t="s">
        <v>540</v>
      </c>
      <c r="F331" s="30" t="s">
        <v>34</v>
      </c>
      <c r="G331" s="27">
        <f>G332</f>
        <v>10000</v>
      </c>
      <c r="H331" s="27">
        <f>H332</f>
        <v>0</v>
      </c>
      <c r="I331" s="49">
        <f t="shared" si="33"/>
        <v>10000</v>
      </c>
      <c r="J331" s="49">
        <f t="shared" si="34"/>
        <v>0</v>
      </c>
    </row>
    <row r="332" spans="1:10" ht="27" customHeight="1">
      <c r="A332" s="86" t="s">
        <v>35</v>
      </c>
      <c r="B332" s="88"/>
      <c r="C332" s="16" t="s">
        <v>154</v>
      </c>
      <c r="D332" s="16" t="s">
        <v>101</v>
      </c>
      <c r="E332" s="16" t="s">
        <v>540</v>
      </c>
      <c r="F332" s="30" t="s">
        <v>36</v>
      </c>
      <c r="G332" s="27">
        <f>Прил_4!H844</f>
        <v>10000</v>
      </c>
      <c r="H332" s="27">
        <f>Прил_4!I844</f>
        <v>0</v>
      </c>
      <c r="I332" s="49">
        <f t="shared" si="33"/>
        <v>10000</v>
      </c>
      <c r="J332" s="49">
        <f t="shared" si="34"/>
        <v>0</v>
      </c>
    </row>
    <row r="333" spans="1:10" ht="39" customHeight="1">
      <c r="A333" s="86" t="s">
        <v>541</v>
      </c>
      <c r="B333" s="88"/>
      <c r="C333" s="16" t="s">
        <v>154</v>
      </c>
      <c r="D333" s="16" t="s">
        <v>101</v>
      </c>
      <c r="E333" s="16" t="s">
        <v>542</v>
      </c>
      <c r="F333" s="30"/>
      <c r="G333" s="27">
        <f>G334</f>
        <v>40942.2</v>
      </c>
      <c r="H333" s="27">
        <f>H334</f>
        <v>20471.1</v>
      </c>
      <c r="I333" s="49">
        <f t="shared" si="33"/>
        <v>20471.1</v>
      </c>
      <c r="J333" s="49">
        <f t="shared" si="34"/>
        <v>50</v>
      </c>
    </row>
    <row r="334" spans="1:10" ht="24" customHeight="1">
      <c r="A334" s="86" t="s">
        <v>33</v>
      </c>
      <c r="B334" s="88"/>
      <c r="C334" s="16" t="s">
        <v>154</v>
      </c>
      <c r="D334" s="16" t="s">
        <v>101</v>
      </c>
      <c r="E334" s="16" t="s">
        <v>542</v>
      </c>
      <c r="F334" s="30" t="s">
        <v>34</v>
      </c>
      <c r="G334" s="27">
        <f>G335</f>
        <v>40942.2</v>
      </c>
      <c r="H334" s="27">
        <f>H335</f>
        <v>20471.1</v>
      </c>
      <c r="I334" s="49">
        <f t="shared" si="33"/>
        <v>20471.1</v>
      </c>
      <c r="J334" s="49">
        <f t="shared" si="34"/>
        <v>50</v>
      </c>
    </row>
    <row r="335" spans="1:10" ht="27" customHeight="1">
      <c r="A335" s="86" t="s">
        <v>35</v>
      </c>
      <c r="B335" s="88"/>
      <c r="C335" s="16" t="s">
        <v>154</v>
      </c>
      <c r="D335" s="16" t="s">
        <v>101</v>
      </c>
      <c r="E335" s="16" t="s">
        <v>542</v>
      </c>
      <c r="F335" s="30" t="s">
        <v>36</v>
      </c>
      <c r="G335" s="27">
        <f>Прил_4!H847</f>
        <v>40942.2</v>
      </c>
      <c r="H335" s="27">
        <f>Прил_4!I847</f>
        <v>20471.1</v>
      </c>
      <c r="I335" s="49">
        <f t="shared" si="33"/>
        <v>20471.1</v>
      </c>
      <c r="J335" s="49">
        <f t="shared" si="34"/>
        <v>50</v>
      </c>
    </row>
    <row r="336" spans="1:10" ht="13.5">
      <c r="A336" s="86" t="s">
        <v>543</v>
      </c>
      <c r="B336" s="88"/>
      <c r="C336" s="16" t="s">
        <v>154</v>
      </c>
      <c r="D336" s="16" t="s">
        <v>101</v>
      </c>
      <c r="E336" s="16" t="s">
        <v>544</v>
      </c>
      <c r="F336" s="30"/>
      <c r="G336" s="27">
        <f>G337</f>
        <v>752.7</v>
      </c>
      <c r="H336" s="27">
        <f>H337</f>
        <v>0</v>
      </c>
      <c r="I336" s="49">
        <f t="shared" si="33"/>
        <v>752.7</v>
      </c>
      <c r="J336" s="49">
        <f t="shared" si="34"/>
        <v>0</v>
      </c>
    </row>
    <row r="337" spans="1:10" ht="27" customHeight="1">
      <c r="A337" s="86" t="s">
        <v>33</v>
      </c>
      <c r="B337" s="88"/>
      <c r="C337" s="16" t="s">
        <v>154</v>
      </c>
      <c r="D337" s="16" t="s">
        <v>101</v>
      </c>
      <c r="E337" s="16" t="s">
        <v>544</v>
      </c>
      <c r="F337" s="30" t="s">
        <v>34</v>
      </c>
      <c r="G337" s="27">
        <f>G338</f>
        <v>752.7</v>
      </c>
      <c r="H337" s="27">
        <f>H338</f>
        <v>0</v>
      </c>
      <c r="I337" s="49">
        <f t="shared" si="33"/>
        <v>752.7</v>
      </c>
      <c r="J337" s="49">
        <f t="shared" si="34"/>
        <v>0</v>
      </c>
    </row>
    <row r="338" spans="1:10" ht="27" customHeight="1">
      <c r="A338" s="86" t="s">
        <v>35</v>
      </c>
      <c r="B338" s="88"/>
      <c r="C338" s="16" t="s">
        <v>154</v>
      </c>
      <c r="D338" s="16" t="s">
        <v>101</v>
      </c>
      <c r="E338" s="16" t="s">
        <v>544</v>
      </c>
      <c r="F338" s="30" t="s">
        <v>36</v>
      </c>
      <c r="G338" s="27">
        <f>Прил_4!H850</f>
        <v>752.7</v>
      </c>
      <c r="H338" s="27">
        <f>Прил_4!I850</f>
        <v>0</v>
      </c>
      <c r="I338" s="49">
        <f t="shared" si="33"/>
        <v>752.7</v>
      </c>
      <c r="J338" s="49">
        <f t="shared" si="34"/>
        <v>0</v>
      </c>
    </row>
    <row r="339" spans="1:10" ht="13.5">
      <c r="A339" s="86" t="s">
        <v>545</v>
      </c>
      <c r="B339" s="88"/>
      <c r="C339" s="16" t="s">
        <v>154</v>
      </c>
      <c r="D339" s="16" t="s">
        <v>101</v>
      </c>
      <c r="E339" s="16" t="s">
        <v>546</v>
      </c>
      <c r="F339" s="30"/>
      <c r="G339" s="27">
        <f>G340+G343</f>
        <v>7777.2</v>
      </c>
      <c r="H339" s="27">
        <f>H340+H343</f>
        <v>3135.9</v>
      </c>
      <c r="I339" s="49">
        <f t="shared" si="33"/>
        <v>4641.299999999999</v>
      </c>
      <c r="J339" s="49">
        <f t="shared" si="34"/>
        <v>40.32170961271409</v>
      </c>
    </row>
    <row r="340" spans="1:10" ht="13.5">
      <c r="A340" s="86" t="s">
        <v>547</v>
      </c>
      <c r="B340" s="88"/>
      <c r="C340" s="16" t="s">
        <v>154</v>
      </c>
      <c r="D340" s="16" t="s">
        <v>101</v>
      </c>
      <c r="E340" s="16" t="s">
        <v>548</v>
      </c>
      <c r="F340" s="30"/>
      <c r="G340" s="27">
        <f>G341</f>
        <v>4827.2</v>
      </c>
      <c r="H340" s="27">
        <f>H341</f>
        <v>1176.5</v>
      </c>
      <c r="I340" s="49">
        <f t="shared" si="33"/>
        <v>3650.7</v>
      </c>
      <c r="J340" s="49">
        <f t="shared" si="34"/>
        <v>24.372306927411337</v>
      </c>
    </row>
    <row r="341" spans="1:10" ht="25.5" customHeight="1">
      <c r="A341" s="86" t="s">
        <v>33</v>
      </c>
      <c r="B341" s="88"/>
      <c r="C341" s="16" t="s">
        <v>154</v>
      </c>
      <c r="D341" s="16" t="s">
        <v>101</v>
      </c>
      <c r="E341" s="16" t="s">
        <v>548</v>
      </c>
      <c r="F341" s="30" t="s">
        <v>34</v>
      </c>
      <c r="G341" s="27">
        <f>G342</f>
        <v>4827.2</v>
      </c>
      <c r="H341" s="27">
        <f>H342</f>
        <v>1176.5</v>
      </c>
      <c r="I341" s="49">
        <f t="shared" si="33"/>
        <v>3650.7</v>
      </c>
      <c r="J341" s="49">
        <f t="shared" si="34"/>
        <v>24.372306927411337</v>
      </c>
    </row>
    <row r="342" spans="1:10" ht="27" customHeight="1">
      <c r="A342" s="86" t="s">
        <v>35</v>
      </c>
      <c r="B342" s="88"/>
      <c r="C342" s="16" t="s">
        <v>154</v>
      </c>
      <c r="D342" s="16" t="s">
        <v>101</v>
      </c>
      <c r="E342" s="16" t="s">
        <v>548</v>
      </c>
      <c r="F342" s="30" t="s">
        <v>36</v>
      </c>
      <c r="G342" s="27">
        <f>Прил_4!H854</f>
        <v>4827.2</v>
      </c>
      <c r="H342" s="27">
        <f>Прил_4!I854</f>
        <v>1176.5</v>
      </c>
      <c r="I342" s="49">
        <f t="shared" si="33"/>
        <v>3650.7</v>
      </c>
      <c r="J342" s="49">
        <f t="shared" si="34"/>
        <v>24.372306927411337</v>
      </c>
    </row>
    <row r="343" spans="1:10" ht="13.5">
      <c r="A343" s="86" t="s">
        <v>549</v>
      </c>
      <c r="B343" s="88"/>
      <c r="C343" s="16" t="s">
        <v>154</v>
      </c>
      <c r="D343" s="16" t="s">
        <v>101</v>
      </c>
      <c r="E343" s="16" t="s">
        <v>550</v>
      </c>
      <c r="F343" s="30"/>
      <c r="G343" s="27">
        <f>G344</f>
        <v>2950</v>
      </c>
      <c r="H343" s="27">
        <f>H344</f>
        <v>1959.4</v>
      </c>
      <c r="I343" s="49">
        <f t="shared" si="33"/>
        <v>990.5999999999999</v>
      </c>
      <c r="J343" s="49">
        <f t="shared" si="34"/>
        <v>66.42033898305085</v>
      </c>
    </row>
    <row r="344" spans="1:10" ht="28.5" customHeight="1">
      <c r="A344" s="86" t="s">
        <v>33</v>
      </c>
      <c r="B344" s="88"/>
      <c r="C344" s="16" t="s">
        <v>154</v>
      </c>
      <c r="D344" s="16" t="s">
        <v>101</v>
      </c>
      <c r="E344" s="16" t="s">
        <v>550</v>
      </c>
      <c r="F344" s="30" t="s">
        <v>34</v>
      </c>
      <c r="G344" s="27">
        <f>G345</f>
        <v>2950</v>
      </c>
      <c r="H344" s="27">
        <f>H345</f>
        <v>1959.4</v>
      </c>
      <c r="I344" s="49">
        <f t="shared" si="33"/>
        <v>990.5999999999999</v>
      </c>
      <c r="J344" s="49">
        <f t="shared" si="34"/>
        <v>66.42033898305085</v>
      </c>
    </row>
    <row r="345" spans="1:10" ht="28.5" customHeight="1">
      <c r="A345" s="86" t="s">
        <v>35</v>
      </c>
      <c r="B345" s="88"/>
      <c r="C345" s="16" t="s">
        <v>154</v>
      </c>
      <c r="D345" s="16" t="s">
        <v>101</v>
      </c>
      <c r="E345" s="16" t="s">
        <v>550</v>
      </c>
      <c r="F345" s="30" t="s">
        <v>36</v>
      </c>
      <c r="G345" s="27">
        <f>Прил_4!H857</f>
        <v>2950</v>
      </c>
      <c r="H345" s="27">
        <f>Прил_4!I857</f>
        <v>1959.4</v>
      </c>
      <c r="I345" s="49">
        <f t="shared" si="33"/>
        <v>990.5999999999999</v>
      </c>
      <c r="J345" s="49">
        <f t="shared" si="34"/>
        <v>66.42033898305085</v>
      </c>
    </row>
    <row r="346" spans="1:10" ht="27" customHeight="1">
      <c r="A346" s="86" t="s">
        <v>551</v>
      </c>
      <c r="B346" s="88"/>
      <c r="C346" s="16" t="s">
        <v>154</v>
      </c>
      <c r="D346" s="16" t="s">
        <v>101</v>
      </c>
      <c r="E346" s="16" t="s">
        <v>552</v>
      </c>
      <c r="F346" s="30"/>
      <c r="G346" s="27">
        <f>G347+G350</f>
        <v>5372.2</v>
      </c>
      <c r="H346" s="27">
        <f>H347+H350</f>
        <v>2886.1</v>
      </c>
      <c r="I346" s="49">
        <f t="shared" si="33"/>
        <v>2486.1</v>
      </c>
      <c r="J346" s="49">
        <f t="shared" si="34"/>
        <v>53.72286958787834</v>
      </c>
    </row>
    <row r="347" spans="1:10" ht="28.5" customHeight="1">
      <c r="A347" s="86" t="s">
        <v>224</v>
      </c>
      <c r="B347" s="88"/>
      <c r="C347" s="16" t="s">
        <v>154</v>
      </c>
      <c r="D347" s="16" t="s">
        <v>101</v>
      </c>
      <c r="E347" s="16" t="s">
        <v>553</v>
      </c>
      <c r="F347" s="30"/>
      <c r="G347" s="27">
        <f>G348</f>
        <v>4972.2</v>
      </c>
      <c r="H347" s="27">
        <f>H348</f>
        <v>2886.1</v>
      </c>
      <c r="I347" s="49">
        <f t="shared" si="33"/>
        <v>2086.1</v>
      </c>
      <c r="J347" s="49">
        <f t="shared" si="34"/>
        <v>58.04472869152488</v>
      </c>
    </row>
    <row r="348" spans="1:10" ht="30" customHeight="1">
      <c r="A348" s="86" t="s">
        <v>191</v>
      </c>
      <c r="B348" s="88"/>
      <c r="C348" s="16" t="s">
        <v>154</v>
      </c>
      <c r="D348" s="16" t="s">
        <v>101</v>
      </c>
      <c r="E348" s="16" t="s">
        <v>553</v>
      </c>
      <c r="F348" s="30" t="s">
        <v>192</v>
      </c>
      <c r="G348" s="27">
        <f>G349</f>
        <v>4972.2</v>
      </c>
      <c r="H348" s="27">
        <f>H349</f>
        <v>2886.1</v>
      </c>
      <c r="I348" s="49">
        <f t="shared" si="33"/>
        <v>2086.1</v>
      </c>
      <c r="J348" s="49">
        <f t="shared" si="34"/>
        <v>58.04472869152488</v>
      </c>
    </row>
    <row r="349" spans="1:10" ht="13.5">
      <c r="A349" s="86" t="s">
        <v>255</v>
      </c>
      <c r="B349" s="88"/>
      <c r="C349" s="16" t="s">
        <v>154</v>
      </c>
      <c r="D349" s="16" t="s">
        <v>101</v>
      </c>
      <c r="E349" s="16" t="s">
        <v>553</v>
      </c>
      <c r="F349" s="30" t="s">
        <v>256</v>
      </c>
      <c r="G349" s="27">
        <f>Прил_4!H861</f>
        <v>4972.2</v>
      </c>
      <c r="H349" s="27">
        <f>Прил_4!I861</f>
        <v>2886.1</v>
      </c>
      <c r="I349" s="49">
        <f t="shared" si="33"/>
        <v>2086.1</v>
      </c>
      <c r="J349" s="49">
        <f t="shared" si="34"/>
        <v>58.04472869152488</v>
      </c>
    </row>
    <row r="350" spans="1:10" ht="13.5">
      <c r="A350" s="86" t="s">
        <v>554</v>
      </c>
      <c r="B350" s="88"/>
      <c r="C350" s="16" t="s">
        <v>154</v>
      </c>
      <c r="D350" s="16" t="s">
        <v>101</v>
      </c>
      <c r="E350" s="16" t="s">
        <v>555</v>
      </c>
      <c r="F350" s="30"/>
      <c r="G350" s="27">
        <f>G351</f>
        <v>400</v>
      </c>
      <c r="H350" s="27">
        <f>H351</f>
        <v>0</v>
      </c>
      <c r="I350" s="49">
        <f t="shared" si="33"/>
        <v>400</v>
      </c>
      <c r="J350" s="49">
        <f t="shared" si="34"/>
        <v>0</v>
      </c>
    </row>
    <row r="351" spans="1:10" ht="30.75" customHeight="1">
      <c r="A351" s="86" t="s">
        <v>33</v>
      </c>
      <c r="B351" s="88"/>
      <c r="C351" s="16" t="s">
        <v>154</v>
      </c>
      <c r="D351" s="16" t="s">
        <v>101</v>
      </c>
      <c r="E351" s="16" t="s">
        <v>555</v>
      </c>
      <c r="F351" s="30" t="s">
        <v>34</v>
      </c>
      <c r="G351" s="27">
        <f>G352</f>
        <v>400</v>
      </c>
      <c r="H351" s="27">
        <f>H352</f>
        <v>0</v>
      </c>
      <c r="I351" s="49">
        <f t="shared" si="33"/>
        <v>400</v>
      </c>
      <c r="J351" s="49">
        <f t="shared" si="34"/>
        <v>0</v>
      </c>
    </row>
    <row r="352" spans="1:10" ht="27" customHeight="1">
      <c r="A352" s="86" t="s">
        <v>35</v>
      </c>
      <c r="B352" s="88"/>
      <c r="C352" s="16" t="s">
        <v>154</v>
      </c>
      <c r="D352" s="16" t="s">
        <v>101</v>
      </c>
      <c r="E352" s="16" t="s">
        <v>555</v>
      </c>
      <c r="F352" s="30" t="s">
        <v>36</v>
      </c>
      <c r="G352" s="27">
        <f>Прил_4!H864</f>
        <v>400</v>
      </c>
      <c r="H352" s="27">
        <f>Прил_4!I864</f>
        <v>0</v>
      </c>
      <c r="I352" s="49">
        <f t="shared" si="33"/>
        <v>400</v>
      </c>
      <c r="J352" s="49">
        <f t="shared" si="34"/>
        <v>0</v>
      </c>
    </row>
    <row r="353" spans="1:10" ht="67.5" customHeight="1">
      <c r="A353" s="86" t="s">
        <v>26</v>
      </c>
      <c r="B353" s="88"/>
      <c r="C353" s="16" t="s">
        <v>154</v>
      </c>
      <c r="D353" s="16" t="s">
        <v>101</v>
      </c>
      <c r="E353" s="16" t="s">
        <v>27</v>
      </c>
      <c r="F353" s="30"/>
      <c r="G353" s="27">
        <f>G354</f>
        <v>4287</v>
      </c>
      <c r="H353" s="27">
        <f>H354</f>
        <v>2449</v>
      </c>
      <c r="I353" s="49">
        <f t="shared" si="33"/>
        <v>1838</v>
      </c>
      <c r="J353" s="49">
        <f t="shared" si="34"/>
        <v>57.126195474690924</v>
      </c>
    </row>
    <row r="354" spans="1:10" ht="54" customHeight="1">
      <c r="A354" s="86" t="s">
        <v>556</v>
      </c>
      <c r="B354" s="88"/>
      <c r="C354" s="16" t="s">
        <v>154</v>
      </c>
      <c r="D354" s="16" t="s">
        <v>101</v>
      </c>
      <c r="E354" s="16" t="s">
        <v>557</v>
      </c>
      <c r="F354" s="30"/>
      <c r="G354" s="27">
        <f>G355+G358</f>
        <v>4287</v>
      </c>
      <c r="H354" s="27">
        <f>H355+H358</f>
        <v>2449</v>
      </c>
      <c r="I354" s="49">
        <f t="shared" si="33"/>
        <v>1838</v>
      </c>
      <c r="J354" s="49">
        <f t="shared" si="34"/>
        <v>57.126195474690924</v>
      </c>
    </row>
    <row r="355" spans="1:10" ht="29.25" customHeight="1">
      <c r="A355" s="86" t="s">
        <v>558</v>
      </c>
      <c r="B355" s="88"/>
      <c r="C355" s="16" t="s">
        <v>154</v>
      </c>
      <c r="D355" s="16" t="s">
        <v>101</v>
      </c>
      <c r="E355" s="16" t="s">
        <v>559</v>
      </c>
      <c r="F355" s="30"/>
      <c r="G355" s="27">
        <f>G356</f>
        <v>2500</v>
      </c>
      <c r="H355" s="27">
        <f>H356</f>
        <v>2449</v>
      </c>
      <c r="I355" s="49">
        <f t="shared" si="33"/>
        <v>51</v>
      </c>
      <c r="J355" s="49">
        <f t="shared" si="34"/>
        <v>97.96000000000001</v>
      </c>
    </row>
    <row r="356" spans="1:10" ht="27" customHeight="1">
      <c r="A356" s="86" t="s">
        <v>33</v>
      </c>
      <c r="B356" s="88"/>
      <c r="C356" s="16" t="s">
        <v>154</v>
      </c>
      <c r="D356" s="16" t="s">
        <v>101</v>
      </c>
      <c r="E356" s="16" t="s">
        <v>559</v>
      </c>
      <c r="F356" s="30" t="s">
        <v>34</v>
      </c>
      <c r="G356" s="27">
        <f>G357</f>
        <v>2500</v>
      </c>
      <c r="H356" s="27">
        <f>H357</f>
        <v>2449</v>
      </c>
      <c r="I356" s="49">
        <f t="shared" si="33"/>
        <v>51</v>
      </c>
      <c r="J356" s="49">
        <f t="shared" si="34"/>
        <v>97.96000000000001</v>
      </c>
    </row>
    <row r="357" spans="1:10" ht="27" customHeight="1">
      <c r="A357" s="86" t="s">
        <v>35</v>
      </c>
      <c r="B357" s="88"/>
      <c r="C357" s="16" t="s">
        <v>154</v>
      </c>
      <c r="D357" s="16" t="s">
        <v>101</v>
      </c>
      <c r="E357" s="16" t="s">
        <v>559</v>
      </c>
      <c r="F357" s="30" t="s">
        <v>36</v>
      </c>
      <c r="G357" s="27">
        <f>Прил_4!H869</f>
        <v>2500</v>
      </c>
      <c r="H357" s="27">
        <f>Прил_4!I869</f>
        <v>2449</v>
      </c>
      <c r="I357" s="49">
        <f t="shared" si="33"/>
        <v>51</v>
      </c>
      <c r="J357" s="49">
        <f t="shared" si="34"/>
        <v>97.96000000000001</v>
      </c>
    </row>
    <row r="358" spans="1:10" ht="53.25" customHeight="1">
      <c r="A358" s="86" t="s">
        <v>560</v>
      </c>
      <c r="B358" s="88"/>
      <c r="C358" s="16" t="s">
        <v>154</v>
      </c>
      <c r="D358" s="16" t="s">
        <v>101</v>
      </c>
      <c r="E358" s="16" t="s">
        <v>561</v>
      </c>
      <c r="F358" s="30"/>
      <c r="G358" s="27">
        <f>G359</f>
        <v>1787</v>
      </c>
      <c r="H358" s="27">
        <f>H359</f>
        <v>0</v>
      </c>
      <c r="I358" s="49">
        <f t="shared" si="33"/>
        <v>1787</v>
      </c>
      <c r="J358" s="49">
        <f t="shared" si="34"/>
        <v>0</v>
      </c>
    </row>
    <row r="359" spans="1:10" ht="27" customHeight="1">
      <c r="A359" s="86" t="s">
        <v>33</v>
      </c>
      <c r="B359" s="88"/>
      <c r="C359" s="16" t="s">
        <v>154</v>
      </c>
      <c r="D359" s="16" t="s">
        <v>101</v>
      </c>
      <c r="E359" s="16" t="s">
        <v>561</v>
      </c>
      <c r="F359" s="30" t="s">
        <v>34</v>
      </c>
      <c r="G359" s="27">
        <f>G360</f>
        <v>1787</v>
      </c>
      <c r="H359" s="27">
        <f>H360</f>
        <v>0</v>
      </c>
      <c r="I359" s="49">
        <f t="shared" si="33"/>
        <v>1787</v>
      </c>
      <c r="J359" s="49">
        <f t="shared" si="34"/>
        <v>0</v>
      </c>
    </row>
    <row r="360" spans="1:10" ht="27.75" customHeight="1">
      <c r="A360" s="86" t="s">
        <v>35</v>
      </c>
      <c r="B360" s="88"/>
      <c r="C360" s="16" t="s">
        <v>154</v>
      </c>
      <c r="D360" s="16" t="s">
        <v>101</v>
      </c>
      <c r="E360" s="16" t="s">
        <v>561</v>
      </c>
      <c r="F360" s="30" t="s">
        <v>36</v>
      </c>
      <c r="G360" s="27">
        <f>Прил_4!H872</f>
        <v>1787</v>
      </c>
      <c r="H360" s="27">
        <f>Прил_4!I872</f>
        <v>0</v>
      </c>
      <c r="I360" s="49">
        <f t="shared" si="33"/>
        <v>1787</v>
      </c>
      <c r="J360" s="49">
        <f t="shared" si="34"/>
        <v>0</v>
      </c>
    </row>
    <row r="361" spans="1:10" ht="29.25" customHeight="1">
      <c r="A361" s="89" t="s">
        <v>160</v>
      </c>
      <c r="B361" s="91"/>
      <c r="C361" s="15" t="s">
        <v>154</v>
      </c>
      <c r="D361" s="15" t="s">
        <v>154</v>
      </c>
      <c r="E361" s="15"/>
      <c r="F361" s="29"/>
      <c r="G361" s="25">
        <v>15960</v>
      </c>
      <c r="H361" s="25">
        <f>H362</f>
        <v>15567.6</v>
      </c>
      <c r="I361" s="48">
        <f t="shared" si="33"/>
        <v>392.39999999999964</v>
      </c>
      <c r="J361" s="48">
        <f t="shared" si="34"/>
        <v>97.54135338345866</v>
      </c>
    </row>
    <row r="362" spans="1:10" ht="13.5">
      <c r="A362" s="86" t="s">
        <v>161</v>
      </c>
      <c r="B362" s="88"/>
      <c r="C362" s="16" t="s">
        <v>154</v>
      </c>
      <c r="D362" s="16" t="s">
        <v>154</v>
      </c>
      <c r="E362" s="16" t="s">
        <v>162</v>
      </c>
      <c r="F362" s="30"/>
      <c r="G362" s="27">
        <v>15960</v>
      </c>
      <c r="H362" s="27">
        <f>H363</f>
        <v>15567.6</v>
      </c>
      <c r="I362" s="49">
        <f t="shared" si="33"/>
        <v>392.39999999999964</v>
      </c>
      <c r="J362" s="49">
        <f t="shared" si="34"/>
        <v>97.54135338345866</v>
      </c>
    </row>
    <row r="363" spans="1:10" ht="27.75" customHeight="1">
      <c r="A363" s="86" t="s">
        <v>163</v>
      </c>
      <c r="B363" s="88"/>
      <c r="C363" s="16" t="s">
        <v>154</v>
      </c>
      <c r="D363" s="16" t="s">
        <v>154</v>
      </c>
      <c r="E363" s="16" t="s">
        <v>164</v>
      </c>
      <c r="F363" s="30"/>
      <c r="G363" s="27">
        <v>15960</v>
      </c>
      <c r="H363" s="27">
        <f>H364+H366</f>
        <v>15567.6</v>
      </c>
      <c r="I363" s="49">
        <f t="shared" si="33"/>
        <v>392.39999999999964</v>
      </c>
      <c r="J363" s="49">
        <f t="shared" si="34"/>
        <v>97.54135338345866</v>
      </c>
    </row>
    <row r="364" spans="1:10" ht="27.75" customHeight="1">
      <c r="A364" s="86" t="s">
        <v>33</v>
      </c>
      <c r="B364" s="88"/>
      <c r="C364" s="16" t="s">
        <v>154</v>
      </c>
      <c r="D364" s="16" t="s">
        <v>154</v>
      </c>
      <c r="E364" s="16" t="s">
        <v>164</v>
      </c>
      <c r="F364" s="30" t="s">
        <v>34</v>
      </c>
      <c r="G364" s="27">
        <v>250</v>
      </c>
      <c r="H364" s="27">
        <f>H365</f>
        <v>152.4</v>
      </c>
      <c r="I364" s="49">
        <f t="shared" si="33"/>
        <v>97.6</v>
      </c>
      <c r="J364" s="49">
        <f t="shared" si="34"/>
        <v>60.96</v>
      </c>
    </row>
    <row r="365" spans="1:10" ht="27" customHeight="1">
      <c r="A365" s="86" t="s">
        <v>35</v>
      </c>
      <c r="B365" s="88"/>
      <c r="C365" s="16" t="s">
        <v>154</v>
      </c>
      <c r="D365" s="16" t="s">
        <v>154</v>
      </c>
      <c r="E365" s="16" t="s">
        <v>164</v>
      </c>
      <c r="F365" s="30" t="s">
        <v>36</v>
      </c>
      <c r="G365" s="27">
        <f>Прил_4!H161</f>
        <v>250</v>
      </c>
      <c r="H365" s="27">
        <f>Прил_4!I161</f>
        <v>152.4</v>
      </c>
      <c r="I365" s="49">
        <f t="shared" si="33"/>
        <v>97.6</v>
      </c>
      <c r="J365" s="49">
        <f t="shared" si="34"/>
        <v>60.96</v>
      </c>
    </row>
    <row r="366" spans="1:10" ht="13.5">
      <c r="A366" s="86" t="s">
        <v>45</v>
      </c>
      <c r="B366" s="88"/>
      <c r="C366" s="16" t="s">
        <v>154</v>
      </c>
      <c r="D366" s="16" t="s">
        <v>154</v>
      </c>
      <c r="E366" s="16" t="s">
        <v>164</v>
      </c>
      <c r="F366" s="30" t="s">
        <v>46</v>
      </c>
      <c r="G366" s="27">
        <v>15710</v>
      </c>
      <c r="H366" s="27">
        <f>H367</f>
        <v>15415.2</v>
      </c>
      <c r="I366" s="49">
        <f t="shared" si="33"/>
        <v>294.7999999999993</v>
      </c>
      <c r="J366" s="49">
        <f t="shared" si="34"/>
        <v>98.12348822406112</v>
      </c>
    </row>
    <row r="367" spans="1:10" ht="13.5">
      <c r="A367" s="86" t="s">
        <v>47</v>
      </c>
      <c r="B367" s="88"/>
      <c r="C367" s="16" t="s">
        <v>154</v>
      </c>
      <c r="D367" s="16" t="s">
        <v>154</v>
      </c>
      <c r="E367" s="16" t="s">
        <v>164</v>
      </c>
      <c r="F367" s="30" t="s">
        <v>48</v>
      </c>
      <c r="G367" s="27">
        <f>Прил_4!H163</f>
        <v>15710</v>
      </c>
      <c r="H367" s="27">
        <f>Прил_4!I163</f>
        <v>15415.2</v>
      </c>
      <c r="I367" s="49">
        <f t="shared" si="33"/>
        <v>294.7999999999993</v>
      </c>
      <c r="J367" s="49">
        <f t="shared" si="34"/>
        <v>98.12348822406112</v>
      </c>
    </row>
    <row r="368" spans="1:10" ht="13.5">
      <c r="A368" s="89" t="s">
        <v>562</v>
      </c>
      <c r="B368" s="91"/>
      <c r="C368" s="15" t="s">
        <v>186</v>
      </c>
      <c r="D368" s="12" t="s">
        <v>576</v>
      </c>
      <c r="E368" s="15"/>
      <c r="F368" s="29"/>
      <c r="G368" s="25">
        <f aca="true" t="shared" si="35" ref="G368:H373">G369</f>
        <v>1050</v>
      </c>
      <c r="H368" s="25">
        <f t="shared" si="35"/>
        <v>203.1</v>
      </c>
      <c r="I368" s="48">
        <f t="shared" si="33"/>
        <v>846.9</v>
      </c>
      <c r="J368" s="48">
        <f t="shared" si="34"/>
        <v>19.34285714285714</v>
      </c>
    </row>
    <row r="369" spans="1:10" ht="13.5">
      <c r="A369" s="89" t="s">
        <v>563</v>
      </c>
      <c r="B369" s="91"/>
      <c r="C369" s="15" t="s">
        <v>186</v>
      </c>
      <c r="D369" s="15" t="s">
        <v>154</v>
      </c>
      <c r="E369" s="15"/>
      <c r="F369" s="29"/>
      <c r="G369" s="25">
        <f t="shared" si="35"/>
        <v>1050</v>
      </c>
      <c r="H369" s="25">
        <f t="shared" si="35"/>
        <v>203.1</v>
      </c>
      <c r="I369" s="48">
        <f t="shared" si="33"/>
        <v>846.9</v>
      </c>
      <c r="J369" s="48">
        <f t="shared" si="34"/>
        <v>19.34285714285714</v>
      </c>
    </row>
    <row r="370" spans="1:10" ht="54.75" customHeight="1">
      <c r="A370" s="86" t="s">
        <v>564</v>
      </c>
      <c r="B370" s="88"/>
      <c r="C370" s="16" t="s">
        <v>186</v>
      </c>
      <c r="D370" s="16" t="s">
        <v>154</v>
      </c>
      <c r="E370" s="16" t="s">
        <v>565</v>
      </c>
      <c r="F370" s="30"/>
      <c r="G370" s="27">
        <f t="shared" si="35"/>
        <v>1050</v>
      </c>
      <c r="H370" s="27">
        <f t="shared" si="35"/>
        <v>203.1</v>
      </c>
      <c r="I370" s="49">
        <f t="shared" si="33"/>
        <v>846.9</v>
      </c>
      <c r="J370" s="49">
        <f t="shared" si="34"/>
        <v>19.34285714285714</v>
      </c>
    </row>
    <row r="371" spans="1:10" ht="30" customHeight="1">
      <c r="A371" s="86" t="s">
        <v>566</v>
      </c>
      <c r="B371" s="88"/>
      <c r="C371" s="16" t="s">
        <v>186</v>
      </c>
      <c r="D371" s="16" t="s">
        <v>154</v>
      </c>
      <c r="E371" s="16" t="s">
        <v>567</v>
      </c>
      <c r="F371" s="30"/>
      <c r="G371" s="27">
        <f t="shared" si="35"/>
        <v>1050</v>
      </c>
      <c r="H371" s="27">
        <f t="shared" si="35"/>
        <v>203.1</v>
      </c>
      <c r="I371" s="49">
        <f t="shared" si="33"/>
        <v>846.9</v>
      </c>
      <c r="J371" s="49">
        <f t="shared" si="34"/>
        <v>19.34285714285714</v>
      </c>
    </row>
    <row r="372" spans="1:10" ht="28.5" customHeight="1">
      <c r="A372" s="86" t="s">
        <v>568</v>
      </c>
      <c r="B372" s="88"/>
      <c r="C372" s="16" t="s">
        <v>186</v>
      </c>
      <c r="D372" s="16" t="s">
        <v>154</v>
      </c>
      <c r="E372" s="16" t="s">
        <v>569</v>
      </c>
      <c r="F372" s="30"/>
      <c r="G372" s="27">
        <f t="shared" si="35"/>
        <v>1050</v>
      </c>
      <c r="H372" s="27">
        <f t="shared" si="35"/>
        <v>203.1</v>
      </c>
      <c r="I372" s="49">
        <f t="shared" si="33"/>
        <v>846.9</v>
      </c>
      <c r="J372" s="49">
        <f t="shared" si="34"/>
        <v>19.34285714285714</v>
      </c>
    </row>
    <row r="373" spans="1:10" ht="27" customHeight="1">
      <c r="A373" s="86" t="s">
        <v>33</v>
      </c>
      <c r="B373" s="88"/>
      <c r="C373" s="16" t="s">
        <v>186</v>
      </c>
      <c r="D373" s="16" t="s">
        <v>154</v>
      </c>
      <c r="E373" s="16" t="s">
        <v>569</v>
      </c>
      <c r="F373" s="30" t="s">
        <v>34</v>
      </c>
      <c r="G373" s="27">
        <f t="shared" si="35"/>
        <v>1050</v>
      </c>
      <c r="H373" s="27">
        <f t="shared" si="35"/>
        <v>203.1</v>
      </c>
      <c r="I373" s="49">
        <f t="shared" si="33"/>
        <v>846.9</v>
      </c>
      <c r="J373" s="49">
        <f t="shared" si="34"/>
        <v>19.34285714285714</v>
      </c>
    </row>
    <row r="374" spans="1:10" ht="27" customHeight="1">
      <c r="A374" s="86" t="s">
        <v>35</v>
      </c>
      <c r="B374" s="88"/>
      <c r="C374" s="16" t="s">
        <v>186</v>
      </c>
      <c r="D374" s="16" t="s">
        <v>154</v>
      </c>
      <c r="E374" s="16" t="s">
        <v>569</v>
      </c>
      <c r="F374" s="30" t="s">
        <v>36</v>
      </c>
      <c r="G374" s="27">
        <f>Прил_4!H879</f>
        <v>1050</v>
      </c>
      <c r="H374" s="27">
        <f>Прил_4!I879</f>
        <v>203.1</v>
      </c>
      <c r="I374" s="49">
        <f t="shared" si="33"/>
        <v>846.9</v>
      </c>
      <c r="J374" s="49">
        <f t="shared" si="34"/>
        <v>19.34285714285714</v>
      </c>
    </row>
    <row r="375" spans="1:10" ht="13.5">
      <c r="A375" s="89" t="s">
        <v>165</v>
      </c>
      <c r="B375" s="91"/>
      <c r="C375" s="15" t="s">
        <v>166</v>
      </c>
      <c r="D375" s="12" t="s">
        <v>576</v>
      </c>
      <c r="E375" s="15"/>
      <c r="F375" s="29"/>
      <c r="G375" s="28">
        <f>G376+G429+G498+G537+G594</f>
        <v>354117.80000000005</v>
      </c>
      <c r="H375" s="28">
        <f>H376+H429+H498+H537+H594</f>
        <v>190973.30000000002</v>
      </c>
      <c r="I375" s="48">
        <f t="shared" si="33"/>
        <v>163144.50000000003</v>
      </c>
      <c r="J375" s="48">
        <f t="shared" si="34"/>
        <v>53.92931391757207</v>
      </c>
    </row>
    <row r="376" spans="1:10" ht="13.5">
      <c r="A376" s="89" t="s">
        <v>259</v>
      </c>
      <c r="B376" s="91"/>
      <c r="C376" s="15" t="s">
        <v>166</v>
      </c>
      <c r="D376" s="15" t="s">
        <v>11</v>
      </c>
      <c r="E376" s="15"/>
      <c r="F376" s="29"/>
      <c r="G376" s="25">
        <f>G377+G386+G397+G411+G419</f>
        <v>63510.700000000004</v>
      </c>
      <c r="H376" s="25">
        <f>H377+H386+H397+H411+H419</f>
        <v>32653.300000000003</v>
      </c>
      <c r="I376" s="48">
        <f t="shared" si="33"/>
        <v>30857.4</v>
      </c>
      <c r="J376" s="48">
        <f t="shared" si="34"/>
        <v>51.41385624784485</v>
      </c>
    </row>
    <row r="377" spans="1:10" ht="26.25" customHeight="1">
      <c r="A377" s="86" t="s">
        <v>169</v>
      </c>
      <c r="B377" s="88"/>
      <c r="C377" s="16" t="s">
        <v>166</v>
      </c>
      <c r="D377" s="16" t="s">
        <v>11</v>
      </c>
      <c r="E377" s="16" t="s">
        <v>170</v>
      </c>
      <c r="F377" s="30"/>
      <c r="G377" s="27">
        <f>G378+G382</f>
        <v>46838.1</v>
      </c>
      <c r="H377" s="27">
        <f>H378+H382</f>
        <v>26427.600000000002</v>
      </c>
      <c r="I377" s="49">
        <f t="shared" si="33"/>
        <v>20410.499999999996</v>
      </c>
      <c r="J377" s="49">
        <f t="shared" si="34"/>
        <v>56.42329641894099</v>
      </c>
    </row>
    <row r="378" spans="1:10" ht="30" customHeight="1">
      <c r="A378" s="86" t="s">
        <v>260</v>
      </c>
      <c r="B378" s="88"/>
      <c r="C378" s="16" t="s">
        <v>166</v>
      </c>
      <c r="D378" s="16" t="s">
        <v>11</v>
      </c>
      <c r="E378" s="16" t="s">
        <v>261</v>
      </c>
      <c r="F378" s="30"/>
      <c r="G378" s="27">
        <f aca="true" t="shared" si="36" ref="G378:H380">G379</f>
        <v>1753.5</v>
      </c>
      <c r="H378" s="27">
        <f t="shared" si="36"/>
        <v>1025.4</v>
      </c>
      <c r="I378" s="49">
        <f t="shared" si="33"/>
        <v>728.0999999999999</v>
      </c>
      <c r="J378" s="49">
        <f t="shared" si="34"/>
        <v>58.477331052181356</v>
      </c>
    </row>
    <row r="379" spans="1:10" ht="55.5" customHeight="1">
      <c r="A379" s="86" t="s">
        <v>262</v>
      </c>
      <c r="B379" s="88"/>
      <c r="C379" s="16" t="s">
        <v>166</v>
      </c>
      <c r="D379" s="16" t="s">
        <v>11</v>
      </c>
      <c r="E379" s="16" t="s">
        <v>263</v>
      </c>
      <c r="F379" s="30"/>
      <c r="G379" s="27">
        <f t="shared" si="36"/>
        <v>1753.5</v>
      </c>
      <c r="H379" s="27">
        <f t="shared" si="36"/>
        <v>1025.4</v>
      </c>
      <c r="I379" s="49">
        <f t="shared" si="33"/>
        <v>728.0999999999999</v>
      </c>
      <c r="J379" s="49">
        <f t="shared" si="34"/>
        <v>58.477331052181356</v>
      </c>
    </row>
    <row r="380" spans="1:10" ht="27.75" customHeight="1">
      <c r="A380" s="86" t="s">
        <v>191</v>
      </c>
      <c r="B380" s="88"/>
      <c r="C380" s="16" t="s">
        <v>166</v>
      </c>
      <c r="D380" s="16" t="s">
        <v>11</v>
      </c>
      <c r="E380" s="16" t="s">
        <v>263</v>
      </c>
      <c r="F380" s="30" t="s">
        <v>192</v>
      </c>
      <c r="G380" s="27">
        <f t="shared" si="36"/>
        <v>1753.5</v>
      </c>
      <c r="H380" s="27">
        <f t="shared" si="36"/>
        <v>1025.4</v>
      </c>
      <c r="I380" s="49">
        <f t="shared" si="33"/>
        <v>728.0999999999999</v>
      </c>
      <c r="J380" s="49">
        <f t="shared" si="34"/>
        <v>58.477331052181356</v>
      </c>
    </row>
    <row r="381" spans="1:10" ht="13.5">
      <c r="A381" s="86" t="s">
        <v>264</v>
      </c>
      <c r="B381" s="88"/>
      <c r="C381" s="16" t="s">
        <v>166</v>
      </c>
      <c r="D381" s="16" t="s">
        <v>11</v>
      </c>
      <c r="E381" s="16" t="s">
        <v>263</v>
      </c>
      <c r="F381" s="30" t="s">
        <v>265</v>
      </c>
      <c r="G381" s="27">
        <f>Прил_4!H317</f>
        <v>1753.5</v>
      </c>
      <c r="H381" s="27">
        <f>Прил_4!I317</f>
        <v>1025.4</v>
      </c>
      <c r="I381" s="49">
        <f t="shared" si="33"/>
        <v>728.0999999999999</v>
      </c>
      <c r="J381" s="49">
        <f t="shared" si="34"/>
        <v>58.477331052181356</v>
      </c>
    </row>
    <row r="382" spans="1:10" ht="37.5" customHeight="1">
      <c r="A382" s="86" t="s">
        <v>171</v>
      </c>
      <c r="B382" s="88"/>
      <c r="C382" s="16" t="s">
        <v>166</v>
      </c>
      <c r="D382" s="16" t="s">
        <v>11</v>
      </c>
      <c r="E382" s="16" t="s">
        <v>172</v>
      </c>
      <c r="F382" s="30"/>
      <c r="G382" s="27">
        <f aca="true" t="shared" si="37" ref="G382:H384">G383</f>
        <v>45084.6</v>
      </c>
      <c r="H382" s="27">
        <f t="shared" si="37"/>
        <v>25402.2</v>
      </c>
      <c r="I382" s="49">
        <f t="shared" si="33"/>
        <v>19682.399999999998</v>
      </c>
      <c r="J382" s="49">
        <f t="shared" si="34"/>
        <v>56.34340772680694</v>
      </c>
    </row>
    <row r="383" spans="1:10" ht="13.5">
      <c r="A383" s="86" t="s">
        <v>173</v>
      </c>
      <c r="B383" s="88"/>
      <c r="C383" s="16" t="s">
        <v>166</v>
      </c>
      <c r="D383" s="16" t="s">
        <v>11</v>
      </c>
      <c r="E383" s="16" t="s">
        <v>174</v>
      </c>
      <c r="F383" s="30"/>
      <c r="G383" s="27">
        <f t="shared" si="37"/>
        <v>45084.6</v>
      </c>
      <c r="H383" s="27">
        <f t="shared" si="37"/>
        <v>25402.2</v>
      </c>
      <c r="I383" s="49">
        <f t="shared" si="33"/>
        <v>19682.399999999998</v>
      </c>
      <c r="J383" s="49">
        <f t="shared" si="34"/>
        <v>56.34340772680694</v>
      </c>
    </row>
    <row r="384" spans="1:10" ht="27.75" customHeight="1">
      <c r="A384" s="86" t="s">
        <v>191</v>
      </c>
      <c r="B384" s="88"/>
      <c r="C384" s="16" t="s">
        <v>166</v>
      </c>
      <c r="D384" s="16" t="s">
        <v>11</v>
      </c>
      <c r="E384" s="16" t="s">
        <v>174</v>
      </c>
      <c r="F384" s="30" t="s">
        <v>192</v>
      </c>
      <c r="G384" s="27">
        <f t="shared" si="37"/>
        <v>45084.6</v>
      </c>
      <c r="H384" s="27">
        <f t="shared" si="37"/>
        <v>25402.2</v>
      </c>
      <c r="I384" s="49">
        <f t="shared" si="33"/>
        <v>19682.399999999998</v>
      </c>
      <c r="J384" s="49">
        <f t="shared" si="34"/>
        <v>56.34340772680694</v>
      </c>
    </row>
    <row r="385" spans="1:10" ht="13.5">
      <c r="A385" s="86" t="s">
        <v>264</v>
      </c>
      <c r="B385" s="88"/>
      <c r="C385" s="16" t="s">
        <v>166</v>
      </c>
      <c r="D385" s="16" t="s">
        <v>11</v>
      </c>
      <c r="E385" s="16" t="s">
        <v>174</v>
      </c>
      <c r="F385" s="30" t="s">
        <v>265</v>
      </c>
      <c r="G385" s="27">
        <f>Прил_4!H321</f>
        <v>45084.6</v>
      </c>
      <c r="H385" s="27">
        <f>Прил_4!I321</f>
        <v>25402.2</v>
      </c>
      <c r="I385" s="49">
        <f t="shared" si="33"/>
        <v>19682.399999999998</v>
      </c>
      <c r="J385" s="49">
        <f t="shared" si="34"/>
        <v>56.34340772680694</v>
      </c>
    </row>
    <row r="386" spans="1:10" ht="53.25" customHeight="1">
      <c r="A386" s="86" t="s">
        <v>266</v>
      </c>
      <c r="B386" s="88"/>
      <c r="C386" s="16" t="s">
        <v>166</v>
      </c>
      <c r="D386" s="16" t="s">
        <v>11</v>
      </c>
      <c r="E386" s="16" t="s">
        <v>267</v>
      </c>
      <c r="F386" s="30"/>
      <c r="G386" s="27">
        <f>G387</f>
        <v>1998.4</v>
      </c>
      <c r="H386" s="27">
        <f>H387</f>
        <v>798.8000000000001</v>
      </c>
      <c r="I386" s="49">
        <f t="shared" si="33"/>
        <v>1199.6</v>
      </c>
      <c r="J386" s="49">
        <f t="shared" si="34"/>
        <v>39.971977582065655</v>
      </c>
    </row>
    <row r="387" spans="1:10" ht="44.25" customHeight="1">
      <c r="A387" s="86" t="s">
        <v>268</v>
      </c>
      <c r="B387" s="88"/>
      <c r="C387" s="16" t="s">
        <v>166</v>
      </c>
      <c r="D387" s="16" t="s">
        <v>11</v>
      </c>
      <c r="E387" s="16" t="s">
        <v>269</v>
      </c>
      <c r="F387" s="30"/>
      <c r="G387" s="27">
        <f>G388+G391+G394</f>
        <v>1998.4</v>
      </c>
      <c r="H387" s="27">
        <f>H388+H391+H394</f>
        <v>798.8000000000001</v>
      </c>
      <c r="I387" s="49">
        <f t="shared" si="33"/>
        <v>1199.6</v>
      </c>
      <c r="J387" s="49">
        <f t="shared" si="34"/>
        <v>39.971977582065655</v>
      </c>
    </row>
    <row r="388" spans="1:10" ht="29.25" customHeight="1">
      <c r="A388" s="86" t="s">
        <v>270</v>
      </c>
      <c r="B388" s="88"/>
      <c r="C388" s="16" t="s">
        <v>166</v>
      </c>
      <c r="D388" s="16" t="s">
        <v>11</v>
      </c>
      <c r="E388" s="16" t="s">
        <v>271</v>
      </c>
      <c r="F388" s="30"/>
      <c r="G388" s="27">
        <f>G389</f>
        <v>166.4</v>
      </c>
      <c r="H388" s="27">
        <f>H389</f>
        <v>83.2</v>
      </c>
      <c r="I388" s="49">
        <f t="shared" si="33"/>
        <v>83.2</v>
      </c>
      <c r="J388" s="49">
        <f t="shared" si="34"/>
        <v>50</v>
      </c>
    </row>
    <row r="389" spans="1:10" ht="27" customHeight="1">
      <c r="A389" s="86" t="s">
        <v>191</v>
      </c>
      <c r="B389" s="88"/>
      <c r="C389" s="16" t="s">
        <v>166</v>
      </c>
      <c r="D389" s="16" t="s">
        <v>11</v>
      </c>
      <c r="E389" s="16" t="s">
        <v>271</v>
      </c>
      <c r="F389" s="30" t="s">
        <v>192</v>
      </c>
      <c r="G389" s="27">
        <f>G390</f>
        <v>166.4</v>
      </c>
      <c r="H389" s="27">
        <f>H390</f>
        <v>83.2</v>
      </c>
      <c r="I389" s="49">
        <f t="shared" si="33"/>
        <v>83.2</v>
      </c>
      <c r="J389" s="49">
        <f t="shared" si="34"/>
        <v>50</v>
      </c>
    </row>
    <row r="390" spans="1:10" ht="13.5">
      <c r="A390" s="86" t="s">
        <v>264</v>
      </c>
      <c r="B390" s="88"/>
      <c r="C390" s="16" t="s">
        <v>166</v>
      </c>
      <c r="D390" s="16" t="s">
        <v>11</v>
      </c>
      <c r="E390" s="16" t="s">
        <v>271</v>
      </c>
      <c r="F390" s="30" t="s">
        <v>265</v>
      </c>
      <c r="G390" s="27">
        <f>Прил_4!H326</f>
        <v>166.4</v>
      </c>
      <c r="H390" s="27">
        <f>Прил_4!I326</f>
        <v>83.2</v>
      </c>
      <c r="I390" s="49">
        <f t="shared" si="33"/>
        <v>83.2</v>
      </c>
      <c r="J390" s="49">
        <f t="shared" si="34"/>
        <v>50</v>
      </c>
    </row>
    <row r="391" spans="1:10" ht="13.5">
      <c r="A391" s="86" t="s">
        <v>272</v>
      </c>
      <c r="B391" s="88"/>
      <c r="C391" s="16" t="s">
        <v>166</v>
      </c>
      <c r="D391" s="16" t="s">
        <v>11</v>
      </c>
      <c r="E391" s="16" t="s">
        <v>273</v>
      </c>
      <c r="F391" s="30"/>
      <c r="G391" s="27">
        <f>G392</f>
        <v>1632</v>
      </c>
      <c r="H391" s="27">
        <f>H392</f>
        <v>715.6</v>
      </c>
      <c r="I391" s="49">
        <f t="shared" si="33"/>
        <v>916.4</v>
      </c>
      <c r="J391" s="49">
        <f t="shared" si="34"/>
        <v>43.84803921568627</v>
      </c>
    </row>
    <row r="392" spans="1:10" ht="27" customHeight="1">
      <c r="A392" s="86" t="s">
        <v>191</v>
      </c>
      <c r="B392" s="88"/>
      <c r="C392" s="16" t="s">
        <v>166</v>
      </c>
      <c r="D392" s="16" t="s">
        <v>11</v>
      </c>
      <c r="E392" s="16" t="s">
        <v>273</v>
      </c>
      <c r="F392" s="30" t="s">
        <v>192</v>
      </c>
      <c r="G392" s="27">
        <f>G393</f>
        <v>1632</v>
      </c>
      <c r="H392" s="27">
        <f>H393</f>
        <v>715.6</v>
      </c>
      <c r="I392" s="49">
        <f t="shared" si="33"/>
        <v>916.4</v>
      </c>
      <c r="J392" s="49">
        <f t="shared" si="34"/>
        <v>43.84803921568627</v>
      </c>
    </row>
    <row r="393" spans="1:10" ht="13.5">
      <c r="A393" s="86" t="s">
        <v>264</v>
      </c>
      <c r="B393" s="88"/>
      <c r="C393" s="16" t="s">
        <v>166</v>
      </c>
      <c r="D393" s="16" t="s">
        <v>11</v>
      </c>
      <c r="E393" s="16" t="s">
        <v>273</v>
      </c>
      <c r="F393" s="30" t="s">
        <v>265</v>
      </c>
      <c r="G393" s="27">
        <f>Прил_4!H328</f>
        <v>1632</v>
      </c>
      <c r="H393" s="27">
        <f>Прил_4!I328</f>
        <v>715.6</v>
      </c>
      <c r="I393" s="49">
        <f t="shared" si="33"/>
        <v>916.4</v>
      </c>
      <c r="J393" s="49">
        <f t="shared" si="34"/>
        <v>43.84803921568627</v>
      </c>
    </row>
    <row r="394" spans="1:10" ht="13.5">
      <c r="A394" s="86" t="s">
        <v>274</v>
      </c>
      <c r="B394" s="88"/>
      <c r="C394" s="16" t="s">
        <v>166</v>
      </c>
      <c r="D394" s="16" t="s">
        <v>11</v>
      </c>
      <c r="E394" s="16" t="s">
        <v>275</v>
      </c>
      <c r="F394" s="30"/>
      <c r="G394" s="27">
        <f>G395</f>
        <v>200</v>
      </c>
      <c r="H394" s="27">
        <f>H395</f>
        <v>0</v>
      </c>
      <c r="I394" s="49">
        <f aca="true" t="shared" si="38" ref="I394:I457">G394-H394</f>
        <v>200</v>
      </c>
      <c r="J394" s="49">
        <f aca="true" t="shared" si="39" ref="J394:J457">H394/G394*100</f>
        <v>0</v>
      </c>
    </row>
    <row r="395" spans="1:10" ht="27.75" customHeight="1">
      <c r="A395" s="86" t="s">
        <v>191</v>
      </c>
      <c r="B395" s="88"/>
      <c r="C395" s="16" t="s">
        <v>166</v>
      </c>
      <c r="D395" s="16" t="s">
        <v>11</v>
      </c>
      <c r="E395" s="16" t="s">
        <v>275</v>
      </c>
      <c r="F395" s="30" t="s">
        <v>192</v>
      </c>
      <c r="G395" s="27">
        <f>G396</f>
        <v>200</v>
      </c>
      <c r="H395" s="27">
        <f>H396</f>
        <v>0</v>
      </c>
      <c r="I395" s="49">
        <f t="shared" si="38"/>
        <v>200</v>
      </c>
      <c r="J395" s="49">
        <f t="shared" si="39"/>
        <v>0</v>
      </c>
    </row>
    <row r="396" spans="1:10" ht="13.5">
      <c r="A396" s="86" t="s">
        <v>264</v>
      </c>
      <c r="B396" s="88"/>
      <c r="C396" s="16" t="s">
        <v>166</v>
      </c>
      <c r="D396" s="16" t="s">
        <v>11</v>
      </c>
      <c r="E396" s="16" t="s">
        <v>275</v>
      </c>
      <c r="F396" s="30" t="s">
        <v>265</v>
      </c>
      <c r="G396" s="27">
        <f>Прил_4!H332</f>
        <v>200</v>
      </c>
      <c r="H396" s="27">
        <f>Прил_4!I332</f>
        <v>0</v>
      </c>
      <c r="I396" s="49">
        <f t="shared" si="38"/>
        <v>200</v>
      </c>
      <c r="J396" s="49">
        <f t="shared" si="39"/>
        <v>0</v>
      </c>
    </row>
    <row r="397" spans="1:10" ht="27" customHeight="1">
      <c r="A397" s="86" t="s">
        <v>276</v>
      </c>
      <c r="B397" s="88"/>
      <c r="C397" s="16" t="s">
        <v>166</v>
      </c>
      <c r="D397" s="16" t="s">
        <v>11</v>
      </c>
      <c r="E397" s="16" t="s">
        <v>277</v>
      </c>
      <c r="F397" s="30"/>
      <c r="G397" s="27">
        <f>G398</f>
        <v>338.8</v>
      </c>
      <c r="H397" s="27">
        <f>H398</f>
        <v>121.7</v>
      </c>
      <c r="I397" s="49">
        <f t="shared" si="38"/>
        <v>217.10000000000002</v>
      </c>
      <c r="J397" s="49">
        <f t="shared" si="39"/>
        <v>35.92089728453365</v>
      </c>
    </row>
    <row r="398" spans="1:10" ht="39.75" customHeight="1">
      <c r="A398" s="86" t="s">
        <v>278</v>
      </c>
      <c r="B398" s="88"/>
      <c r="C398" s="16" t="s">
        <v>166</v>
      </c>
      <c r="D398" s="16" t="s">
        <v>11</v>
      </c>
      <c r="E398" s="16" t="s">
        <v>279</v>
      </c>
      <c r="F398" s="30"/>
      <c r="G398" s="27">
        <f>G399+G402+G405+G408</f>
        <v>338.8</v>
      </c>
      <c r="H398" s="27">
        <f>H399+H402+H405+H408</f>
        <v>121.7</v>
      </c>
      <c r="I398" s="49">
        <f t="shared" si="38"/>
        <v>217.10000000000002</v>
      </c>
      <c r="J398" s="49">
        <f t="shared" si="39"/>
        <v>35.92089728453365</v>
      </c>
    </row>
    <row r="399" spans="1:10" ht="60.75" customHeight="1">
      <c r="A399" s="86" t="s">
        <v>280</v>
      </c>
      <c r="B399" s="88"/>
      <c r="C399" s="16" t="s">
        <v>166</v>
      </c>
      <c r="D399" s="16" t="s">
        <v>11</v>
      </c>
      <c r="E399" s="16" t="s">
        <v>281</v>
      </c>
      <c r="F399" s="30"/>
      <c r="G399" s="27">
        <f>G400</f>
        <v>220.8</v>
      </c>
      <c r="H399" s="27">
        <f>H400</f>
        <v>110.4</v>
      </c>
      <c r="I399" s="49">
        <f t="shared" si="38"/>
        <v>110.4</v>
      </c>
      <c r="J399" s="49">
        <f t="shared" si="39"/>
        <v>50</v>
      </c>
    </row>
    <row r="400" spans="1:10" ht="27" customHeight="1">
      <c r="A400" s="86" t="s">
        <v>191</v>
      </c>
      <c r="B400" s="88"/>
      <c r="C400" s="16" t="s">
        <v>166</v>
      </c>
      <c r="D400" s="16" t="s">
        <v>11</v>
      </c>
      <c r="E400" s="16" t="s">
        <v>281</v>
      </c>
      <c r="F400" s="30" t="s">
        <v>192</v>
      </c>
      <c r="G400" s="27">
        <f>G401</f>
        <v>220.8</v>
      </c>
      <c r="H400" s="27">
        <f>H401</f>
        <v>110.4</v>
      </c>
      <c r="I400" s="49">
        <f t="shared" si="38"/>
        <v>110.4</v>
      </c>
      <c r="J400" s="49">
        <f t="shared" si="39"/>
        <v>50</v>
      </c>
    </row>
    <row r="401" spans="1:10" ht="13.5">
      <c r="A401" s="86" t="s">
        <v>264</v>
      </c>
      <c r="B401" s="88"/>
      <c r="C401" s="16" t="s">
        <v>166</v>
      </c>
      <c r="D401" s="16" t="s">
        <v>11</v>
      </c>
      <c r="E401" s="16" t="s">
        <v>281</v>
      </c>
      <c r="F401" s="30" t="s">
        <v>265</v>
      </c>
      <c r="G401" s="27">
        <f>Прил_4!H337</f>
        <v>220.8</v>
      </c>
      <c r="H401" s="27">
        <f>Прил_4!I337</f>
        <v>110.4</v>
      </c>
      <c r="I401" s="49">
        <f t="shared" si="38"/>
        <v>110.4</v>
      </c>
      <c r="J401" s="49">
        <f t="shared" si="39"/>
        <v>50</v>
      </c>
    </row>
    <row r="402" spans="1:10" ht="33" customHeight="1">
      <c r="A402" s="86" t="s">
        <v>282</v>
      </c>
      <c r="B402" s="88"/>
      <c r="C402" s="16" t="s">
        <v>166</v>
      </c>
      <c r="D402" s="16" t="s">
        <v>11</v>
      </c>
      <c r="E402" s="16" t="s">
        <v>283</v>
      </c>
      <c r="F402" s="30"/>
      <c r="G402" s="27">
        <f>G403</f>
        <v>90</v>
      </c>
      <c r="H402" s="27">
        <f>H403</f>
        <v>0</v>
      </c>
      <c r="I402" s="49">
        <f t="shared" si="38"/>
        <v>90</v>
      </c>
      <c r="J402" s="49">
        <f t="shared" si="39"/>
        <v>0</v>
      </c>
    </row>
    <row r="403" spans="1:10" ht="28.5" customHeight="1">
      <c r="A403" s="86" t="s">
        <v>191</v>
      </c>
      <c r="B403" s="88"/>
      <c r="C403" s="16" t="s">
        <v>166</v>
      </c>
      <c r="D403" s="16" t="s">
        <v>11</v>
      </c>
      <c r="E403" s="16" t="s">
        <v>283</v>
      </c>
      <c r="F403" s="30" t="s">
        <v>192</v>
      </c>
      <c r="G403" s="27">
        <f>G404</f>
        <v>90</v>
      </c>
      <c r="H403" s="27">
        <f>H404</f>
        <v>0</v>
      </c>
      <c r="I403" s="49">
        <f t="shared" si="38"/>
        <v>90</v>
      </c>
      <c r="J403" s="49">
        <f t="shared" si="39"/>
        <v>0</v>
      </c>
    </row>
    <row r="404" spans="1:10" ht="13.5">
      <c r="A404" s="86" t="s">
        <v>264</v>
      </c>
      <c r="B404" s="88"/>
      <c r="C404" s="16" t="s">
        <v>166</v>
      </c>
      <c r="D404" s="16" t="s">
        <v>11</v>
      </c>
      <c r="E404" s="16" t="s">
        <v>283</v>
      </c>
      <c r="F404" s="30" t="s">
        <v>265</v>
      </c>
      <c r="G404" s="27">
        <f>Прил_4!H340</f>
        <v>90</v>
      </c>
      <c r="H404" s="27">
        <f>Прил_4!I340</f>
        <v>0</v>
      </c>
      <c r="I404" s="49">
        <f t="shared" si="38"/>
        <v>90</v>
      </c>
      <c r="J404" s="49">
        <f t="shared" si="39"/>
        <v>0</v>
      </c>
    </row>
    <row r="405" spans="1:10" ht="44.25" customHeight="1">
      <c r="A405" s="86" t="s">
        <v>284</v>
      </c>
      <c r="B405" s="88"/>
      <c r="C405" s="16" t="s">
        <v>166</v>
      </c>
      <c r="D405" s="16" t="s">
        <v>11</v>
      </c>
      <c r="E405" s="16" t="s">
        <v>285</v>
      </c>
      <c r="F405" s="30"/>
      <c r="G405" s="27">
        <f>G406</f>
        <v>22.5</v>
      </c>
      <c r="H405" s="27">
        <f>H406</f>
        <v>11.3</v>
      </c>
      <c r="I405" s="49">
        <f t="shared" si="38"/>
        <v>11.2</v>
      </c>
      <c r="J405" s="49">
        <f t="shared" si="39"/>
        <v>50.22222222222222</v>
      </c>
    </row>
    <row r="406" spans="1:10" ht="27.75" customHeight="1">
      <c r="A406" s="86" t="s">
        <v>191</v>
      </c>
      <c r="B406" s="88"/>
      <c r="C406" s="16" t="s">
        <v>166</v>
      </c>
      <c r="D406" s="16" t="s">
        <v>11</v>
      </c>
      <c r="E406" s="16" t="s">
        <v>285</v>
      </c>
      <c r="F406" s="30" t="s">
        <v>192</v>
      </c>
      <c r="G406" s="27">
        <f>G407</f>
        <v>22.5</v>
      </c>
      <c r="H406" s="27">
        <f>H407</f>
        <v>11.3</v>
      </c>
      <c r="I406" s="49">
        <f t="shared" si="38"/>
        <v>11.2</v>
      </c>
      <c r="J406" s="49">
        <f t="shared" si="39"/>
        <v>50.22222222222222</v>
      </c>
    </row>
    <row r="407" spans="1:10" ht="13.5">
      <c r="A407" s="86" t="s">
        <v>264</v>
      </c>
      <c r="B407" s="88"/>
      <c r="C407" s="16" t="s">
        <v>166</v>
      </c>
      <c r="D407" s="16" t="s">
        <v>11</v>
      </c>
      <c r="E407" s="16" t="s">
        <v>285</v>
      </c>
      <c r="F407" s="30" t="s">
        <v>265</v>
      </c>
      <c r="G407" s="27">
        <f>Прил_4!H343</f>
        <v>22.5</v>
      </c>
      <c r="H407" s="27">
        <f>Прил_4!I343</f>
        <v>11.3</v>
      </c>
      <c r="I407" s="49">
        <f t="shared" si="38"/>
        <v>11.2</v>
      </c>
      <c r="J407" s="49">
        <f t="shared" si="39"/>
        <v>50.22222222222222</v>
      </c>
    </row>
    <row r="408" spans="1:10" ht="13.5">
      <c r="A408" s="86" t="s">
        <v>286</v>
      </c>
      <c r="B408" s="88"/>
      <c r="C408" s="16" t="s">
        <v>166</v>
      </c>
      <c r="D408" s="16" t="s">
        <v>11</v>
      </c>
      <c r="E408" s="16" t="s">
        <v>287</v>
      </c>
      <c r="F408" s="30"/>
      <c r="G408" s="27">
        <f>G409</f>
        <v>5.5</v>
      </c>
      <c r="H408" s="27">
        <f>H409</f>
        <v>0</v>
      </c>
      <c r="I408" s="49">
        <f t="shared" si="38"/>
        <v>5.5</v>
      </c>
      <c r="J408" s="49">
        <f t="shared" si="39"/>
        <v>0</v>
      </c>
    </row>
    <row r="409" spans="1:10" ht="28.5" customHeight="1">
      <c r="A409" s="86" t="s">
        <v>191</v>
      </c>
      <c r="B409" s="88"/>
      <c r="C409" s="16" t="s">
        <v>166</v>
      </c>
      <c r="D409" s="16" t="s">
        <v>11</v>
      </c>
      <c r="E409" s="16" t="s">
        <v>287</v>
      </c>
      <c r="F409" s="30" t="s">
        <v>192</v>
      </c>
      <c r="G409" s="27">
        <f>G410</f>
        <v>5.5</v>
      </c>
      <c r="H409" s="27">
        <f>H410</f>
        <v>0</v>
      </c>
      <c r="I409" s="49">
        <f t="shared" si="38"/>
        <v>5.5</v>
      </c>
      <c r="J409" s="49">
        <f t="shared" si="39"/>
        <v>0</v>
      </c>
    </row>
    <row r="410" spans="1:10" ht="13.5">
      <c r="A410" s="86" t="s">
        <v>264</v>
      </c>
      <c r="B410" s="88"/>
      <c r="C410" s="16" t="s">
        <v>166</v>
      </c>
      <c r="D410" s="16" t="s">
        <v>11</v>
      </c>
      <c r="E410" s="16" t="s">
        <v>287</v>
      </c>
      <c r="F410" s="30" t="s">
        <v>265</v>
      </c>
      <c r="G410" s="27">
        <f>Прил_4!H346</f>
        <v>5.5</v>
      </c>
      <c r="H410" s="27">
        <f>Прил_4!I346</f>
        <v>0</v>
      </c>
      <c r="I410" s="49">
        <f t="shared" si="38"/>
        <v>5.5</v>
      </c>
      <c r="J410" s="49">
        <f t="shared" si="39"/>
        <v>0</v>
      </c>
    </row>
    <row r="411" spans="1:10" ht="42" customHeight="1">
      <c r="A411" s="86" t="s">
        <v>288</v>
      </c>
      <c r="B411" s="88"/>
      <c r="C411" s="16" t="s">
        <v>166</v>
      </c>
      <c r="D411" s="16" t="s">
        <v>11</v>
      </c>
      <c r="E411" s="16" t="s">
        <v>289</v>
      </c>
      <c r="F411" s="30"/>
      <c r="G411" s="27">
        <f>G412</f>
        <v>257</v>
      </c>
      <c r="H411" s="27">
        <f>H412</f>
        <v>28.1</v>
      </c>
      <c r="I411" s="49">
        <f t="shared" si="38"/>
        <v>228.9</v>
      </c>
      <c r="J411" s="49">
        <f t="shared" si="39"/>
        <v>10.933852140077821</v>
      </c>
    </row>
    <row r="412" spans="1:10" ht="41.25" customHeight="1">
      <c r="A412" s="86" t="s">
        <v>290</v>
      </c>
      <c r="B412" s="88"/>
      <c r="C412" s="16" t="s">
        <v>166</v>
      </c>
      <c r="D412" s="16" t="s">
        <v>11</v>
      </c>
      <c r="E412" s="16" t="s">
        <v>291</v>
      </c>
      <c r="F412" s="30"/>
      <c r="G412" s="27">
        <f>G413+G416</f>
        <v>257</v>
      </c>
      <c r="H412" s="27">
        <f>H413+H416</f>
        <v>28.1</v>
      </c>
      <c r="I412" s="49">
        <f t="shared" si="38"/>
        <v>228.9</v>
      </c>
      <c r="J412" s="49">
        <f t="shared" si="39"/>
        <v>10.933852140077821</v>
      </c>
    </row>
    <row r="413" spans="1:10" ht="25.5" customHeight="1">
      <c r="A413" s="86" t="s">
        <v>292</v>
      </c>
      <c r="B413" s="88"/>
      <c r="C413" s="16" t="s">
        <v>166</v>
      </c>
      <c r="D413" s="16" t="s">
        <v>11</v>
      </c>
      <c r="E413" s="16" t="s">
        <v>293</v>
      </c>
      <c r="F413" s="30"/>
      <c r="G413" s="27">
        <f>G414</f>
        <v>88</v>
      </c>
      <c r="H413" s="27">
        <f>H414</f>
        <v>0</v>
      </c>
      <c r="I413" s="49">
        <f t="shared" si="38"/>
        <v>88</v>
      </c>
      <c r="J413" s="49">
        <f t="shared" si="39"/>
        <v>0</v>
      </c>
    </row>
    <row r="414" spans="1:10" ht="27" customHeight="1">
      <c r="A414" s="86" t="s">
        <v>191</v>
      </c>
      <c r="B414" s="88"/>
      <c r="C414" s="16" t="s">
        <v>166</v>
      </c>
      <c r="D414" s="16" t="s">
        <v>11</v>
      </c>
      <c r="E414" s="16" t="s">
        <v>293</v>
      </c>
      <c r="F414" s="30" t="s">
        <v>192</v>
      </c>
      <c r="G414" s="27">
        <f>G415</f>
        <v>88</v>
      </c>
      <c r="H414" s="27">
        <f>H415</f>
        <v>0</v>
      </c>
      <c r="I414" s="49">
        <f t="shared" si="38"/>
        <v>88</v>
      </c>
      <c r="J414" s="49">
        <f t="shared" si="39"/>
        <v>0</v>
      </c>
    </row>
    <row r="415" spans="1:10" ht="13.5">
      <c r="A415" s="86" t="s">
        <v>264</v>
      </c>
      <c r="B415" s="88"/>
      <c r="C415" s="16" t="s">
        <v>166</v>
      </c>
      <c r="D415" s="16" t="s">
        <v>11</v>
      </c>
      <c r="E415" s="16" t="s">
        <v>293</v>
      </c>
      <c r="F415" s="30" t="s">
        <v>265</v>
      </c>
      <c r="G415" s="27">
        <f>Прил_4!H351</f>
        <v>88</v>
      </c>
      <c r="H415" s="27">
        <f>Прил_4!I351</f>
        <v>0</v>
      </c>
      <c r="I415" s="49">
        <f t="shared" si="38"/>
        <v>88</v>
      </c>
      <c r="J415" s="49">
        <f t="shared" si="39"/>
        <v>0</v>
      </c>
    </row>
    <row r="416" spans="1:10" ht="13.5">
      <c r="A416" s="86" t="s">
        <v>294</v>
      </c>
      <c r="B416" s="88"/>
      <c r="C416" s="16" t="s">
        <v>166</v>
      </c>
      <c r="D416" s="16" t="s">
        <v>11</v>
      </c>
      <c r="E416" s="16" t="s">
        <v>295</v>
      </c>
      <c r="F416" s="30"/>
      <c r="G416" s="27">
        <f>G417</f>
        <v>169</v>
      </c>
      <c r="H416" s="27">
        <f>H417</f>
        <v>28.1</v>
      </c>
      <c r="I416" s="49">
        <f t="shared" si="38"/>
        <v>140.9</v>
      </c>
      <c r="J416" s="49">
        <f t="shared" si="39"/>
        <v>16.627218934911244</v>
      </c>
    </row>
    <row r="417" spans="1:10" ht="28.5" customHeight="1">
      <c r="A417" s="86" t="s">
        <v>191</v>
      </c>
      <c r="B417" s="88"/>
      <c r="C417" s="16" t="s">
        <v>166</v>
      </c>
      <c r="D417" s="16" t="s">
        <v>11</v>
      </c>
      <c r="E417" s="16" t="s">
        <v>295</v>
      </c>
      <c r="F417" s="30" t="s">
        <v>192</v>
      </c>
      <c r="G417" s="27">
        <f>G418</f>
        <v>169</v>
      </c>
      <c r="H417" s="27">
        <f>H418</f>
        <v>28.1</v>
      </c>
      <c r="I417" s="49">
        <f t="shared" si="38"/>
        <v>140.9</v>
      </c>
      <c r="J417" s="49">
        <f t="shared" si="39"/>
        <v>16.627218934911244</v>
      </c>
    </row>
    <row r="418" spans="1:10" ht="13.5">
      <c r="A418" s="86" t="s">
        <v>264</v>
      </c>
      <c r="B418" s="88"/>
      <c r="C418" s="16" t="s">
        <v>166</v>
      </c>
      <c r="D418" s="16" t="s">
        <v>11</v>
      </c>
      <c r="E418" s="16" t="s">
        <v>295</v>
      </c>
      <c r="F418" s="30" t="s">
        <v>265</v>
      </c>
      <c r="G418" s="27">
        <f>Прил_4!H354</f>
        <v>169</v>
      </c>
      <c r="H418" s="27">
        <f>Прил_4!I354</f>
        <v>28.1</v>
      </c>
      <c r="I418" s="49">
        <f t="shared" si="38"/>
        <v>140.9</v>
      </c>
      <c r="J418" s="49">
        <f t="shared" si="39"/>
        <v>16.627218934911244</v>
      </c>
    </row>
    <row r="419" spans="1:10" ht="13.5">
      <c r="A419" s="86" t="s">
        <v>296</v>
      </c>
      <c r="B419" s="88"/>
      <c r="C419" s="16" t="s">
        <v>166</v>
      </c>
      <c r="D419" s="16" t="s">
        <v>11</v>
      </c>
      <c r="E419" s="16" t="s">
        <v>297</v>
      </c>
      <c r="F419" s="30"/>
      <c r="G419" s="27">
        <f>G420+G423+G426</f>
        <v>14078.4</v>
      </c>
      <c r="H419" s="27">
        <f>H420+H423+H426</f>
        <v>5277.1</v>
      </c>
      <c r="I419" s="49">
        <f t="shared" si="38"/>
        <v>8801.3</v>
      </c>
      <c r="J419" s="49">
        <f t="shared" si="39"/>
        <v>37.48366291624048</v>
      </c>
    </row>
    <row r="420" spans="1:10" ht="66" customHeight="1">
      <c r="A420" s="86" t="s">
        <v>37</v>
      </c>
      <c r="B420" s="88"/>
      <c r="C420" s="16" t="s">
        <v>166</v>
      </c>
      <c r="D420" s="16" t="s">
        <v>11</v>
      </c>
      <c r="E420" s="16" t="s">
        <v>298</v>
      </c>
      <c r="F420" s="30"/>
      <c r="G420" s="27">
        <f>G421</f>
        <v>1400</v>
      </c>
      <c r="H420" s="27">
        <f>H421</f>
        <v>390</v>
      </c>
      <c r="I420" s="49">
        <f t="shared" si="38"/>
        <v>1010</v>
      </c>
      <c r="J420" s="49">
        <f t="shared" si="39"/>
        <v>27.857142857142858</v>
      </c>
    </row>
    <row r="421" spans="1:10" ht="27" customHeight="1">
      <c r="A421" s="86" t="s">
        <v>191</v>
      </c>
      <c r="B421" s="88"/>
      <c r="C421" s="16" t="s">
        <v>166</v>
      </c>
      <c r="D421" s="16" t="s">
        <v>11</v>
      </c>
      <c r="E421" s="16" t="s">
        <v>298</v>
      </c>
      <c r="F421" s="30" t="s">
        <v>192</v>
      </c>
      <c r="G421" s="27">
        <f>G422</f>
        <v>1400</v>
      </c>
      <c r="H421" s="27">
        <f>H422</f>
        <v>390</v>
      </c>
      <c r="I421" s="49">
        <f t="shared" si="38"/>
        <v>1010</v>
      </c>
      <c r="J421" s="49">
        <f t="shared" si="39"/>
        <v>27.857142857142858</v>
      </c>
    </row>
    <row r="422" spans="1:10" ht="13.5">
      <c r="A422" s="86" t="s">
        <v>264</v>
      </c>
      <c r="B422" s="88"/>
      <c r="C422" s="16" t="s">
        <v>166</v>
      </c>
      <c r="D422" s="16" t="s">
        <v>11</v>
      </c>
      <c r="E422" s="16" t="s">
        <v>298</v>
      </c>
      <c r="F422" s="30" t="s">
        <v>265</v>
      </c>
      <c r="G422" s="27">
        <f>Прил_4!H358</f>
        <v>1400</v>
      </c>
      <c r="H422" s="27">
        <f>Прил_4!I358</f>
        <v>390</v>
      </c>
      <c r="I422" s="49">
        <f t="shared" si="38"/>
        <v>1010</v>
      </c>
      <c r="J422" s="49">
        <f t="shared" si="39"/>
        <v>27.857142857142858</v>
      </c>
    </row>
    <row r="423" spans="1:10" ht="13.5">
      <c r="A423" s="86" t="s">
        <v>52</v>
      </c>
      <c r="B423" s="88"/>
      <c r="C423" s="16" t="s">
        <v>166</v>
      </c>
      <c r="D423" s="16" t="s">
        <v>11</v>
      </c>
      <c r="E423" s="16" t="s">
        <v>299</v>
      </c>
      <c r="F423" s="30"/>
      <c r="G423" s="27">
        <f>G424</f>
        <v>446</v>
      </c>
      <c r="H423" s="27">
        <f>H424</f>
        <v>13</v>
      </c>
      <c r="I423" s="49">
        <f t="shared" si="38"/>
        <v>433</v>
      </c>
      <c r="J423" s="49">
        <f t="shared" si="39"/>
        <v>2.914798206278027</v>
      </c>
    </row>
    <row r="424" spans="1:10" ht="26.25" customHeight="1">
      <c r="A424" s="86" t="s">
        <v>191</v>
      </c>
      <c r="B424" s="88"/>
      <c r="C424" s="16" t="s">
        <v>166</v>
      </c>
      <c r="D424" s="16" t="s">
        <v>11</v>
      </c>
      <c r="E424" s="16" t="s">
        <v>299</v>
      </c>
      <c r="F424" s="30" t="s">
        <v>192</v>
      </c>
      <c r="G424" s="27">
        <f>G425</f>
        <v>446</v>
      </c>
      <c r="H424" s="27">
        <f>H425</f>
        <v>13</v>
      </c>
      <c r="I424" s="49">
        <f t="shared" si="38"/>
        <v>433</v>
      </c>
      <c r="J424" s="49">
        <f t="shared" si="39"/>
        <v>2.914798206278027</v>
      </c>
    </row>
    <row r="425" spans="1:10" ht="13.5">
      <c r="A425" s="86" t="s">
        <v>264</v>
      </c>
      <c r="B425" s="88"/>
      <c r="C425" s="16" t="s">
        <v>166</v>
      </c>
      <c r="D425" s="16" t="s">
        <v>11</v>
      </c>
      <c r="E425" s="16" t="s">
        <v>299</v>
      </c>
      <c r="F425" s="30" t="s">
        <v>265</v>
      </c>
      <c r="G425" s="27">
        <f>Прил_4!H361</f>
        <v>446</v>
      </c>
      <c r="H425" s="27">
        <f>Прил_4!I361</f>
        <v>13</v>
      </c>
      <c r="I425" s="49">
        <f t="shared" si="38"/>
        <v>433</v>
      </c>
      <c r="J425" s="49">
        <f t="shared" si="39"/>
        <v>2.914798206278027</v>
      </c>
    </row>
    <row r="426" spans="1:10" ht="27" customHeight="1">
      <c r="A426" s="86" t="s">
        <v>241</v>
      </c>
      <c r="B426" s="88"/>
      <c r="C426" s="16" t="s">
        <v>166</v>
      </c>
      <c r="D426" s="16" t="s">
        <v>11</v>
      </c>
      <c r="E426" s="16" t="s">
        <v>300</v>
      </c>
      <c r="F426" s="30"/>
      <c r="G426" s="27">
        <f>G427</f>
        <v>12232.4</v>
      </c>
      <c r="H426" s="27">
        <f>H427</f>
        <v>4874.1</v>
      </c>
      <c r="I426" s="49">
        <f t="shared" si="38"/>
        <v>7358.299999999999</v>
      </c>
      <c r="J426" s="49">
        <f t="shared" si="39"/>
        <v>39.84581929956509</v>
      </c>
    </row>
    <row r="427" spans="1:10" ht="28.5" customHeight="1">
      <c r="A427" s="86" t="s">
        <v>191</v>
      </c>
      <c r="B427" s="88"/>
      <c r="C427" s="16" t="s">
        <v>166</v>
      </c>
      <c r="D427" s="16" t="s">
        <v>11</v>
      </c>
      <c r="E427" s="16" t="s">
        <v>300</v>
      </c>
      <c r="F427" s="30" t="s">
        <v>192</v>
      </c>
      <c r="G427" s="27">
        <f>G428</f>
        <v>12232.4</v>
      </c>
      <c r="H427" s="27">
        <f>H428</f>
        <v>4874.1</v>
      </c>
      <c r="I427" s="49">
        <f t="shared" si="38"/>
        <v>7358.299999999999</v>
      </c>
      <c r="J427" s="49">
        <f t="shared" si="39"/>
        <v>39.84581929956509</v>
      </c>
    </row>
    <row r="428" spans="1:10" ht="13.5">
      <c r="A428" s="86" t="s">
        <v>264</v>
      </c>
      <c r="B428" s="88"/>
      <c r="C428" s="16" t="s">
        <v>166</v>
      </c>
      <c r="D428" s="16" t="s">
        <v>11</v>
      </c>
      <c r="E428" s="16" t="s">
        <v>300</v>
      </c>
      <c r="F428" s="30" t="s">
        <v>265</v>
      </c>
      <c r="G428" s="27">
        <f>Прил_4!H364</f>
        <v>12232.4</v>
      </c>
      <c r="H428" s="27">
        <f>Прил_4!I364</f>
        <v>4874.1</v>
      </c>
      <c r="I428" s="49">
        <f t="shared" si="38"/>
        <v>7358.299999999999</v>
      </c>
      <c r="J428" s="49">
        <f t="shared" si="39"/>
        <v>39.84581929956509</v>
      </c>
    </row>
    <row r="429" spans="1:10" ht="13.5">
      <c r="A429" s="89" t="s">
        <v>301</v>
      </c>
      <c r="B429" s="91"/>
      <c r="C429" s="15" t="s">
        <v>166</v>
      </c>
      <c r="D429" s="15" t="s">
        <v>13</v>
      </c>
      <c r="E429" s="15"/>
      <c r="F429" s="29"/>
      <c r="G429" s="25">
        <f>G430+G449+G457+G474+G488</f>
        <v>213938.7</v>
      </c>
      <c r="H429" s="25">
        <f>H430+H449+H457+H474+H488</f>
        <v>124163.90000000001</v>
      </c>
      <c r="I429" s="48">
        <f t="shared" si="38"/>
        <v>89774.8</v>
      </c>
      <c r="J429" s="48">
        <f t="shared" si="39"/>
        <v>58.03713867570477</v>
      </c>
    </row>
    <row r="430" spans="1:10" ht="24.75" customHeight="1">
      <c r="A430" s="86" t="s">
        <v>169</v>
      </c>
      <c r="B430" s="88"/>
      <c r="C430" s="16" t="s">
        <v>166</v>
      </c>
      <c r="D430" s="16" t="s">
        <v>13</v>
      </c>
      <c r="E430" s="16" t="s">
        <v>170</v>
      </c>
      <c r="F430" s="30"/>
      <c r="G430" s="27">
        <f>G431+G441+G445</f>
        <v>163196.5</v>
      </c>
      <c r="H430" s="27">
        <f>H431+H441+H445</f>
        <v>99409.00000000001</v>
      </c>
      <c r="I430" s="49">
        <f t="shared" si="38"/>
        <v>63787.499999999985</v>
      </c>
      <c r="J430" s="49">
        <f t="shared" si="39"/>
        <v>60.913683810620945</v>
      </c>
    </row>
    <row r="431" spans="1:10" ht="29.25" customHeight="1">
      <c r="A431" s="86" t="s">
        <v>260</v>
      </c>
      <c r="B431" s="88"/>
      <c r="C431" s="16" t="s">
        <v>166</v>
      </c>
      <c r="D431" s="16" t="s">
        <v>13</v>
      </c>
      <c r="E431" s="16" t="s">
        <v>261</v>
      </c>
      <c r="F431" s="30"/>
      <c r="G431" s="27">
        <f>G432+G435+G438</f>
        <v>13820</v>
      </c>
      <c r="H431" s="27">
        <f>H432+H435+H438</f>
        <v>8097.6</v>
      </c>
      <c r="I431" s="49">
        <f t="shared" si="38"/>
        <v>5722.4</v>
      </c>
      <c r="J431" s="49">
        <f t="shared" si="39"/>
        <v>58.593342981186694</v>
      </c>
    </row>
    <row r="432" spans="1:10" ht="41.25" customHeight="1">
      <c r="A432" s="86" t="s">
        <v>302</v>
      </c>
      <c r="B432" s="88"/>
      <c r="C432" s="16" t="s">
        <v>166</v>
      </c>
      <c r="D432" s="16" t="s">
        <v>13</v>
      </c>
      <c r="E432" s="16" t="s">
        <v>303</v>
      </c>
      <c r="F432" s="30"/>
      <c r="G432" s="27">
        <f>G433</f>
        <v>8007.3</v>
      </c>
      <c r="H432" s="27">
        <f>H433</f>
        <v>4569.2</v>
      </c>
      <c r="I432" s="49">
        <f t="shared" si="38"/>
        <v>3438.1000000000004</v>
      </c>
      <c r="J432" s="49">
        <f t="shared" si="39"/>
        <v>57.06293007630536</v>
      </c>
    </row>
    <row r="433" spans="1:10" ht="27" customHeight="1">
      <c r="A433" s="86" t="s">
        <v>191</v>
      </c>
      <c r="B433" s="88"/>
      <c r="C433" s="16" t="s">
        <v>166</v>
      </c>
      <c r="D433" s="16" t="s">
        <v>13</v>
      </c>
      <c r="E433" s="16" t="s">
        <v>303</v>
      </c>
      <c r="F433" s="30" t="s">
        <v>192</v>
      </c>
      <c r="G433" s="27">
        <f>G434</f>
        <v>8007.3</v>
      </c>
      <c r="H433" s="27">
        <f>H434</f>
        <v>4569.2</v>
      </c>
      <c r="I433" s="49">
        <f t="shared" si="38"/>
        <v>3438.1000000000004</v>
      </c>
      <c r="J433" s="49">
        <f t="shared" si="39"/>
        <v>57.06293007630536</v>
      </c>
    </row>
    <row r="434" spans="1:10" ht="13.5">
      <c r="A434" s="86" t="s">
        <v>264</v>
      </c>
      <c r="B434" s="88"/>
      <c r="C434" s="16" t="s">
        <v>166</v>
      </c>
      <c r="D434" s="16" t="s">
        <v>13</v>
      </c>
      <c r="E434" s="16" t="s">
        <v>303</v>
      </c>
      <c r="F434" s="30" t="s">
        <v>265</v>
      </c>
      <c r="G434" s="27">
        <f>Прил_4!H370</f>
        <v>8007.3</v>
      </c>
      <c r="H434" s="27">
        <f>Прил_4!I370</f>
        <v>4569.2</v>
      </c>
      <c r="I434" s="49">
        <f t="shared" si="38"/>
        <v>3438.1000000000004</v>
      </c>
      <c r="J434" s="49">
        <f t="shared" si="39"/>
        <v>57.06293007630536</v>
      </c>
    </row>
    <row r="435" spans="1:10" ht="57.75" customHeight="1">
      <c r="A435" s="86" t="s">
        <v>262</v>
      </c>
      <c r="B435" s="88"/>
      <c r="C435" s="16" t="s">
        <v>166</v>
      </c>
      <c r="D435" s="16" t="s">
        <v>13</v>
      </c>
      <c r="E435" s="16" t="s">
        <v>263</v>
      </c>
      <c r="F435" s="30"/>
      <c r="G435" s="27">
        <f>G436</f>
        <v>4703.4</v>
      </c>
      <c r="H435" s="27">
        <f>H436</f>
        <v>2809.8</v>
      </c>
      <c r="I435" s="49">
        <f t="shared" si="38"/>
        <v>1893.5999999999995</v>
      </c>
      <c r="J435" s="49">
        <f t="shared" si="39"/>
        <v>59.73976272483736</v>
      </c>
    </row>
    <row r="436" spans="1:10" ht="27" customHeight="1">
      <c r="A436" s="86" t="s">
        <v>191</v>
      </c>
      <c r="B436" s="88"/>
      <c r="C436" s="16" t="s">
        <v>166</v>
      </c>
      <c r="D436" s="16" t="s">
        <v>13</v>
      </c>
      <c r="E436" s="16" t="s">
        <v>263</v>
      </c>
      <c r="F436" s="30" t="s">
        <v>192</v>
      </c>
      <c r="G436" s="27">
        <f>G437</f>
        <v>4703.4</v>
      </c>
      <c r="H436" s="27">
        <f>H437</f>
        <v>2809.8</v>
      </c>
      <c r="I436" s="49">
        <f t="shared" si="38"/>
        <v>1893.5999999999995</v>
      </c>
      <c r="J436" s="49">
        <f t="shared" si="39"/>
        <v>59.73976272483736</v>
      </c>
    </row>
    <row r="437" spans="1:10" ht="13.5">
      <c r="A437" s="86" t="s">
        <v>264</v>
      </c>
      <c r="B437" s="88"/>
      <c r="C437" s="16" t="s">
        <v>166</v>
      </c>
      <c r="D437" s="16" t="s">
        <v>13</v>
      </c>
      <c r="E437" s="16" t="s">
        <v>263</v>
      </c>
      <c r="F437" s="30" t="s">
        <v>265</v>
      </c>
      <c r="G437" s="27">
        <f>Прил_4!H373</f>
        <v>4703.4</v>
      </c>
      <c r="H437" s="27">
        <f>Прил_4!I373</f>
        <v>2809.8</v>
      </c>
      <c r="I437" s="49">
        <f t="shared" si="38"/>
        <v>1893.5999999999995</v>
      </c>
      <c r="J437" s="49">
        <f t="shared" si="39"/>
        <v>59.73976272483736</v>
      </c>
    </row>
    <row r="438" spans="1:10" ht="27.75" customHeight="1">
      <c r="A438" s="86" t="s">
        <v>304</v>
      </c>
      <c r="B438" s="88"/>
      <c r="C438" s="16" t="s">
        <v>166</v>
      </c>
      <c r="D438" s="16" t="s">
        <v>13</v>
      </c>
      <c r="E438" s="16" t="s">
        <v>305</v>
      </c>
      <c r="F438" s="30"/>
      <c r="G438" s="27">
        <f>G439</f>
        <v>1109.3</v>
      </c>
      <c r="H438" s="27">
        <f>H439</f>
        <v>718.6</v>
      </c>
      <c r="I438" s="49">
        <f t="shared" si="38"/>
        <v>390.69999999999993</v>
      </c>
      <c r="J438" s="49">
        <f t="shared" si="39"/>
        <v>64.77959073289462</v>
      </c>
    </row>
    <row r="439" spans="1:10" ht="27" customHeight="1">
      <c r="A439" s="86" t="s">
        <v>191</v>
      </c>
      <c r="B439" s="88"/>
      <c r="C439" s="16" t="s">
        <v>166</v>
      </c>
      <c r="D439" s="16" t="s">
        <v>13</v>
      </c>
      <c r="E439" s="16" t="s">
        <v>305</v>
      </c>
      <c r="F439" s="30" t="s">
        <v>192</v>
      </c>
      <c r="G439" s="27">
        <f>G440</f>
        <v>1109.3</v>
      </c>
      <c r="H439" s="27">
        <f>H440</f>
        <v>718.6</v>
      </c>
      <c r="I439" s="49">
        <f t="shared" si="38"/>
        <v>390.69999999999993</v>
      </c>
      <c r="J439" s="49">
        <f t="shared" si="39"/>
        <v>64.77959073289462</v>
      </c>
    </row>
    <row r="440" spans="1:10" ht="13.5">
      <c r="A440" s="86" t="s">
        <v>264</v>
      </c>
      <c r="B440" s="88"/>
      <c r="C440" s="16" t="s">
        <v>166</v>
      </c>
      <c r="D440" s="16" t="s">
        <v>13</v>
      </c>
      <c r="E440" s="16" t="s">
        <v>305</v>
      </c>
      <c r="F440" s="30" t="s">
        <v>265</v>
      </c>
      <c r="G440" s="27">
        <f>Прил_4!H376</f>
        <v>1109.3</v>
      </c>
      <c r="H440" s="27">
        <f>Прил_4!I376</f>
        <v>718.6</v>
      </c>
      <c r="I440" s="49">
        <f t="shared" si="38"/>
        <v>390.69999999999993</v>
      </c>
      <c r="J440" s="49">
        <f t="shared" si="39"/>
        <v>64.77959073289462</v>
      </c>
    </row>
    <row r="441" spans="1:10" ht="43.5" customHeight="1">
      <c r="A441" s="86" t="s">
        <v>171</v>
      </c>
      <c r="B441" s="88"/>
      <c r="C441" s="16" t="s">
        <v>166</v>
      </c>
      <c r="D441" s="16" t="s">
        <v>13</v>
      </c>
      <c r="E441" s="16" t="s">
        <v>172</v>
      </c>
      <c r="F441" s="30"/>
      <c r="G441" s="27">
        <f aca="true" t="shared" si="40" ref="G441:H443">G442</f>
        <v>147572.5</v>
      </c>
      <c r="H441" s="27">
        <f t="shared" si="40"/>
        <v>91222.1</v>
      </c>
      <c r="I441" s="49">
        <f t="shared" si="38"/>
        <v>56350.399999999994</v>
      </c>
      <c r="J441" s="49">
        <f t="shared" si="39"/>
        <v>61.81510782835555</v>
      </c>
    </row>
    <row r="442" spans="1:10" ht="13.5">
      <c r="A442" s="86" t="s">
        <v>173</v>
      </c>
      <c r="B442" s="88"/>
      <c r="C442" s="16" t="s">
        <v>166</v>
      </c>
      <c r="D442" s="16" t="s">
        <v>13</v>
      </c>
      <c r="E442" s="16" t="s">
        <v>174</v>
      </c>
      <c r="F442" s="30"/>
      <c r="G442" s="27">
        <f t="shared" si="40"/>
        <v>147572.5</v>
      </c>
      <c r="H442" s="27">
        <f t="shared" si="40"/>
        <v>91222.1</v>
      </c>
      <c r="I442" s="49">
        <f t="shared" si="38"/>
        <v>56350.399999999994</v>
      </c>
      <c r="J442" s="49">
        <f t="shared" si="39"/>
        <v>61.81510782835555</v>
      </c>
    </row>
    <row r="443" spans="1:10" ht="27" customHeight="1">
      <c r="A443" s="86" t="s">
        <v>191</v>
      </c>
      <c r="B443" s="88"/>
      <c r="C443" s="16" t="s">
        <v>166</v>
      </c>
      <c r="D443" s="16" t="s">
        <v>13</v>
      </c>
      <c r="E443" s="16" t="s">
        <v>174</v>
      </c>
      <c r="F443" s="30" t="s">
        <v>192</v>
      </c>
      <c r="G443" s="27">
        <f t="shared" si="40"/>
        <v>147572.5</v>
      </c>
      <c r="H443" s="27">
        <f t="shared" si="40"/>
        <v>91222.1</v>
      </c>
      <c r="I443" s="49">
        <f t="shared" si="38"/>
        <v>56350.399999999994</v>
      </c>
      <c r="J443" s="49">
        <f t="shared" si="39"/>
        <v>61.81510782835555</v>
      </c>
    </row>
    <row r="444" spans="1:10" ht="13.5">
      <c r="A444" s="86" t="s">
        <v>264</v>
      </c>
      <c r="B444" s="88"/>
      <c r="C444" s="16" t="s">
        <v>166</v>
      </c>
      <c r="D444" s="16" t="s">
        <v>13</v>
      </c>
      <c r="E444" s="16" t="s">
        <v>174</v>
      </c>
      <c r="F444" s="30" t="s">
        <v>265</v>
      </c>
      <c r="G444" s="27">
        <f>Прил_4!H380</f>
        <v>147572.5</v>
      </c>
      <c r="H444" s="27">
        <f>Прил_4!I380</f>
        <v>91222.1</v>
      </c>
      <c r="I444" s="49">
        <f t="shared" si="38"/>
        <v>56350.399999999994</v>
      </c>
      <c r="J444" s="49">
        <f t="shared" si="39"/>
        <v>61.81510782835555</v>
      </c>
    </row>
    <row r="445" spans="1:10" ht="54.75" customHeight="1">
      <c r="A445" s="86" t="s">
        <v>306</v>
      </c>
      <c r="B445" s="88"/>
      <c r="C445" s="16" t="s">
        <v>166</v>
      </c>
      <c r="D445" s="16" t="s">
        <v>13</v>
      </c>
      <c r="E445" s="16" t="s">
        <v>307</v>
      </c>
      <c r="F445" s="30"/>
      <c r="G445" s="27">
        <f aca="true" t="shared" si="41" ref="G445:H447">G446</f>
        <v>1804</v>
      </c>
      <c r="H445" s="27">
        <f t="shared" si="41"/>
        <v>89.3</v>
      </c>
      <c r="I445" s="49">
        <f t="shared" si="38"/>
        <v>1714.7</v>
      </c>
      <c r="J445" s="49">
        <f t="shared" si="39"/>
        <v>4.950110864745011</v>
      </c>
    </row>
    <row r="446" spans="1:10" ht="44.25" customHeight="1">
      <c r="A446" s="86" t="s">
        <v>308</v>
      </c>
      <c r="B446" s="88"/>
      <c r="C446" s="16" t="s">
        <v>166</v>
      </c>
      <c r="D446" s="16" t="s">
        <v>13</v>
      </c>
      <c r="E446" s="16" t="s">
        <v>309</v>
      </c>
      <c r="F446" s="30"/>
      <c r="G446" s="27">
        <f t="shared" si="41"/>
        <v>1804</v>
      </c>
      <c r="H446" s="27">
        <f t="shared" si="41"/>
        <v>89.3</v>
      </c>
      <c r="I446" s="49">
        <f t="shared" si="38"/>
        <v>1714.7</v>
      </c>
      <c r="J446" s="49">
        <f t="shared" si="39"/>
        <v>4.950110864745011</v>
      </c>
    </row>
    <row r="447" spans="1:10" ht="27" customHeight="1">
      <c r="A447" s="86" t="s">
        <v>191</v>
      </c>
      <c r="B447" s="88"/>
      <c r="C447" s="16" t="s">
        <v>166</v>
      </c>
      <c r="D447" s="16" t="s">
        <v>13</v>
      </c>
      <c r="E447" s="16" t="s">
        <v>309</v>
      </c>
      <c r="F447" s="30" t="s">
        <v>192</v>
      </c>
      <c r="G447" s="27">
        <f t="shared" si="41"/>
        <v>1804</v>
      </c>
      <c r="H447" s="27">
        <f t="shared" si="41"/>
        <v>89.3</v>
      </c>
      <c r="I447" s="49">
        <f t="shared" si="38"/>
        <v>1714.7</v>
      </c>
      <c r="J447" s="49">
        <f t="shared" si="39"/>
        <v>4.950110864745011</v>
      </c>
    </row>
    <row r="448" spans="1:10" ht="13.5">
      <c r="A448" s="86" t="s">
        <v>264</v>
      </c>
      <c r="B448" s="88"/>
      <c r="C448" s="16" t="s">
        <v>166</v>
      </c>
      <c r="D448" s="16" t="s">
        <v>13</v>
      </c>
      <c r="E448" s="16" t="s">
        <v>309</v>
      </c>
      <c r="F448" s="30" t="s">
        <v>265</v>
      </c>
      <c r="G448" s="27">
        <f>Прил_4!H384</f>
        <v>1804</v>
      </c>
      <c r="H448" s="27">
        <f>Прил_4!I384</f>
        <v>89.3</v>
      </c>
      <c r="I448" s="49">
        <f t="shared" si="38"/>
        <v>1714.7</v>
      </c>
      <c r="J448" s="49">
        <f t="shared" si="39"/>
        <v>4.950110864745011</v>
      </c>
    </row>
    <row r="449" spans="1:10" ht="51.75" customHeight="1">
      <c r="A449" s="86" t="s">
        <v>266</v>
      </c>
      <c r="B449" s="88"/>
      <c r="C449" s="16" t="s">
        <v>166</v>
      </c>
      <c r="D449" s="16" t="s">
        <v>13</v>
      </c>
      <c r="E449" s="16" t="s">
        <v>267</v>
      </c>
      <c r="F449" s="30"/>
      <c r="G449" s="27">
        <f>G450</f>
        <v>2697.8999999999996</v>
      </c>
      <c r="H449" s="27">
        <f>H450</f>
        <v>1290.2</v>
      </c>
      <c r="I449" s="49">
        <f t="shared" si="38"/>
        <v>1407.6999999999996</v>
      </c>
      <c r="J449" s="49">
        <f t="shared" si="39"/>
        <v>47.82238036991735</v>
      </c>
    </row>
    <row r="450" spans="1:10" ht="45" customHeight="1">
      <c r="A450" s="86" t="s">
        <v>268</v>
      </c>
      <c r="B450" s="88"/>
      <c r="C450" s="16" t="s">
        <v>166</v>
      </c>
      <c r="D450" s="16" t="s">
        <v>13</v>
      </c>
      <c r="E450" s="16" t="s">
        <v>269</v>
      </c>
      <c r="F450" s="30"/>
      <c r="G450" s="27">
        <f>G451+G454</f>
        <v>2697.8999999999996</v>
      </c>
      <c r="H450" s="27">
        <f>H451+H454</f>
        <v>1290.2</v>
      </c>
      <c r="I450" s="49">
        <f t="shared" si="38"/>
        <v>1407.6999999999996</v>
      </c>
      <c r="J450" s="49">
        <f t="shared" si="39"/>
        <v>47.82238036991735</v>
      </c>
    </row>
    <row r="451" spans="1:10" ht="13.5">
      <c r="A451" s="86" t="s">
        <v>270</v>
      </c>
      <c r="B451" s="88"/>
      <c r="C451" s="16" t="s">
        <v>166</v>
      </c>
      <c r="D451" s="16" t="s">
        <v>13</v>
      </c>
      <c r="E451" s="16" t="s">
        <v>271</v>
      </c>
      <c r="F451" s="30"/>
      <c r="G451" s="27">
        <f>G452</f>
        <v>381.2</v>
      </c>
      <c r="H451" s="27">
        <f>H452</f>
        <v>137</v>
      </c>
      <c r="I451" s="49">
        <f t="shared" si="38"/>
        <v>244.2</v>
      </c>
      <c r="J451" s="49">
        <f t="shared" si="39"/>
        <v>35.93913955928647</v>
      </c>
    </row>
    <row r="452" spans="1:10" ht="27" customHeight="1">
      <c r="A452" s="86" t="s">
        <v>191</v>
      </c>
      <c r="B452" s="88"/>
      <c r="C452" s="16" t="s">
        <v>166</v>
      </c>
      <c r="D452" s="16" t="s">
        <v>13</v>
      </c>
      <c r="E452" s="16" t="s">
        <v>271</v>
      </c>
      <c r="F452" s="30" t="s">
        <v>192</v>
      </c>
      <c r="G452" s="27">
        <f>G453</f>
        <v>381.2</v>
      </c>
      <c r="H452" s="27">
        <f>H453</f>
        <v>137</v>
      </c>
      <c r="I452" s="49">
        <f t="shared" si="38"/>
        <v>244.2</v>
      </c>
      <c r="J452" s="49">
        <f t="shared" si="39"/>
        <v>35.93913955928647</v>
      </c>
    </row>
    <row r="453" spans="1:10" ht="13.5">
      <c r="A453" s="86" t="s">
        <v>264</v>
      </c>
      <c r="B453" s="88"/>
      <c r="C453" s="16" t="s">
        <v>166</v>
      </c>
      <c r="D453" s="16" t="s">
        <v>13</v>
      </c>
      <c r="E453" s="16" t="s">
        <v>271</v>
      </c>
      <c r="F453" s="30" t="s">
        <v>265</v>
      </c>
      <c r="G453" s="27">
        <f>Прил_4!H389</f>
        <v>381.2</v>
      </c>
      <c r="H453" s="27">
        <f>Прил_4!I389</f>
        <v>137</v>
      </c>
      <c r="I453" s="49">
        <f t="shared" si="38"/>
        <v>244.2</v>
      </c>
      <c r="J453" s="49">
        <f t="shared" si="39"/>
        <v>35.93913955928647</v>
      </c>
    </row>
    <row r="454" spans="1:10" ht="13.5">
      <c r="A454" s="86" t="s">
        <v>272</v>
      </c>
      <c r="B454" s="88"/>
      <c r="C454" s="16" t="s">
        <v>166</v>
      </c>
      <c r="D454" s="16" t="s">
        <v>13</v>
      </c>
      <c r="E454" s="16" t="s">
        <v>273</v>
      </c>
      <c r="F454" s="30"/>
      <c r="G454" s="27">
        <f>G455</f>
        <v>2316.7</v>
      </c>
      <c r="H454" s="27">
        <f>H455</f>
        <v>1153.2</v>
      </c>
      <c r="I454" s="49">
        <f t="shared" si="38"/>
        <v>1163.4999999999998</v>
      </c>
      <c r="J454" s="49">
        <f t="shared" si="39"/>
        <v>49.77770104027281</v>
      </c>
    </row>
    <row r="455" spans="1:10" ht="27" customHeight="1">
      <c r="A455" s="86" t="s">
        <v>191</v>
      </c>
      <c r="B455" s="88"/>
      <c r="C455" s="16" t="s">
        <v>166</v>
      </c>
      <c r="D455" s="16" t="s">
        <v>13</v>
      </c>
      <c r="E455" s="16" t="s">
        <v>273</v>
      </c>
      <c r="F455" s="30" t="s">
        <v>192</v>
      </c>
      <c r="G455" s="27">
        <f>G456</f>
        <v>2316.7</v>
      </c>
      <c r="H455" s="27">
        <f>H456</f>
        <v>1153.2</v>
      </c>
      <c r="I455" s="49">
        <f t="shared" si="38"/>
        <v>1163.4999999999998</v>
      </c>
      <c r="J455" s="49">
        <f t="shared" si="39"/>
        <v>49.77770104027281</v>
      </c>
    </row>
    <row r="456" spans="1:10" ht="13.5">
      <c r="A456" s="86" t="s">
        <v>264</v>
      </c>
      <c r="B456" s="88"/>
      <c r="C456" s="16" t="s">
        <v>166</v>
      </c>
      <c r="D456" s="16" t="s">
        <v>13</v>
      </c>
      <c r="E456" s="16" t="s">
        <v>273</v>
      </c>
      <c r="F456" s="30" t="s">
        <v>265</v>
      </c>
      <c r="G456" s="27">
        <f>Прил_4!H392</f>
        <v>2316.7</v>
      </c>
      <c r="H456" s="27">
        <f>Прил_4!I392</f>
        <v>1153.2</v>
      </c>
      <c r="I456" s="49">
        <f t="shared" si="38"/>
        <v>1163.4999999999998</v>
      </c>
      <c r="J456" s="49">
        <f t="shared" si="39"/>
        <v>49.77770104027281</v>
      </c>
    </row>
    <row r="457" spans="1:10" ht="29.25" customHeight="1">
      <c r="A457" s="86" t="s">
        <v>276</v>
      </c>
      <c r="B457" s="88"/>
      <c r="C457" s="16" t="s">
        <v>166</v>
      </c>
      <c r="D457" s="16" t="s">
        <v>13</v>
      </c>
      <c r="E457" s="16" t="s">
        <v>277</v>
      </c>
      <c r="F457" s="30"/>
      <c r="G457" s="27">
        <f>G458</f>
        <v>1205.9</v>
      </c>
      <c r="H457" s="27">
        <f>H458</f>
        <v>239.4</v>
      </c>
      <c r="I457" s="49">
        <f t="shared" si="38"/>
        <v>966.5000000000001</v>
      </c>
      <c r="J457" s="49">
        <f t="shared" si="39"/>
        <v>19.8523924040136</v>
      </c>
    </row>
    <row r="458" spans="1:10" ht="39" customHeight="1">
      <c r="A458" s="86" t="s">
        <v>278</v>
      </c>
      <c r="B458" s="88"/>
      <c r="C458" s="16" t="s">
        <v>166</v>
      </c>
      <c r="D458" s="16" t="s">
        <v>13</v>
      </c>
      <c r="E458" s="16" t="s">
        <v>279</v>
      </c>
      <c r="F458" s="30"/>
      <c r="G458" s="27">
        <f>G459+G462+G465+G468+G471</f>
        <v>1205.9</v>
      </c>
      <c r="H458" s="27">
        <f>H459+H462+H465+H468+H471</f>
        <v>239.4</v>
      </c>
      <c r="I458" s="49">
        <f aca="true" t="shared" si="42" ref="I458:I521">G458-H458</f>
        <v>966.5000000000001</v>
      </c>
      <c r="J458" s="49">
        <f aca="true" t="shared" si="43" ref="J458:J521">H458/G458*100</f>
        <v>19.8523924040136</v>
      </c>
    </row>
    <row r="459" spans="1:10" ht="58.5" customHeight="1">
      <c r="A459" s="86" t="s">
        <v>280</v>
      </c>
      <c r="B459" s="88"/>
      <c r="C459" s="16" t="s">
        <v>166</v>
      </c>
      <c r="D459" s="16" t="s">
        <v>13</v>
      </c>
      <c r="E459" s="16" t="s">
        <v>281</v>
      </c>
      <c r="F459" s="30"/>
      <c r="G459" s="27">
        <f>G460</f>
        <v>713.6</v>
      </c>
      <c r="H459" s="27">
        <f>H460</f>
        <v>218.4</v>
      </c>
      <c r="I459" s="49">
        <f t="shared" si="42"/>
        <v>495.20000000000005</v>
      </c>
      <c r="J459" s="49">
        <f t="shared" si="43"/>
        <v>30.605381165919283</v>
      </c>
    </row>
    <row r="460" spans="1:10" ht="27" customHeight="1">
      <c r="A460" s="86" t="s">
        <v>191</v>
      </c>
      <c r="B460" s="88"/>
      <c r="C460" s="16" t="s">
        <v>166</v>
      </c>
      <c r="D460" s="16" t="s">
        <v>13</v>
      </c>
      <c r="E460" s="16" t="s">
        <v>281</v>
      </c>
      <c r="F460" s="30" t="s">
        <v>192</v>
      </c>
      <c r="G460" s="27">
        <f>G461</f>
        <v>713.6</v>
      </c>
      <c r="H460" s="27">
        <f>H461</f>
        <v>218.4</v>
      </c>
      <c r="I460" s="49">
        <f t="shared" si="42"/>
        <v>495.20000000000005</v>
      </c>
      <c r="J460" s="49">
        <f t="shared" si="43"/>
        <v>30.605381165919283</v>
      </c>
    </row>
    <row r="461" spans="1:10" ht="13.5">
      <c r="A461" s="86" t="s">
        <v>264</v>
      </c>
      <c r="B461" s="88"/>
      <c r="C461" s="16" t="s">
        <v>166</v>
      </c>
      <c r="D461" s="16" t="s">
        <v>13</v>
      </c>
      <c r="E461" s="16" t="s">
        <v>281</v>
      </c>
      <c r="F461" s="30" t="s">
        <v>265</v>
      </c>
      <c r="G461" s="27">
        <f>Прил_4!H397</f>
        <v>713.6</v>
      </c>
      <c r="H461" s="27">
        <f>Прил_4!I397</f>
        <v>218.4</v>
      </c>
      <c r="I461" s="49">
        <f t="shared" si="42"/>
        <v>495.20000000000005</v>
      </c>
      <c r="J461" s="49">
        <f t="shared" si="43"/>
        <v>30.605381165919283</v>
      </c>
    </row>
    <row r="462" spans="1:10" ht="27" customHeight="1">
      <c r="A462" s="86" t="s">
        <v>310</v>
      </c>
      <c r="B462" s="88"/>
      <c r="C462" s="16" t="s">
        <v>166</v>
      </c>
      <c r="D462" s="16" t="s">
        <v>13</v>
      </c>
      <c r="E462" s="16" t="s">
        <v>311</v>
      </c>
      <c r="F462" s="30"/>
      <c r="G462" s="27">
        <f>G463</f>
        <v>158.9</v>
      </c>
      <c r="H462" s="27">
        <f>H463</f>
        <v>0</v>
      </c>
      <c r="I462" s="49">
        <f t="shared" si="42"/>
        <v>158.9</v>
      </c>
      <c r="J462" s="49">
        <f t="shared" si="43"/>
        <v>0</v>
      </c>
    </row>
    <row r="463" spans="1:10" ht="27.75" customHeight="1">
      <c r="A463" s="86" t="s">
        <v>191</v>
      </c>
      <c r="B463" s="88"/>
      <c r="C463" s="16" t="s">
        <v>166</v>
      </c>
      <c r="D463" s="16" t="s">
        <v>13</v>
      </c>
      <c r="E463" s="16" t="s">
        <v>311</v>
      </c>
      <c r="F463" s="30" t="s">
        <v>192</v>
      </c>
      <c r="G463" s="27">
        <f>G464</f>
        <v>158.9</v>
      </c>
      <c r="H463" s="27">
        <f>H464</f>
        <v>0</v>
      </c>
      <c r="I463" s="49">
        <f t="shared" si="42"/>
        <v>158.9</v>
      </c>
      <c r="J463" s="49">
        <f t="shared" si="43"/>
        <v>0</v>
      </c>
    </row>
    <row r="464" spans="1:10" ht="13.5">
      <c r="A464" s="86" t="s">
        <v>264</v>
      </c>
      <c r="B464" s="88"/>
      <c r="C464" s="16" t="s">
        <v>166</v>
      </c>
      <c r="D464" s="16" t="s">
        <v>13</v>
      </c>
      <c r="E464" s="16" t="s">
        <v>311</v>
      </c>
      <c r="F464" s="30" t="s">
        <v>265</v>
      </c>
      <c r="G464" s="27">
        <f>Прил_4!H400</f>
        <v>158.9</v>
      </c>
      <c r="H464" s="27">
        <f>Прил_4!I400</f>
        <v>0</v>
      </c>
      <c r="I464" s="49">
        <f t="shared" si="42"/>
        <v>158.9</v>
      </c>
      <c r="J464" s="49">
        <f t="shared" si="43"/>
        <v>0</v>
      </c>
    </row>
    <row r="465" spans="1:10" ht="26.25" customHeight="1">
      <c r="A465" s="86" t="s">
        <v>282</v>
      </c>
      <c r="B465" s="88"/>
      <c r="C465" s="16" t="s">
        <v>166</v>
      </c>
      <c r="D465" s="16" t="s">
        <v>13</v>
      </c>
      <c r="E465" s="16" t="s">
        <v>283</v>
      </c>
      <c r="F465" s="30"/>
      <c r="G465" s="27">
        <f>G466</f>
        <v>273.4</v>
      </c>
      <c r="H465" s="27">
        <f>H466</f>
        <v>0</v>
      </c>
      <c r="I465" s="49">
        <f t="shared" si="42"/>
        <v>273.4</v>
      </c>
      <c r="J465" s="49">
        <f t="shared" si="43"/>
        <v>0</v>
      </c>
    </row>
    <row r="466" spans="1:10" ht="27" customHeight="1">
      <c r="A466" s="86" t="s">
        <v>191</v>
      </c>
      <c r="B466" s="88"/>
      <c r="C466" s="16" t="s">
        <v>166</v>
      </c>
      <c r="D466" s="16" t="s">
        <v>13</v>
      </c>
      <c r="E466" s="16" t="s">
        <v>283</v>
      </c>
      <c r="F466" s="30" t="s">
        <v>192</v>
      </c>
      <c r="G466" s="27">
        <f>G467</f>
        <v>273.4</v>
      </c>
      <c r="H466" s="27">
        <f>H467</f>
        <v>0</v>
      </c>
      <c r="I466" s="49">
        <f t="shared" si="42"/>
        <v>273.4</v>
      </c>
      <c r="J466" s="49">
        <f t="shared" si="43"/>
        <v>0</v>
      </c>
    </row>
    <row r="467" spans="1:10" ht="13.5">
      <c r="A467" s="86" t="s">
        <v>264</v>
      </c>
      <c r="B467" s="88"/>
      <c r="C467" s="16" t="s">
        <v>166</v>
      </c>
      <c r="D467" s="16" t="s">
        <v>13</v>
      </c>
      <c r="E467" s="16" t="s">
        <v>283</v>
      </c>
      <c r="F467" s="30" t="s">
        <v>265</v>
      </c>
      <c r="G467" s="27">
        <f>Прил_4!H403</f>
        <v>273.4</v>
      </c>
      <c r="H467" s="27">
        <f>Прил_4!I403</f>
        <v>0</v>
      </c>
      <c r="I467" s="49">
        <f t="shared" si="42"/>
        <v>273.4</v>
      </c>
      <c r="J467" s="49">
        <f t="shared" si="43"/>
        <v>0</v>
      </c>
    </row>
    <row r="468" spans="1:10" ht="13.5">
      <c r="A468" s="86" t="s">
        <v>284</v>
      </c>
      <c r="B468" s="88"/>
      <c r="C468" s="16" t="s">
        <v>166</v>
      </c>
      <c r="D468" s="16" t="s">
        <v>13</v>
      </c>
      <c r="E468" s="16" t="s">
        <v>285</v>
      </c>
      <c r="F468" s="30"/>
      <c r="G468" s="27">
        <f>G469</f>
        <v>42</v>
      </c>
      <c r="H468" s="27">
        <f>H469</f>
        <v>21</v>
      </c>
      <c r="I468" s="49">
        <f t="shared" si="42"/>
        <v>21</v>
      </c>
      <c r="J468" s="49">
        <f t="shared" si="43"/>
        <v>50</v>
      </c>
    </row>
    <row r="469" spans="1:10" ht="27" customHeight="1">
      <c r="A469" s="86" t="s">
        <v>191</v>
      </c>
      <c r="B469" s="88"/>
      <c r="C469" s="16" t="s">
        <v>166</v>
      </c>
      <c r="D469" s="16" t="s">
        <v>13</v>
      </c>
      <c r="E469" s="16" t="s">
        <v>285</v>
      </c>
      <c r="F469" s="30" t="s">
        <v>192</v>
      </c>
      <c r="G469" s="27">
        <f>G470</f>
        <v>42</v>
      </c>
      <c r="H469" s="27">
        <f>H470</f>
        <v>21</v>
      </c>
      <c r="I469" s="49">
        <f t="shared" si="42"/>
        <v>21</v>
      </c>
      <c r="J469" s="49">
        <f t="shared" si="43"/>
        <v>50</v>
      </c>
    </row>
    <row r="470" spans="1:10" ht="13.5">
      <c r="A470" s="86" t="s">
        <v>264</v>
      </c>
      <c r="B470" s="88"/>
      <c r="C470" s="16" t="s">
        <v>166</v>
      </c>
      <c r="D470" s="16" t="s">
        <v>13</v>
      </c>
      <c r="E470" s="16" t="s">
        <v>285</v>
      </c>
      <c r="F470" s="30" t="s">
        <v>265</v>
      </c>
      <c r="G470" s="27">
        <f>Прил_4!H406</f>
        <v>42</v>
      </c>
      <c r="H470" s="27">
        <f>Прил_4!I406</f>
        <v>21</v>
      </c>
      <c r="I470" s="49">
        <f t="shared" si="42"/>
        <v>21</v>
      </c>
      <c r="J470" s="49">
        <f t="shared" si="43"/>
        <v>50</v>
      </c>
    </row>
    <row r="471" spans="1:10" ht="13.5">
      <c r="A471" s="86" t="s">
        <v>286</v>
      </c>
      <c r="B471" s="88"/>
      <c r="C471" s="16" t="s">
        <v>166</v>
      </c>
      <c r="D471" s="16" t="s">
        <v>13</v>
      </c>
      <c r="E471" s="16" t="s">
        <v>287</v>
      </c>
      <c r="F471" s="30"/>
      <c r="G471" s="27">
        <f>G472</f>
        <v>18</v>
      </c>
      <c r="H471" s="27">
        <f>H472</f>
        <v>0</v>
      </c>
      <c r="I471" s="49">
        <f t="shared" si="42"/>
        <v>18</v>
      </c>
      <c r="J471" s="49">
        <f t="shared" si="43"/>
        <v>0</v>
      </c>
    </row>
    <row r="472" spans="1:10" ht="27" customHeight="1">
      <c r="A472" s="86" t="s">
        <v>191</v>
      </c>
      <c r="B472" s="88"/>
      <c r="C472" s="16" t="s">
        <v>166</v>
      </c>
      <c r="D472" s="16" t="s">
        <v>13</v>
      </c>
      <c r="E472" s="16" t="s">
        <v>287</v>
      </c>
      <c r="F472" s="30" t="s">
        <v>192</v>
      </c>
      <c r="G472" s="27">
        <f>G473</f>
        <v>18</v>
      </c>
      <c r="H472" s="27">
        <f>H473</f>
        <v>0</v>
      </c>
      <c r="I472" s="49">
        <f t="shared" si="42"/>
        <v>18</v>
      </c>
      <c r="J472" s="49">
        <f t="shared" si="43"/>
        <v>0</v>
      </c>
    </row>
    <row r="473" spans="1:10" ht="13.5">
      <c r="A473" s="86" t="s">
        <v>264</v>
      </c>
      <c r="B473" s="88"/>
      <c r="C473" s="16" t="s">
        <v>166</v>
      </c>
      <c r="D473" s="16" t="s">
        <v>13</v>
      </c>
      <c r="E473" s="16" t="s">
        <v>287</v>
      </c>
      <c r="F473" s="30" t="s">
        <v>265</v>
      </c>
      <c r="G473" s="27">
        <f>Прил_4!H409</f>
        <v>18</v>
      </c>
      <c r="H473" s="27">
        <f>Прил_4!I409</f>
        <v>0</v>
      </c>
      <c r="I473" s="49">
        <f t="shared" si="42"/>
        <v>18</v>
      </c>
      <c r="J473" s="49">
        <f t="shared" si="43"/>
        <v>0</v>
      </c>
    </row>
    <row r="474" spans="1:10" ht="38.25" customHeight="1">
      <c r="A474" s="86" t="s">
        <v>288</v>
      </c>
      <c r="B474" s="88"/>
      <c r="C474" s="16" t="s">
        <v>166</v>
      </c>
      <c r="D474" s="16" t="s">
        <v>13</v>
      </c>
      <c r="E474" s="16" t="s">
        <v>289</v>
      </c>
      <c r="F474" s="30"/>
      <c r="G474" s="27">
        <f>G475</f>
        <v>10079.599999999999</v>
      </c>
      <c r="H474" s="27">
        <f>H475</f>
        <v>5040.8</v>
      </c>
      <c r="I474" s="49">
        <f t="shared" si="42"/>
        <v>5038.799999999998</v>
      </c>
      <c r="J474" s="49">
        <f t="shared" si="43"/>
        <v>50.00992102861226</v>
      </c>
    </row>
    <row r="475" spans="1:10" ht="45.75" customHeight="1">
      <c r="A475" s="86" t="s">
        <v>290</v>
      </c>
      <c r="B475" s="88"/>
      <c r="C475" s="16" t="s">
        <v>166</v>
      </c>
      <c r="D475" s="16" t="s">
        <v>13</v>
      </c>
      <c r="E475" s="16" t="s">
        <v>291</v>
      </c>
      <c r="F475" s="30"/>
      <c r="G475" s="27">
        <f>G476+G479+G482+G485</f>
        <v>10079.599999999999</v>
      </c>
      <c r="H475" s="27">
        <f>H476+H479+H482+H485</f>
        <v>5040.8</v>
      </c>
      <c r="I475" s="49">
        <f t="shared" si="42"/>
        <v>5038.799999999998</v>
      </c>
      <c r="J475" s="49">
        <f t="shared" si="43"/>
        <v>50.00992102861226</v>
      </c>
    </row>
    <row r="476" spans="1:10" ht="31.5" customHeight="1">
      <c r="A476" s="86" t="s">
        <v>292</v>
      </c>
      <c r="B476" s="88"/>
      <c r="C476" s="16" t="s">
        <v>166</v>
      </c>
      <c r="D476" s="16" t="s">
        <v>13</v>
      </c>
      <c r="E476" s="16" t="s">
        <v>293</v>
      </c>
      <c r="F476" s="30"/>
      <c r="G476" s="27">
        <f>G477</f>
        <v>187</v>
      </c>
      <c r="H476" s="27">
        <f>H477</f>
        <v>0</v>
      </c>
      <c r="I476" s="49">
        <f t="shared" si="42"/>
        <v>187</v>
      </c>
      <c r="J476" s="49">
        <f t="shared" si="43"/>
        <v>0</v>
      </c>
    </row>
    <row r="477" spans="1:10" ht="26.25" customHeight="1">
      <c r="A477" s="86" t="s">
        <v>191</v>
      </c>
      <c r="B477" s="88"/>
      <c r="C477" s="16" t="s">
        <v>166</v>
      </c>
      <c r="D477" s="16" t="s">
        <v>13</v>
      </c>
      <c r="E477" s="16" t="s">
        <v>293</v>
      </c>
      <c r="F477" s="30" t="s">
        <v>192</v>
      </c>
      <c r="G477" s="27">
        <f>G478</f>
        <v>187</v>
      </c>
      <c r="H477" s="27">
        <f>H478</f>
        <v>0</v>
      </c>
      <c r="I477" s="49">
        <f t="shared" si="42"/>
        <v>187</v>
      </c>
      <c r="J477" s="49">
        <f t="shared" si="43"/>
        <v>0</v>
      </c>
    </row>
    <row r="478" spans="1:10" ht="13.5">
      <c r="A478" s="86" t="s">
        <v>264</v>
      </c>
      <c r="B478" s="88"/>
      <c r="C478" s="16" t="s">
        <v>166</v>
      </c>
      <c r="D478" s="16" t="s">
        <v>13</v>
      </c>
      <c r="E478" s="16" t="s">
        <v>293</v>
      </c>
      <c r="F478" s="30" t="s">
        <v>265</v>
      </c>
      <c r="G478" s="27">
        <f>Прил_4!H414</f>
        <v>187</v>
      </c>
      <c r="H478" s="27">
        <f>Прил_4!I414</f>
        <v>0</v>
      </c>
      <c r="I478" s="49">
        <f t="shared" si="42"/>
        <v>187</v>
      </c>
      <c r="J478" s="49">
        <f t="shared" si="43"/>
        <v>0</v>
      </c>
    </row>
    <row r="479" spans="1:10" ht="29.25" customHeight="1">
      <c r="A479" s="86" t="s">
        <v>312</v>
      </c>
      <c r="B479" s="88"/>
      <c r="C479" s="16" t="s">
        <v>166</v>
      </c>
      <c r="D479" s="16" t="s">
        <v>13</v>
      </c>
      <c r="E479" s="16" t="s">
        <v>313</v>
      </c>
      <c r="F479" s="30"/>
      <c r="G479" s="27">
        <f>G480</f>
        <v>107.4</v>
      </c>
      <c r="H479" s="27">
        <f>H480</f>
        <v>0</v>
      </c>
      <c r="I479" s="49">
        <f t="shared" si="42"/>
        <v>107.4</v>
      </c>
      <c r="J479" s="49">
        <f t="shared" si="43"/>
        <v>0</v>
      </c>
    </row>
    <row r="480" spans="1:10" ht="27" customHeight="1">
      <c r="A480" s="86" t="s">
        <v>191</v>
      </c>
      <c r="B480" s="88"/>
      <c r="C480" s="16" t="s">
        <v>166</v>
      </c>
      <c r="D480" s="16" t="s">
        <v>13</v>
      </c>
      <c r="E480" s="16" t="s">
        <v>313</v>
      </c>
      <c r="F480" s="30" t="s">
        <v>192</v>
      </c>
      <c r="G480" s="27">
        <f>G481</f>
        <v>107.4</v>
      </c>
      <c r="H480" s="27">
        <f>H481</f>
        <v>0</v>
      </c>
      <c r="I480" s="49">
        <f t="shared" si="42"/>
        <v>107.4</v>
      </c>
      <c r="J480" s="49">
        <f t="shared" si="43"/>
        <v>0</v>
      </c>
    </row>
    <row r="481" spans="1:10" ht="13.5">
      <c r="A481" s="86" t="s">
        <v>264</v>
      </c>
      <c r="B481" s="88"/>
      <c r="C481" s="16" t="s">
        <v>166</v>
      </c>
      <c r="D481" s="16" t="s">
        <v>13</v>
      </c>
      <c r="E481" s="16" t="s">
        <v>313</v>
      </c>
      <c r="F481" s="30" t="s">
        <v>265</v>
      </c>
      <c r="G481" s="27">
        <f>Прил_4!H417</f>
        <v>107.4</v>
      </c>
      <c r="H481" s="27">
        <f>Прил_4!I417</f>
        <v>0</v>
      </c>
      <c r="I481" s="49">
        <f t="shared" si="42"/>
        <v>107.4</v>
      </c>
      <c r="J481" s="49">
        <f t="shared" si="43"/>
        <v>0</v>
      </c>
    </row>
    <row r="482" spans="1:10" ht="56.25" customHeight="1">
      <c r="A482" s="86" t="s">
        <v>314</v>
      </c>
      <c r="B482" s="88"/>
      <c r="C482" s="16" t="s">
        <v>166</v>
      </c>
      <c r="D482" s="16" t="s">
        <v>13</v>
      </c>
      <c r="E482" s="16" t="s">
        <v>315</v>
      </c>
      <c r="F482" s="30"/>
      <c r="G482" s="27">
        <f>G483</f>
        <v>5889.9</v>
      </c>
      <c r="H482" s="27">
        <f>H483</f>
        <v>3264.9</v>
      </c>
      <c r="I482" s="49">
        <f t="shared" si="42"/>
        <v>2624.9999999999995</v>
      </c>
      <c r="J482" s="49">
        <f t="shared" si="43"/>
        <v>55.432180512402596</v>
      </c>
    </row>
    <row r="483" spans="1:10" ht="28.5" customHeight="1">
      <c r="A483" s="86" t="s">
        <v>191</v>
      </c>
      <c r="B483" s="88"/>
      <c r="C483" s="16" t="s">
        <v>166</v>
      </c>
      <c r="D483" s="16" t="s">
        <v>13</v>
      </c>
      <c r="E483" s="16" t="s">
        <v>315</v>
      </c>
      <c r="F483" s="30" t="s">
        <v>192</v>
      </c>
      <c r="G483" s="27">
        <f>G484</f>
        <v>5889.9</v>
      </c>
      <c r="H483" s="27">
        <f>H484</f>
        <v>3264.9</v>
      </c>
      <c r="I483" s="49">
        <f t="shared" si="42"/>
        <v>2624.9999999999995</v>
      </c>
      <c r="J483" s="49">
        <f t="shared" si="43"/>
        <v>55.432180512402596</v>
      </c>
    </row>
    <row r="484" spans="1:10" ht="13.5">
      <c r="A484" s="86" t="s">
        <v>264</v>
      </c>
      <c r="B484" s="88"/>
      <c r="C484" s="16" t="s">
        <v>166</v>
      </c>
      <c r="D484" s="16" t="s">
        <v>13</v>
      </c>
      <c r="E484" s="16" t="s">
        <v>315</v>
      </c>
      <c r="F484" s="30" t="s">
        <v>265</v>
      </c>
      <c r="G484" s="27">
        <f>Прил_4!H420</f>
        <v>5889.9</v>
      </c>
      <c r="H484" s="27">
        <f>Прил_4!I420</f>
        <v>3264.9</v>
      </c>
      <c r="I484" s="49">
        <f t="shared" si="42"/>
        <v>2624.9999999999995</v>
      </c>
      <c r="J484" s="49">
        <f t="shared" si="43"/>
        <v>55.432180512402596</v>
      </c>
    </row>
    <row r="485" spans="1:10" ht="30" customHeight="1">
      <c r="A485" s="86" t="s">
        <v>294</v>
      </c>
      <c r="B485" s="88"/>
      <c r="C485" s="16" t="s">
        <v>166</v>
      </c>
      <c r="D485" s="16" t="s">
        <v>13</v>
      </c>
      <c r="E485" s="16" t="s">
        <v>295</v>
      </c>
      <c r="F485" s="30"/>
      <c r="G485" s="27">
        <f>G486</f>
        <v>3895.3</v>
      </c>
      <c r="H485" s="27">
        <f>H486</f>
        <v>1775.9</v>
      </c>
      <c r="I485" s="49">
        <f t="shared" si="42"/>
        <v>2119.4</v>
      </c>
      <c r="J485" s="49">
        <f t="shared" si="43"/>
        <v>45.59084024337022</v>
      </c>
    </row>
    <row r="486" spans="1:10" ht="27" customHeight="1">
      <c r="A486" s="86" t="s">
        <v>191</v>
      </c>
      <c r="B486" s="88"/>
      <c r="C486" s="16" t="s">
        <v>166</v>
      </c>
      <c r="D486" s="16" t="s">
        <v>13</v>
      </c>
      <c r="E486" s="16" t="s">
        <v>295</v>
      </c>
      <c r="F486" s="30" t="s">
        <v>192</v>
      </c>
      <c r="G486" s="27">
        <f>G487</f>
        <v>3895.3</v>
      </c>
      <c r="H486" s="27">
        <f>H487</f>
        <v>1775.9</v>
      </c>
      <c r="I486" s="49">
        <f t="shared" si="42"/>
        <v>2119.4</v>
      </c>
      <c r="J486" s="49">
        <f t="shared" si="43"/>
        <v>45.59084024337022</v>
      </c>
    </row>
    <row r="487" spans="1:10" ht="13.5">
      <c r="A487" s="86" t="s">
        <v>264</v>
      </c>
      <c r="B487" s="88"/>
      <c r="C487" s="16" t="s">
        <v>166</v>
      </c>
      <c r="D487" s="16" t="s">
        <v>13</v>
      </c>
      <c r="E487" s="16" t="s">
        <v>295</v>
      </c>
      <c r="F487" s="30" t="s">
        <v>265</v>
      </c>
      <c r="G487" s="27">
        <f>Прил_4!H423</f>
        <v>3895.3</v>
      </c>
      <c r="H487" s="27">
        <f>Прил_4!I423</f>
        <v>1775.9</v>
      </c>
      <c r="I487" s="49">
        <f t="shared" si="42"/>
        <v>2119.4</v>
      </c>
      <c r="J487" s="49">
        <f t="shared" si="43"/>
        <v>45.59084024337022</v>
      </c>
    </row>
    <row r="488" spans="1:10" ht="13.5">
      <c r="A488" s="86" t="s">
        <v>316</v>
      </c>
      <c r="B488" s="88"/>
      <c r="C488" s="16" t="s">
        <v>166</v>
      </c>
      <c r="D488" s="16" t="s">
        <v>13</v>
      </c>
      <c r="E488" s="16" t="s">
        <v>317</v>
      </c>
      <c r="F488" s="30"/>
      <c r="G488" s="27">
        <f>G489+G492+G495</f>
        <v>36758.8</v>
      </c>
      <c r="H488" s="27">
        <f>H489+H492+H495</f>
        <v>18184.5</v>
      </c>
      <c r="I488" s="49">
        <f t="shared" si="42"/>
        <v>18574.300000000003</v>
      </c>
      <c r="J488" s="49">
        <f t="shared" si="43"/>
        <v>49.46978682655581</v>
      </c>
    </row>
    <row r="489" spans="1:10" ht="13.5">
      <c r="A489" s="86" t="s">
        <v>37</v>
      </c>
      <c r="B489" s="88"/>
      <c r="C489" s="16" t="s">
        <v>166</v>
      </c>
      <c r="D489" s="16" t="s">
        <v>13</v>
      </c>
      <c r="E489" s="16" t="s">
        <v>318</v>
      </c>
      <c r="F489" s="30"/>
      <c r="G489" s="27">
        <f>G490</f>
        <v>3900</v>
      </c>
      <c r="H489" s="27">
        <f>H490</f>
        <v>1598.3</v>
      </c>
      <c r="I489" s="49">
        <f t="shared" si="42"/>
        <v>2301.7</v>
      </c>
      <c r="J489" s="49">
        <f t="shared" si="43"/>
        <v>40.98205128205128</v>
      </c>
    </row>
    <row r="490" spans="1:10" ht="27" customHeight="1">
      <c r="A490" s="86" t="s">
        <v>191</v>
      </c>
      <c r="B490" s="88"/>
      <c r="C490" s="16" t="s">
        <v>166</v>
      </c>
      <c r="D490" s="16" t="s">
        <v>13</v>
      </c>
      <c r="E490" s="16" t="s">
        <v>318</v>
      </c>
      <c r="F490" s="30" t="s">
        <v>192</v>
      </c>
      <c r="G490" s="27">
        <f>G491</f>
        <v>3900</v>
      </c>
      <c r="H490" s="27">
        <f>H491</f>
        <v>1598.3</v>
      </c>
      <c r="I490" s="49">
        <f t="shared" si="42"/>
        <v>2301.7</v>
      </c>
      <c r="J490" s="49">
        <f t="shared" si="43"/>
        <v>40.98205128205128</v>
      </c>
    </row>
    <row r="491" spans="1:10" ht="13.5">
      <c r="A491" s="86" t="s">
        <v>264</v>
      </c>
      <c r="B491" s="88"/>
      <c r="C491" s="16" t="s">
        <v>166</v>
      </c>
      <c r="D491" s="16" t="s">
        <v>13</v>
      </c>
      <c r="E491" s="16" t="s">
        <v>318</v>
      </c>
      <c r="F491" s="30" t="s">
        <v>265</v>
      </c>
      <c r="G491" s="27">
        <f>Прил_4!H427</f>
        <v>3900</v>
      </c>
      <c r="H491" s="27">
        <f>Прил_4!I427</f>
        <v>1598.3</v>
      </c>
      <c r="I491" s="49">
        <f t="shared" si="42"/>
        <v>2301.7</v>
      </c>
      <c r="J491" s="49">
        <f t="shared" si="43"/>
        <v>40.98205128205128</v>
      </c>
    </row>
    <row r="492" spans="1:10" ht="13.5">
      <c r="A492" s="86" t="s">
        <v>52</v>
      </c>
      <c r="B492" s="88"/>
      <c r="C492" s="16" t="s">
        <v>166</v>
      </c>
      <c r="D492" s="16" t="s">
        <v>13</v>
      </c>
      <c r="E492" s="16" t="s">
        <v>319</v>
      </c>
      <c r="F492" s="30"/>
      <c r="G492" s="27">
        <f>G493</f>
        <v>533</v>
      </c>
      <c r="H492" s="27">
        <f>H493</f>
        <v>519.1</v>
      </c>
      <c r="I492" s="49">
        <f t="shared" si="42"/>
        <v>13.899999999999977</v>
      </c>
      <c r="J492" s="49">
        <f t="shared" si="43"/>
        <v>97.3921200750469</v>
      </c>
    </row>
    <row r="493" spans="1:10" ht="26.25" customHeight="1">
      <c r="A493" s="86" t="s">
        <v>191</v>
      </c>
      <c r="B493" s="88"/>
      <c r="C493" s="16" t="s">
        <v>166</v>
      </c>
      <c r="D493" s="16" t="s">
        <v>13</v>
      </c>
      <c r="E493" s="16" t="s">
        <v>319</v>
      </c>
      <c r="F493" s="30" t="s">
        <v>192</v>
      </c>
      <c r="G493" s="27">
        <f>G494</f>
        <v>533</v>
      </c>
      <c r="H493" s="27">
        <f>H494</f>
        <v>519.1</v>
      </c>
      <c r="I493" s="49">
        <f t="shared" si="42"/>
        <v>13.899999999999977</v>
      </c>
      <c r="J493" s="49">
        <f t="shared" si="43"/>
        <v>97.3921200750469</v>
      </c>
    </row>
    <row r="494" spans="1:10" ht="13.5">
      <c r="A494" s="86" t="s">
        <v>264</v>
      </c>
      <c r="B494" s="88"/>
      <c r="C494" s="16" t="s">
        <v>166</v>
      </c>
      <c r="D494" s="16" t="s">
        <v>13</v>
      </c>
      <c r="E494" s="16" t="s">
        <v>319</v>
      </c>
      <c r="F494" s="30" t="s">
        <v>265</v>
      </c>
      <c r="G494" s="27">
        <f>Прил_4!H430</f>
        <v>533</v>
      </c>
      <c r="H494" s="27">
        <f>Прил_4!I430</f>
        <v>519.1</v>
      </c>
      <c r="I494" s="49">
        <f t="shared" si="42"/>
        <v>13.899999999999977</v>
      </c>
      <c r="J494" s="49">
        <f t="shared" si="43"/>
        <v>97.3921200750469</v>
      </c>
    </row>
    <row r="495" spans="1:10" ht="27" customHeight="1">
      <c r="A495" s="86" t="s">
        <v>241</v>
      </c>
      <c r="B495" s="88"/>
      <c r="C495" s="16" t="s">
        <v>166</v>
      </c>
      <c r="D495" s="16" t="s">
        <v>13</v>
      </c>
      <c r="E495" s="16" t="s">
        <v>320</v>
      </c>
      <c r="F495" s="30"/>
      <c r="G495" s="27">
        <f>G496</f>
        <v>32325.8</v>
      </c>
      <c r="H495" s="27">
        <f>H496</f>
        <v>16067.1</v>
      </c>
      <c r="I495" s="49">
        <f t="shared" si="42"/>
        <v>16258.699999999999</v>
      </c>
      <c r="J495" s="49">
        <f t="shared" si="43"/>
        <v>49.70364229191544</v>
      </c>
    </row>
    <row r="496" spans="1:10" ht="27" customHeight="1">
      <c r="A496" s="86" t="s">
        <v>191</v>
      </c>
      <c r="B496" s="88"/>
      <c r="C496" s="16" t="s">
        <v>166</v>
      </c>
      <c r="D496" s="16" t="s">
        <v>13</v>
      </c>
      <c r="E496" s="16" t="s">
        <v>320</v>
      </c>
      <c r="F496" s="30" t="s">
        <v>192</v>
      </c>
      <c r="G496" s="27">
        <f>G497</f>
        <v>32325.8</v>
      </c>
      <c r="H496" s="27">
        <f>H497</f>
        <v>16067.1</v>
      </c>
      <c r="I496" s="49">
        <f t="shared" si="42"/>
        <v>16258.699999999999</v>
      </c>
      <c r="J496" s="49">
        <f t="shared" si="43"/>
        <v>49.70364229191544</v>
      </c>
    </row>
    <row r="497" spans="1:10" ht="13.5">
      <c r="A497" s="86" t="s">
        <v>264</v>
      </c>
      <c r="B497" s="88"/>
      <c r="C497" s="16" t="s">
        <v>166</v>
      </c>
      <c r="D497" s="16" t="s">
        <v>13</v>
      </c>
      <c r="E497" s="16" t="s">
        <v>320</v>
      </c>
      <c r="F497" s="30" t="s">
        <v>265</v>
      </c>
      <c r="G497" s="27">
        <f>Прил_4!H433</f>
        <v>32325.8</v>
      </c>
      <c r="H497" s="27">
        <f>Прил_4!I433</f>
        <v>16067.1</v>
      </c>
      <c r="I497" s="49">
        <f t="shared" si="42"/>
        <v>16258.699999999999</v>
      </c>
      <c r="J497" s="49">
        <f t="shared" si="43"/>
        <v>49.70364229191544</v>
      </c>
    </row>
    <row r="498" spans="1:10" ht="13.5">
      <c r="A498" s="89" t="s">
        <v>321</v>
      </c>
      <c r="B498" s="91"/>
      <c r="C498" s="15" t="s">
        <v>166</v>
      </c>
      <c r="D498" s="15" t="s">
        <v>101</v>
      </c>
      <c r="E498" s="15"/>
      <c r="F498" s="29"/>
      <c r="G498" s="25">
        <f>G499+G508+G513+G527</f>
        <v>51145.4</v>
      </c>
      <c r="H498" s="25">
        <f>H499+H508+H513+H527</f>
        <v>27292.1</v>
      </c>
      <c r="I498" s="48">
        <f t="shared" si="42"/>
        <v>23853.300000000003</v>
      </c>
      <c r="J498" s="48">
        <f t="shared" si="43"/>
        <v>53.36178815690169</v>
      </c>
    </row>
    <row r="499" spans="1:10" ht="26.25" customHeight="1">
      <c r="A499" s="86" t="s">
        <v>169</v>
      </c>
      <c r="B499" s="88"/>
      <c r="C499" s="16" t="s">
        <v>166</v>
      </c>
      <c r="D499" s="16" t="s">
        <v>101</v>
      </c>
      <c r="E499" s="16" t="s">
        <v>170</v>
      </c>
      <c r="F499" s="30"/>
      <c r="G499" s="27">
        <f>G500+G504</f>
        <v>2162.6</v>
      </c>
      <c r="H499" s="27">
        <f>H500+H504</f>
        <v>1179.9</v>
      </c>
      <c r="I499" s="49">
        <f t="shared" si="42"/>
        <v>982.6999999999998</v>
      </c>
      <c r="J499" s="49">
        <f t="shared" si="43"/>
        <v>54.5593267363359</v>
      </c>
    </row>
    <row r="500" spans="1:10" ht="27" customHeight="1">
      <c r="A500" s="86" t="s">
        <v>260</v>
      </c>
      <c r="B500" s="88"/>
      <c r="C500" s="16" t="s">
        <v>166</v>
      </c>
      <c r="D500" s="16" t="s">
        <v>101</v>
      </c>
      <c r="E500" s="16" t="s">
        <v>261</v>
      </c>
      <c r="F500" s="30"/>
      <c r="G500" s="27">
        <f aca="true" t="shared" si="44" ref="G500:H502">G501</f>
        <v>1338.7</v>
      </c>
      <c r="H500" s="27">
        <f t="shared" si="44"/>
        <v>738.1</v>
      </c>
      <c r="I500" s="49">
        <f t="shared" si="42"/>
        <v>600.6</v>
      </c>
      <c r="J500" s="49">
        <f t="shared" si="43"/>
        <v>55.13557929334429</v>
      </c>
    </row>
    <row r="501" spans="1:10" ht="57.75" customHeight="1">
      <c r="A501" s="86" t="s">
        <v>262</v>
      </c>
      <c r="B501" s="88"/>
      <c r="C501" s="16" t="s">
        <v>166</v>
      </c>
      <c r="D501" s="16" t="s">
        <v>101</v>
      </c>
      <c r="E501" s="16" t="s">
        <v>263</v>
      </c>
      <c r="F501" s="30"/>
      <c r="G501" s="27">
        <f t="shared" si="44"/>
        <v>1338.7</v>
      </c>
      <c r="H501" s="27">
        <f t="shared" si="44"/>
        <v>738.1</v>
      </c>
      <c r="I501" s="49">
        <f t="shared" si="42"/>
        <v>600.6</v>
      </c>
      <c r="J501" s="49">
        <f t="shared" si="43"/>
        <v>55.13557929334429</v>
      </c>
    </row>
    <row r="502" spans="1:10" ht="25.5" customHeight="1">
      <c r="A502" s="86" t="s">
        <v>191</v>
      </c>
      <c r="B502" s="88"/>
      <c r="C502" s="16" t="s">
        <v>166</v>
      </c>
      <c r="D502" s="16" t="s">
        <v>101</v>
      </c>
      <c r="E502" s="16" t="s">
        <v>263</v>
      </c>
      <c r="F502" s="30" t="s">
        <v>192</v>
      </c>
      <c r="G502" s="27">
        <f t="shared" si="44"/>
        <v>1338.7</v>
      </c>
      <c r="H502" s="27">
        <f t="shared" si="44"/>
        <v>738.1</v>
      </c>
      <c r="I502" s="49">
        <f t="shared" si="42"/>
        <v>600.6</v>
      </c>
      <c r="J502" s="49">
        <f t="shared" si="43"/>
        <v>55.13557929334429</v>
      </c>
    </row>
    <row r="503" spans="1:10" ht="13.5">
      <c r="A503" s="86" t="s">
        <v>264</v>
      </c>
      <c r="B503" s="88"/>
      <c r="C503" s="16" t="s">
        <v>166</v>
      </c>
      <c r="D503" s="16" t="s">
        <v>101</v>
      </c>
      <c r="E503" s="16" t="s">
        <v>263</v>
      </c>
      <c r="F503" s="30" t="s">
        <v>265</v>
      </c>
      <c r="G503" s="27">
        <f>Прил_4!H439</f>
        <v>1338.7</v>
      </c>
      <c r="H503" s="27">
        <f>Прил_4!I439</f>
        <v>738.1</v>
      </c>
      <c r="I503" s="49">
        <f t="shared" si="42"/>
        <v>600.6</v>
      </c>
      <c r="J503" s="49">
        <f t="shared" si="43"/>
        <v>55.13557929334429</v>
      </c>
    </row>
    <row r="504" spans="1:10" ht="42" customHeight="1">
      <c r="A504" s="86" t="s">
        <v>171</v>
      </c>
      <c r="B504" s="88"/>
      <c r="C504" s="16" t="s">
        <v>166</v>
      </c>
      <c r="D504" s="16" t="s">
        <v>101</v>
      </c>
      <c r="E504" s="16" t="s">
        <v>172</v>
      </c>
      <c r="F504" s="30"/>
      <c r="G504" s="27">
        <f aca="true" t="shared" si="45" ref="G504:H506">G505</f>
        <v>823.9</v>
      </c>
      <c r="H504" s="27">
        <f t="shared" si="45"/>
        <v>441.8</v>
      </c>
      <c r="I504" s="49">
        <f t="shared" si="42"/>
        <v>382.09999999999997</v>
      </c>
      <c r="J504" s="49">
        <f t="shared" si="43"/>
        <v>53.623012501517174</v>
      </c>
    </row>
    <row r="505" spans="1:10" ht="13.5">
      <c r="A505" s="86" t="s">
        <v>173</v>
      </c>
      <c r="B505" s="88"/>
      <c r="C505" s="16" t="s">
        <v>166</v>
      </c>
      <c r="D505" s="16" t="s">
        <v>101</v>
      </c>
      <c r="E505" s="16" t="s">
        <v>174</v>
      </c>
      <c r="F505" s="30"/>
      <c r="G505" s="27">
        <f t="shared" si="45"/>
        <v>823.9</v>
      </c>
      <c r="H505" s="27">
        <f t="shared" si="45"/>
        <v>441.8</v>
      </c>
      <c r="I505" s="49">
        <f t="shared" si="42"/>
        <v>382.09999999999997</v>
      </c>
      <c r="J505" s="49">
        <f t="shared" si="43"/>
        <v>53.623012501517174</v>
      </c>
    </row>
    <row r="506" spans="1:10" ht="27" customHeight="1">
      <c r="A506" s="86" t="s">
        <v>191</v>
      </c>
      <c r="B506" s="88"/>
      <c r="C506" s="16" t="s">
        <v>166</v>
      </c>
      <c r="D506" s="16" t="s">
        <v>101</v>
      </c>
      <c r="E506" s="16" t="s">
        <v>174</v>
      </c>
      <c r="F506" s="30" t="s">
        <v>192</v>
      </c>
      <c r="G506" s="27">
        <f t="shared" si="45"/>
        <v>823.9</v>
      </c>
      <c r="H506" s="27">
        <f t="shared" si="45"/>
        <v>441.8</v>
      </c>
      <c r="I506" s="49">
        <f t="shared" si="42"/>
        <v>382.09999999999997</v>
      </c>
      <c r="J506" s="49">
        <f t="shared" si="43"/>
        <v>53.623012501517174</v>
      </c>
    </row>
    <row r="507" spans="1:10" ht="13.5">
      <c r="A507" s="86" t="s">
        <v>264</v>
      </c>
      <c r="B507" s="88"/>
      <c r="C507" s="16" t="s">
        <v>166</v>
      </c>
      <c r="D507" s="16" t="s">
        <v>101</v>
      </c>
      <c r="E507" s="16" t="s">
        <v>174</v>
      </c>
      <c r="F507" s="30" t="s">
        <v>265</v>
      </c>
      <c r="G507" s="27">
        <f>Прил_4!H443</f>
        <v>823.9</v>
      </c>
      <c r="H507" s="27">
        <f>Прил_4!I443</f>
        <v>441.8</v>
      </c>
      <c r="I507" s="49">
        <f t="shared" si="42"/>
        <v>382.09999999999997</v>
      </c>
      <c r="J507" s="49">
        <f t="shared" si="43"/>
        <v>53.623012501517174</v>
      </c>
    </row>
    <row r="508" spans="1:10" ht="51" customHeight="1">
      <c r="A508" s="86" t="s">
        <v>266</v>
      </c>
      <c r="B508" s="88"/>
      <c r="C508" s="16" t="s">
        <v>166</v>
      </c>
      <c r="D508" s="16" t="s">
        <v>101</v>
      </c>
      <c r="E508" s="16" t="s">
        <v>267</v>
      </c>
      <c r="F508" s="30"/>
      <c r="G508" s="27">
        <f aca="true" t="shared" si="46" ref="G508:H511">G509</f>
        <v>204.8</v>
      </c>
      <c r="H508" s="27">
        <f t="shared" si="46"/>
        <v>102.4</v>
      </c>
      <c r="I508" s="49">
        <f t="shared" si="42"/>
        <v>102.4</v>
      </c>
      <c r="J508" s="49">
        <f t="shared" si="43"/>
        <v>50</v>
      </c>
    </row>
    <row r="509" spans="1:10" ht="40.5" customHeight="1">
      <c r="A509" s="86" t="s">
        <v>268</v>
      </c>
      <c r="B509" s="88"/>
      <c r="C509" s="16" t="s">
        <v>166</v>
      </c>
      <c r="D509" s="16" t="s">
        <v>101</v>
      </c>
      <c r="E509" s="16" t="s">
        <v>269</v>
      </c>
      <c r="F509" s="30"/>
      <c r="G509" s="27">
        <f t="shared" si="46"/>
        <v>204.8</v>
      </c>
      <c r="H509" s="27">
        <f t="shared" si="46"/>
        <v>102.4</v>
      </c>
      <c r="I509" s="49">
        <f t="shared" si="42"/>
        <v>102.4</v>
      </c>
      <c r="J509" s="49">
        <f t="shared" si="43"/>
        <v>50</v>
      </c>
    </row>
    <row r="510" spans="1:10" ht="27" customHeight="1">
      <c r="A510" s="86" t="s">
        <v>270</v>
      </c>
      <c r="B510" s="88"/>
      <c r="C510" s="16" t="s">
        <v>166</v>
      </c>
      <c r="D510" s="16" t="s">
        <v>101</v>
      </c>
      <c r="E510" s="16" t="s">
        <v>271</v>
      </c>
      <c r="F510" s="30"/>
      <c r="G510" s="27">
        <f t="shared" si="46"/>
        <v>204.8</v>
      </c>
      <c r="H510" s="27">
        <f t="shared" si="46"/>
        <v>102.4</v>
      </c>
      <c r="I510" s="49">
        <f t="shared" si="42"/>
        <v>102.4</v>
      </c>
      <c r="J510" s="49">
        <f t="shared" si="43"/>
        <v>50</v>
      </c>
    </row>
    <row r="511" spans="1:10" ht="27" customHeight="1">
      <c r="A511" s="86" t="s">
        <v>191</v>
      </c>
      <c r="B511" s="88"/>
      <c r="C511" s="16" t="s">
        <v>166</v>
      </c>
      <c r="D511" s="16" t="s">
        <v>101</v>
      </c>
      <c r="E511" s="16" t="s">
        <v>271</v>
      </c>
      <c r="F511" s="30" t="s">
        <v>192</v>
      </c>
      <c r="G511" s="27">
        <f t="shared" si="46"/>
        <v>204.8</v>
      </c>
      <c r="H511" s="27">
        <f t="shared" si="46"/>
        <v>102.4</v>
      </c>
      <c r="I511" s="49">
        <f t="shared" si="42"/>
        <v>102.4</v>
      </c>
      <c r="J511" s="49">
        <f t="shared" si="43"/>
        <v>50</v>
      </c>
    </row>
    <row r="512" spans="1:10" ht="13.5">
      <c r="A512" s="86" t="s">
        <v>264</v>
      </c>
      <c r="B512" s="88"/>
      <c r="C512" s="16" t="s">
        <v>166</v>
      </c>
      <c r="D512" s="16" t="s">
        <v>101</v>
      </c>
      <c r="E512" s="16" t="s">
        <v>271</v>
      </c>
      <c r="F512" s="30" t="s">
        <v>265</v>
      </c>
      <c r="G512" s="27">
        <f>Прил_4!H448</f>
        <v>204.8</v>
      </c>
      <c r="H512" s="27">
        <f>Прил_4!I448</f>
        <v>102.4</v>
      </c>
      <c r="I512" s="49">
        <f t="shared" si="42"/>
        <v>102.4</v>
      </c>
      <c r="J512" s="49">
        <f t="shared" si="43"/>
        <v>50</v>
      </c>
    </row>
    <row r="513" spans="1:10" ht="27.75" customHeight="1">
      <c r="A513" s="86" t="s">
        <v>276</v>
      </c>
      <c r="B513" s="88"/>
      <c r="C513" s="16" t="s">
        <v>166</v>
      </c>
      <c r="D513" s="16" t="s">
        <v>101</v>
      </c>
      <c r="E513" s="16" t="s">
        <v>277</v>
      </c>
      <c r="F513" s="30"/>
      <c r="G513" s="27">
        <f>G514</f>
        <v>310.90000000000003</v>
      </c>
      <c r="H513" s="27">
        <f>H514</f>
        <v>172.3</v>
      </c>
      <c r="I513" s="49">
        <f t="shared" si="42"/>
        <v>138.60000000000002</v>
      </c>
      <c r="J513" s="49">
        <f t="shared" si="43"/>
        <v>55.419749115471205</v>
      </c>
    </row>
    <row r="514" spans="1:10" ht="42.75" customHeight="1">
      <c r="A514" s="86" t="s">
        <v>278</v>
      </c>
      <c r="B514" s="88"/>
      <c r="C514" s="16" t="s">
        <v>166</v>
      </c>
      <c r="D514" s="16" t="s">
        <v>101</v>
      </c>
      <c r="E514" s="16" t="s">
        <v>279</v>
      </c>
      <c r="F514" s="30"/>
      <c r="G514" s="27">
        <f>G515+G518+G521+G524</f>
        <v>310.90000000000003</v>
      </c>
      <c r="H514" s="27">
        <f>H515+H518+H521+H524</f>
        <v>172.3</v>
      </c>
      <c r="I514" s="49">
        <f t="shared" si="42"/>
        <v>138.60000000000002</v>
      </c>
      <c r="J514" s="49">
        <f t="shared" si="43"/>
        <v>55.419749115471205</v>
      </c>
    </row>
    <row r="515" spans="1:10" ht="13.5">
      <c r="A515" s="86" t="s">
        <v>280</v>
      </c>
      <c r="B515" s="88"/>
      <c r="C515" s="16" t="s">
        <v>166</v>
      </c>
      <c r="D515" s="16" t="s">
        <v>101</v>
      </c>
      <c r="E515" s="16" t="s">
        <v>281</v>
      </c>
      <c r="F515" s="30"/>
      <c r="G515" s="27">
        <f>G516</f>
        <v>238.3</v>
      </c>
      <c r="H515" s="27">
        <f>H516</f>
        <v>136</v>
      </c>
      <c r="I515" s="49">
        <f t="shared" si="42"/>
        <v>102.30000000000001</v>
      </c>
      <c r="J515" s="49">
        <f t="shared" si="43"/>
        <v>57.070919009651696</v>
      </c>
    </row>
    <row r="516" spans="1:10" ht="27" customHeight="1">
      <c r="A516" s="86" t="s">
        <v>191</v>
      </c>
      <c r="B516" s="88"/>
      <c r="C516" s="16" t="s">
        <v>166</v>
      </c>
      <c r="D516" s="16" t="s">
        <v>101</v>
      </c>
      <c r="E516" s="16" t="s">
        <v>281</v>
      </c>
      <c r="F516" s="30" t="s">
        <v>192</v>
      </c>
      <c r="G516" s="27">
        <f>G517</f>
        <v>238.3</v>
      </c>
      <c r="H516" s="27">
        <f>H517</f>
        <v>136</v>
      </c>
      <c r="I516" s="49">
        <f t="shared" si="42"/>
        <v>102.30000000000001</v>
      </c>
      <c r="J516" s="49">
        <f t="shared" si="43"/>
        <v>57.070919009651696</v>
      </c>
    </row>
    <row r="517" spans="1:10" ht="13.5">
      <c r="A517" s="86" t="s">
        <v>264</v>
      </c>
      <c r="B517" s="88"/>
      <c r="C517" s="16" t="s">
        <v>166</v>
      </c>
      <c r="D517" s="16" t="s">
        <v>101</v>
      </c>
      <c r="E517" s="16" t="s">
        <v>281</v>
      </c>
      <c r="F517" s="30" t="s">
        <v>265</v>
      </c>
      <c r="G517" s="27">
        <f>Прил_4!H453</f>
        <v>238.3</v>
      </c>
      <c r="H517" s="27">
        <f>Прил_4!I453</f>
        <v>136</v>
      </c>
      <c r="I517" s="49">
        <f t="shared" si="42"/>
        <v>102.30000000000001</v>
      </c>
      <c r="J517" s="49">
        <f t="shared" si="43"/>
        <v>57.070919009651696</v>
      </c>
    </row>
    <row r="518" spans="1:10" ht="27" customHeight="1">
      <c r="A518" s="86" t="s">
        <v>282</v>
      </c>
      <c r="B518" s="88"/>
      <c r="C518" s="16" t="s">
        <v>166</v>
      </c>
      <c r="D518" s="16" t="s">
        <v>101</v>
      </c>
      <c r="E518" s="16" t="s">
        <v>283</v>
      </c>
      <c r="F518" s="30"/>
      <c r="G518" s="27">
        <f>G519</f>
        <v>45</v>
      </c>
      <c r="H518" s="27">
        <f>H519</f>
        <v>28</v>
      </c>
      <c r="I518" s="49">
        <f t="shared" si="42"/>
        <v>17</v>
      </c>
      <c r="J518" s="49">
        <f t="shared" si="43"/>
        <v>62.22222222222222</v>
      </c>
    </row>
    <row r="519" spans="1:10" ht="27" customHeight="1">
      <c r="A519" s="86" t="s">
        <v>191</v>
      </c>
      <c r="B519" s="88"/>
      <c r="C519" s="16" t="s">
        <v>166</v>
      </c>
      <c r="D519" s="16" t="s">
        <v>101</v>
      </c>
      <c r="E519" s="16" t="s">
        <v>283</v>
      </c>
      <c r="F519" s="30" t="s">
        <v>192</v>
      </c>
      <c r="G519" s="27">
        <f>G520</f>
        <v>45</v>
      </c>
      <c r="H519" s="27">
        <f>H520</f>
        <v>28</v>
      </c>
      <c r="I519" s="49">
        <f t="shared" si="42"/>
        <v>17</v>
      </c>
      <c r="J519" s="49">
        <f t="shared" si="43"/>
        <v>62.22222222222222</v>
      </c>
    </row>
    <row r="520" spans="1:10" ht="13.5">
      <c r="A520" s="86" t="s">
        <v>264</v>
      </c>
      <c r="B520" s="88"/>
      <c r="C520" s="16" t="s">
        <v>166</v>
      </c>
      <c r="D520" s="16" t="s">
        <v>101</v>
      </c>
      <c r="E520" s="16" t="s">
        <v>283</v>
      </c>
      <c r="F520" s="30" t="s">
        <v>265</v>
      </c>
      <c r="G520" s="27">
        <f>Прил_4!H456</f>
        <v>45</v>
      </c>
      <c r="H520" s="27">
        <f>Прил_4!I456</f>
        <v>28</v>
      </c>
      <c r="I520" s="49">
        <f t="shared" si="42"/>
        <v>17</v>
      </c>
      <c r="J520" s="49">
        <f t="shared" si="43"/>
        <v>62.22222222222222</v>
      </c>
    </row>
    <row r="521" spans="1:10" ht="42" customHeight="1">
      <c r="A521" s="86" t="s">
        <v>284</v>
      </c>
      <c r="B521" s="88"/>
      <c r="C521" s="16" t="s">
        <v>166</v>
      </c>
      <c r="D521" s="16" t="s">
        <v>101</v>
      </c>
      <c r="E521" s="16" t="s">
        <v>285</v>
      </c>
      <c r="F521" s="30"/>
      <c r="G521" s="27">
        <f>G522</f>
        <v>17</v>
      </c>
      <c r="H521" s="27">
        <f>H522</f>
        <v>8.3</v>
      </c>
      <c r="I521" s="49">
        <f t="shared" si="42"/>
        <v>8.7</v>
      </c>
      <c r="J521" s="49">
        <f t="shared" si="43"/>
        <v>48.82352941176471</v>
      </c>
    </row>
    <row r="522" spans="1:10" ht="27" customHeight="1">
      <c r="A522" s="86" t="s">
        <v>191</v>
      </c>
      <c r="B522" s="88"/>
      <c r="C522" s="16" t="s">
        <v>166</v>
      </c>
      <c r="D522" s="16" t="s">
        <v>101</v>
      </c>
      <c r="E522" s="16" t="s">
        <v>285</v>
      </c>
      <c r="F522" s="30" t="s">
        <v>192</v>
      </c>
      <c r="G522" s="27">
        <f>G523</f>
        <v>17</v>
      </c>
      <c r="H522" s="27">
        <f>H523</f>
        <v>8.3</v>
      </c>
      <c r="I522" s="49">
        <f aca="true" t="shared" si="47" ref="I522:I585">G522-H522</f>
        <v>8.7</v>
      </c>
      <c r="J522" s="49">
        <f aca="true" t="shared" si="48" ref="J522:J585">H522/G522*100</f>
        <v>48.82352941176471</v>
      </c>
    </row>
    <row r="523" spans="1:10" ht="13.5">
      <c r="A523" s="86" t="s">
        <v>264</v>
      </c>
      <c r="B523" s="88"/>
      <c r="C523" s="16" t="s">
        <v>166</v>
      </c>
      <c r="D523" s="16" t="s">
        <v>101</v>
      </c>
      <c r="E523" s="16" t="s">
        <v>285</v>
      </c>
      <c r="F523" s="30" t="s">
        <v>265</v>
      </c>
      <c r="G523" s="27">
        <f>Прил_4!H459</f>
        <v>17</v>
      </c>
      <c r="H523" s="27">
        <f>Прил_4!I459</f>
        <v>8.3</v>
      </c>
      <c r="I523" s="49">
        <f t="shared" si="47"/>
        <v>8.7</v>
      </c>
      <c r="J523" s="49">
        <f t="shared" si="48"/>
        <v>48.82352941176471</v>
      </c>
    </row>
    <row r="524" spans="1:10" ht="13.5">
      <c r="A524" s="86" t="s">
        <v>286</v>
      </c>
      <c r="B524" s="88"/>
      <c r="C524" s="16" t="s">
        <v>166</v>
      </c>
      <c r="D524" s="16" t="s">
        <v>101</v>
      </c>
      <c r="E524" s="16" t="s">
        <v>287</v>
      </c>
      <c r="F524" s="30"/>
      <c r="G524" s="27">
        <f>G525</f>
        <v>10.6</v>
      </c>
      <c r="H524" s="27">
        <f>H525</f>
        <v>0</v>
      </c>
      <c r="I524" s="49">
        <f t="shared" si="47"/>
        <v>10.6</v>
      </c>
      <c r="J524" s="49">
        <f t="shared" si="48"/>
        <v>0</v>
      </c>
    </row>
    <row r="525" spans="1:10" ht="27" customHeight="1">
      <c r="A525" s="86" t="s">
        <v>191</v>
      </c>
      <c r="B525" s="88"/>
      <c r="C525" s="16" t="s">
        <v>166</v>
      </c>
      <c r="D525" s="16" t="s">
        <v>101</v>
      </c>
      <c r="E525" s="16" t="s">
        <v>287</v>
      </c>
      <c r="F525" s="30" t="s">
        <v>192</v>
      </c>
      <c r="G525" s="27">
        <f>G526</f>
        <v>10.6</v>
      </c>
      <c r="H525" s="27">
        <f>H526</f>
        <v>0</v>
      </c>
      <c r="I525" s="49">
        <f t="shared" si="47"/>
        <v>10.6</v>
      </c>
      <c r="J525" s="49">
        <f t="shared" si="48"/>
        <v>0</v>
      </c>
    </row>
    <row r="526" spans="1:10" ht="13.5">
      <c r="A526" s="86" t="s">
        <v>264</v>
      </c>
      <c r="B526" s="88"/>
      <c r="C526" s="16" t="s">
        <v>166</v>
      </c>
      <c r="D526" s="16" t="s">
        <v>101</v>
      </c>
      <c r="E526" s="16" t="s">
        <v>287</v>
      </c>
      <c r="F526" s="30" t="s">
        <v>265</v>
      </c>
      <c r="G526" s="27">
        <f>Прил_4!H462</f>
        <v>10.6</v>
      </c>
      <c r="H526" s="27">
        <f>Прил_4!I462</f>
        <v>0</v>
      </c>
      <c r="I526" s="49">
        <f t="shared" si="47"/>
        <v>10.6</v>
      </c>
      <c r="J526" s="49">
        <f t="shared" si="48"/>
        <v>0</v>
      </c>
    </row>
    <row r="527" spans="1:10" ht="13.5">
      <c r="A527" s="86" t="s">
        <v>322</v>
      </c>
      <c r="B527" s="88"/>
      <c r="C527" s="16" t="s">
        <v>166</v>
      </c>
      <c r="D527" s="16" t="s">
        <v>101</v>
      </c>
      <c r="E527" s="16" t="s">
        <v>323</v>
      </c>
      <c r="F527" s="30"/>
      <c r="G527" s="27">
        <f>G528+G531+G534</f>
        <v>48467.1</v>
      </c>
      <c r="H527" s="27">
        <f>H528+H531+H534</f>
        <v>25837.5</v>
      </c>
      <c r="I527" s="49">
        <f t="shared" si="47"/>
        <v>22629.6</v>
      </c>
      <c r="J527" s="49">
        <f t="shared" si="48"/>
        <v>53.309358306975255</v>
      </c>
    </row>
    <row r="528" spans="1:10" ht="67.5" customHeight="1">
      <c r="A528" s="86" t="s">
        <v>37</v>
      </c>
      <c r="B528" s="88"/>
      <c r="C528" s="16" t="s">
        <v>166</v>
      </c>
      <c r="D528" s="16" t="s">
        <v>101</v>
      </c>
      <c r="E528" s="16" t="s">
        <v>324</v>
      </c>
      <c r="F528" s="30"/>
      <c r="G528" s="27">
        <f>G529</f>
        <v>1050</v>
      </c>
      <c r="H528" s="27">
        <f>H529</f>
        <v>635.6</v>
      </c>
      <c r="I528" s="49">
        <f t="shared" si="47"/>
        <v>414.4</v>
      </c>
      <c r="J528" s="49">
        <f t="shared" si="48"/>
        <v>60.53333333333334</v>
      </c>
    </row>
    <row r="529" spans="1:10" ht="27" customHeight="1">
      <c r="A529" s="86" t="s">
        <v>191</v>
      </c>
      <c r="B529" s="88"/>
      <c r="C529" s="16" t="s">
        <v>166</v>
      </c>
      <c r="D529" s="16" t="s">
        <v>101</v>
      </c>
      <c r="E529" s="16" t="s">
        <v>324</v>
      </c>
      <c r="F529" s="30" t="s">
        <v>192</v>
      </c>
      <c r="G529" s="27">
        <f>G530</f>
        <v>1050</v>
      </c>
      <c r="H529" s="27">
        <f>H530</f>
        <v>635.6</v>
      </c>
      <c r="I529" s="49">
        <f t="shared" si="47"/>
        <v>414.4</v>
      </c>
      <c r="J529" s="49">
        <f t="shared" si="48"/>
        <v>60.53333333333334</v>
      </c>
    </row>
    <row r="530" spans="1:10" ht="13.5">
      <c r="A530" s="86" t="s">
        <v>264</v>
      </c>
      <c r="B530" s="88"/>
      <c r="C530" s="16" t="s">
        <v>166</v>
      </c>
      <c r="D530" s="16" t="s">
        <v>101</v>
      </c>
      <c r="E530" s="16" t="s">
        <v>324</v>
      </c>
      <c r="F530" s="30" t="s">
        <v>265</v>
      </c>
      <c r="G530" s="27">
        <f>Прил_4!H466</f>
        <v>1050</v>
      </c>
      <c r="H530" s="27">
        <f>Прил_4!I466</f>
        <v>635.6</v>
      </c>
      <c r="I530" s="49">
        <f t="shared" si="47"/>
        <v>414.4</v>
      </c>
      <c r="J530" s="49">
        <f t="shared" si="48"/>
        <v>60.53333333333334</v>
      </c>
    </row>
    <row r="531" spans="1:10" ht="13.5">
      <c r="A531" s="86" t="s">
        <v>52</v>
      </c>
      <c r="B531" s="88"/>
      <c r="C531" s="16" t="s">
        <v>166</v>
      </c>
      <c r="D531" s="16" t="s">
        <v>101</v>
      </c>
      <c r="E531" s="16" t="s">
        <v>325</v>
      </c>
      <c r="F531" s="30"/>
      <c r="G531" s="27">
        <f>G532</f>
        <v>448</v>
      </c>
      <c r="H531" s="27">
        <f>H532</f>
        <v>12</v>
      </c>
      <c r="I531" s="49">
        <f t="shared" si="47"/>
        <v>436</v>
      </c>
      <c r="J531" s="49">
        <f t="shared" si="48"/>
        <v>2.6785714285714284</v>
      </c>
    </row>
    <row r="532" spans="1:10" ht="28.5" customHeight="1">
      <c r="A532" s="86" t="s">
        <v>191</v>
      </c>
      <c r="B532" s="88"/>
      <c r="C532" s="16" t="s">
        <v>166</v>
      </c>
      <c r="D532" s="16" t="s">
        <v>101</v>
      </c>
      <c r="E532" s="16" t="s">
        <v>325</v>
      </c>
      <c r="F532" s="30" t="s">
        <v>192</v>
      </c>
      <c r="G532" s="27">
        <f>G533</f>
        <v>448</v>
      </c>
      <c r="H532" s="27">
        <f>H533</f>
        <v>12</v>
      </c>
      <c r="I532" s="49">
        <f t="shared" si="47"/>
        <v>436</v>
      </c>
      <c r="J532" s="49">
        <f t="shared" si="48"/>
        <v>2.6785714285714284</v>
      </c>
    </row>
    <row r="533" spans="1:10" ht="13.5">
      <c r="A533" s="86" t="s">
        <v>264</v>
      </c>
      <c r="B533" s="88"/>
      <c r="C533" s="16" t="s">
        <v>166</v>
      </c>
      <c r="D533" s="16" t="s">
        <v>101</v>
      </c>
      <c r="E533" s="16" t="s">
        <v>325</v>
      </c>
      <c r="F533" s="30" t="s">
        <v>265</v>
      </c>
      <c r="G533" s="27">
        <f>Прил_4!H469</f>
        <v>448</v>
      </c>
      <c r="H533" s="27">
        <f>Прил_4!I469</f>
        <v>12</v>
      </c>
      <c r="I533" s="49">
        <f t="shared" si="47"/>
        <v>436</v>
      </c>
      <c r="J533" s="49">
        <f t="shared" si="48"/>
        <v>2.6785714285714284</v>
      </c>
    </row>
    <row r="534" spans="1:10" ht="29.25" customHeight="1">
      <c r="A534" s="86" t="s">
        <v>241</v>
      </c>
      <c r="B534" s="88"/>
      <c r="C534" s="16" t="s">
        <v>166</v>
      </c>
      <c r="D534" s="16" t="s">
        <v>101</v>
      </c>
      <c r="E534" s="16" t="s">
        <v>326</v>
      </c>
      <c r="F534" s="30"/>
      <c r="G534" s="27">
        <f>G535</f>
        <v>46969.1</v>
      </c>
      <c r="H534" s="27">
        <f>H535</f>
        <v>25189.9</v>
      </c>
      <c r="I534" s="49">
        <f t="shared" si="47"/>
        <v>21779.199999999997</v>
      </c>
      <c r="J534" s="49">
        <f t="shared" si="48"/>
        <v>53.63079130747662</v>
      </c>
    </row>
    <row r="535" spans="1:10" ht="27" customHeight="1">
      <c r="A535" s="86" t="s">
        <v>191</v>
      </c>
      <c r="B535" s="88"/>
      <c r="C535" s="16" t="s">
        <v>166</v>
      </c>
      <c r="D535" s="16" t="s">
        <v>101</v>
      </c>
      <c r="E535" s="16" t="s">
        <v>326</v>
      </c>
      <c r="F535" s="30" t="s">
        <v>192</v>
      </c>
      <c r="G535" s="27">
        <f>G536</f>
        <v>46969.1</v>
      </c>
      <c r="H535" s="27">
        <f>H536</f>
        <v>25189.9</v>
      </c>
      <c r="I535" s="49">
        <f t="shared" si="47"/>
        <v>21779.199999999997</v>
      </c>
      <c r="J535" s="49">
        <f t="shared" si="48"/>
        <v>53.63079130747662</v>
      </c>
    </row>
    <row r="536" spans="1:10" ht="13.5">
      <c r="A536" s="86" t="s">
        <v>264</v>
      </c>
      <c r="B536" s="88"/>
      <c r="C536" s="16" t="s">
        <v>166</v>
      </c>
      <c r="D536" s="16" t="s">
        <v>101</v>
      </c>
      <c r="E536" s="16" t="s">
        <v>326</v>
      </c>
      <c r="F536" s="30" t="s">
        <v>265</v>
      </c>
      <c r="G536" s="27">
        <f>Прил_4!H472</f>
        <v>46969.1</v>
      </c>
      <c r="H536" s="27">
        <f>Прил_4!I472</f>
        <v>25189.9</v>
      </c>
      <c r="I536" s="49">
        <f t="shared" si="47"/>
        <v>21779.199999999997</v>
      </c>
      <c r="J536" s="49">
        <f t="shared" si="48"/>
        <v>53.63079130747662</v>
      </c>
    </row>
    <row r="537" spans="1:10" ht="13.5">
      <c r="A537" s="89" t="s">
        <v>327</v>
      </c>
      <c r="B537" s="91"/>
      <c r="C537" s="15" t="s">
        <v>166</v>
      </c>
      <c r="D537" s="15" t="s">
        <v>166</v>
      </c>
      <c r="E537" s="15"/>
      <c r="F537" s="29"/>
      <c r="G537" s="25">
        <f>G538+G548+G558+G567+G585+G590</f>
        <v>13396</v>
      </c>
      <c r="H537" s="25">
        <f>H538+H548+H558+H567+H585+H590</f>
        <v>1585.7</v>
      </c>
      <c r="I537" s="48">
        <f t="shared" si="47"/>
        <v>11810.3</v>
      </c>
      <c r="J537" s="48">
        <f t="shared" si="48"/>
        <v>11.837115556882653</v>
      </c>
    </row>
    <row r="538" spans="1:10" ht="45" customHeight="1">
      <c r="A538" s="86" t="s">
        <v>328</v>
      </c>
      <c r="B538" s="88"/>
      <c r="C538" s="16" t="s">
        <v>166</v>
      </c>
      <c r="D538" s="16" t="s">
        <v>166</v>
      </c>
      <c r="E538" s="16" t="s">
        <v>329</v>
      </c>
      <c r="F538" s="30"/>
      <c r="G538" s="27">
        <f>G539</f>
        <v>508.3</v>
      </c>
      <c r="H538" s="27">
        <f>H539</f>
        <v>336.7</v>
      </c>
      <c r="I538" s="49">
        <f t="shared" si="47"/>
        <v>171.60000000000002</v>
      </c>
      <c r="J538" s="49">
        <f t="shared" si="48"/>
        <v>66.24040920716112</v>
      </c>
    </row>
    <row r="539" spans="1:10" ht="42" customHeight="1">
      <c r="A539" s="86" t="s">
        <v>330</v>
      </c>
      <c r="B539" s="88"/>
      <c r="C539" s="16" t="s">
        <v>166</v>
      </c>
      <c r="D539" s="16" t="s">
        <v>166</v>
      </c>
      <c r="E539" s="16" t="s">
        <v>331</v>
      </c>
      <c r="F539" s="30"/>
      <c r="G539" s="27">
        <f>G540+G545</f>
        <v>508.3</v>
      </c>
      <c r="H539" s="27">
        <f>H540+H545</f>
        <v>336.7</v>
      </c>
      <c r="I539" s="49">
        <f t="shared" si="47"/>
        <v>171.60000000000002</v>
      </c>
      <c r="J539" s="49">
        <f t="shared" si="48"/>
        <v>66.24040920716112</v>
      </c>
    </row>
    <row r="540" spans="1:10" ht="13.5">
      <c r="A540" s="86" t="s">
        <v>332</v>
      </c>
      <c r="B540" s="88"/>
      <c r="C540" s="16" t="s">
        <v>166</v>
      </c>
      <c r="D540" s="16" t="s">
        <v>166</v>
      </c>
      <c r="E540" s="16" t="s">
        <v>333</v>
      </c>
      <c r="F540" s="30"/>
      <c r="G540" s="27">
        <f>G541+G543</f>
        <v>493.3</v>
      </c>
      <c r="H540" s="27">
        <f>H541+H543</f>
        <v>336.7</v>
      </c>
      <c r="I540" s="49">
        <f t="shared" si="47"/>
        <v>156.60000000000002</v>
      </c>
      <c r="J540" s="49">
        <f t="shared" si="48"/>
        <v>68.25461179809447</v>
      </c>
    </row>
    <row r="541" spans="1:10" ht="27" customHeight="1">
      <c r="A541" s="86" t="s">
        <v>33</v>
      </c>
      <c r="B541" s="88"/>
      <c r="C541" s="16" t="s">
        <v>166</v>
      </c>
      <c r="D541" s="16" t="s">
        <v>166</v>
      </c>
      <c r="E541" s="16" t="s">
        <v>333</v>
      </c>
      <c r="F541" s="30" t="s">
        <v>34</v>
      </c>
      <c r="G541" s="27">
        <f>G542</f>
        <v>384.8</v>
      </c>
      <c r="H541" s="27">
        <f>H542</f>
        <v>236.5</v>
      </c>
      <c r="I541" s="49">
        <f t="shared" si="47"/>
        <v>148.3</v>
      </c>
      <c r="J541" s="49">
        <f t="shared" si="48"/>
        <v>61.46049896049895</v>
      </c>
    </row>
    <row r="542" spans="1:10" ht="27" customHeight="1">
      <c r="A542" s="86" t="s">
        <v>35</v>
      </c>
      <c r="B542" s="88"/>
      <c r="C542" s="16" t="s">
        <v>166</v>
      </c>
      <c r="D542" s="16" t="s">
        <v>166</v>
      </c>
      <c r="E542" s="16" t="s">
        <v>333</v>
      </c>
      <c r="F542" s="30" t="s">
        <v>36</v>
      </c>
      <c r="G542" s="27">
        <f>Прил_4!H534</f>
        <v>384.8</v>
      </c>
      <c r="H542" s="27">
        <f>Прил_4!I534</f>
        <v>236.5</v>
      </c>
      <c r="I542" s="49">
        <f t="shared" si="47"/>
        <v>148.3</v>
      </c>
      <c r="J542" s="49">
        <f t="shared" si="48"/>
        <v>61.46049896049895</v>
      </c>
    </row>
    <row r="543" spans="1:10" ht="27.75" customHeight="1">
      <c r="A543" s="86" t="s">
        <v>191</v>
      </c>
      <c r="B543" s="88"/>
      <c r="C543" s="16" t="s">
        <v>166</v>
      </c>
      <c r="D543" s="16" t="s">
        <v>166</v>
      </c>
      <c r="E543" s="16" t="s">
        <v>333</v>
      </c>
      <c r="F543" s="30" t="s">
        <v>192</v>
      </c>
      <c r="G543" s="27">
        <f>G544</f>
        <v>108.5</v>
      </c>
      <c r="H543" s="27">
        <f>H544</f>
        <v>100.2</v>
      </c>
      <c r="I543" s="49">
        <f t="shared" si="47"/>
        <v>8.299999999999997</v>
      </c>
      <c r="J543" s="49">
        <f t="shared" si="48"/>
        <v>92.35023041474655</v>
      </c>
    </row>
    <row r="544" spans="1:10" ht="13.5">
      <c r="A544" s="86" t="s">
        <v>264</v>
      </c>
      <c r="B544" s="88"/>
      <c r="C544" s="16" t="s">
        <v>166</v>
      </c>
      <c r="D544" s="16" t="s">
        <v>166</v>
      </c>
      <c r="E544" s="16" t="s">
        <v>333</v>
      </c>
      <c r="F544" s="30" t="s">
        <v>265</v>
      </c>
      <c r="G544" s="27">
        <f>Прил_4!H478</f>
        <v>108.5</v>
      </c>
      <c r="H544" s="27">
        <f>Прил_4!I478</f>
        <v>100.2</v>
      </c>
      <c r="I544" s="49">
        <f t="shared" si="47"/>
        <v>8.299999999999997</v>
      </c>
      <c r="J544" s="49">
        <f t="shared" si="48"/>
        <v>92.35023041474655</v>
      </c>
    </row>
    <row r="545" spans="1:10" ht="13.5">
      <c r="A545" s="86" t="s">
        <v>366</v>
      </c>
      <c r="B545" s="88"/>
      <c r="C545" s="16" t="s">
        <v>166</v>
      </c>
      <c r="D545" s="16" t="s">
        <v>166</v>
      </c>
      <c r="E545" s="16" t="s">
        <v>367</v>
      </c>
      <c r="F545" s="30"/>
      <c r="G545" s="27">
        <f>G546</f>
        <v>15</v>
      </c>
      <c r="H545" s="27">
        <f>H546</f>
        <v>0</v>
      </c>
      <c r="I545" s="49">
        <f t="shared" si="47"/>
        <v>15</v>
      </c>
      <c r="J545" s="49">
        <f t="shared" si="48"/>
        <v>0</v>
      </c>
    </row>
    <row r="546" spans="1:10" ht="27.75" customHeight="1">
      <c r="A546" s="86" t="s">
        <v>33</v>
      </c>
      <c r="B546" s="88"/>
      <c r="C546" s="16" t="s">
        <v>166</v>
      </c>
      <c r="D546" s="16" t="s">
        <v>166</v>
      </c>
      <c r="E546" s="16" t="s">
        <v>367</v>
      </c>
      <c r="F546" s="30" t="s">
        <v>34</v>
      </c>
      <c r="G546" s="27">
        <f>G547</f>
        <v>15</v>
      </c>
      <c r="H546" s="27">
        <f>H547</f>
        <v>0</v>
      </c>
      <c r="I546" s="49">
        <f t="shared" si="47"/>
        <v>15</v>
      </c>
      <c r="J546" s="49">
        <f t="shared" si="48"/>
        <v>0</v>
      </c>
    </row>
    <row r="547" spans="1:10" ht="27.75" customHeight="1">
      <c r="A547" s="86" t="s">
        <v>35</v>
      </c>
      <c r="B547" s="88"/>
      <c r="C547" s="16" t="s">
        <v>166</v>
      </c>
      <c r="D547" s="16" t="s">
        <v>166</v>
      </c>
      <c r="E547" s="16" t="s">
        <v>367</v>
      </c>
      <c r="F547" s="30" t="s">
        <v>36</v>
      </c>
      <c r="G547" s="27">
        <f>Прил_4!H537</f>
        <v>15</v>
      </c>
      <c r="H547" s="27">
        <f>Прил_4!I537</f>
        <v>0</v>
      </c>
      <c r="I547" s="49">
        <f t="shared" si="47"/>
        <v>15</v>
      </c>
      <c r="J547" s="49">
        <f t="shared" si="48"/>
        <v>0</v>
      </c>
    </row>
    <row r="548" spans="1:10" ht="26.25" customHeight="1">
      <c r="A548" s="86" t="s">
        <v>334</v>
      </c>
      <c r="B548" s="88"/>
      <c r="C548" s="16" t="s">
        <v>166</v>
      </c>
      <c r="D548" s="16" t="s">
        <v>166</v>
      </c>
      <c r="E548" s="16" t="s">
        <v>335</v>
      </c>
      <c r="F548" s="30"/>
      <c r="G548" s="27">
        <f>G549</f>
        <v>423.8</v>
      </c>
      <c r="H548" s="27">
        <f>H549</f>
        <v>195</v>
      </c>
      <c r="I548" s="49">
        <f t="shared" si="47"/>
        <v>228.8</v>
      </c>
      <c r="J548" s="49">
        <f t="shared" si="48"/>
        <v>46.012269938650306</v>
      </c>
    </row>
    <row r="549" spans="1:10" ht="27" customHeight="1">
      <c r="A549" s="86" t="s">
        <v>336</v>
      </c>
      <c r="B549" s="88"/>
      <c r="C549" s="16" t="s">
        <v>166</v>
      </c>
      <c r="D549" s="16" t="s">
        <v>166</v>
      </c>
      <c r="E549" s="16" t="s">
        <v>337</v>
      </c>
      <c r="F549" s="30"/>
      <c r="G549" s="27">
        <f>G550+G555</f>
        <v>423.8</v>
      </c>
      <c r="H549" s="27">
        <f>H550+H555</f>
        <v>195</v>
      </c>
      <c r="I549" s="49">
        <f t="shared" si="47"/>
        <v>228.8</v>
      </c>
      <c r="J549" s="49">
        <f t="shared" si="48"/>
        <v>46.012269938650306</v>
      </c>
    </row>
    <row r="550" spans="1:10" ht="13.5">
      <c r="A550" s="86" t="s">
        <v>338</v>
      </c>
      <c r="B550" s="88"/>
      <c r="C550" s="16" t="s">
        <v>166</v>
      </c>
      <c r="D550" s="16" t="s">
        <v>166</v>
      </c>
      <c r="E550" s="16" t="s">
        <v>339</v>
      </c>
      <c r="F550" s="30"/>
      <c r="G550" s="27">
        <f>G551+G553</f>
        <v>341.8</v>
      </c>
      <c r="H550" s="27">
        <f>H551+H553</f>
        <v>145</v>
      </c>
      <c r="I550" s="49">
        <f t="shared" si="47"/>
        <v>196.8</v>
      </c>
      <c r="J550" s="49">
        <f t="shared" si="48"/>
        <v>42.422469280280865</v>
      </c>
    </row>
    <row r="551" spans="1:10" ht="25.5" customHeight="1">
      <c r="A551" s="86" t="s">
        <v>33</v>
      </c>
      <c r="B551" s="88"/>
      <c r="C551" s="16" t="s">
        <v>166</v>
      </c>
      <c r="D551" s="16" t="s">
        <v>166</v>
      </c>
      <c r="E551" s="16" t="s">
        <v>339</v>
      </c>
      <c r="F551" s="30" t="s">
        <v>34</v>
      </c>
      <c r="G551" s="27">
        <f>G552</f>
        <v>29.3</v>
      </c>
      <c r="H551" s="27">
        <f>H552</f>
        <v>0</v>
      </c>
      <c r="I551" s="49">
        <f t="shared" si="47"/>
        <v>29.3</v>
      </c>
      <c r="J551" s="49">
        <f t="shared" si="48"/>
        <v>0</v>
      </c>
    </row>
    <row r="552" spans="1:10" ht="27" customHeight="1">
      <c r="A552" s="86" t="s">
        <v>35</v>
      </c>
      <c r="B552" s="88"/>
      <c r="C552" s="16" t="s">
        <v>166</v>
      </c>
      <c r="D552" s="16" t="s">
        <v>166</v>
      </c>
      <c r="E552" s="16" t="s">
        <v>339</v>
      </c>
      <c r="F552" s="30" t="s">
        <v>36</v>
      </c>
      <c r="G552" s="27">
        <f>Прил_4!H483</f>
        <v>29.3</v>
      </c>
      <c r="H552" s="27">
        <f>Прил_4!I483</f>
        <v>0</v>
      </c>
      <c r="I552" s="49">
        <f t="shared" si="47"/>
        <v>29.3</v>
      </c>
      <c r="J552" s="49">
        <f t="shared" si="48"/>
        <v>0</v>
      </c>
    </row>
    <row r="553" spans="1:10" ht="13.5">
      <c r="A553" s="86" t="s">
        <v>181</v>
      </c>
      <c r="B553" s="88"/>
      <c r="C553" s="16" t="s">
        <v>166</v>
      </c>
      <c r="D553" s="16" t="s">
        <v>166</v>
      </c>
      <c r="E553" s="16" t="s">
        <v>339</v>
      </c>
      <c r="F553" s="30" t="s">
        <v>182</v>
      </c>
      <c r="G553" s="27">
        <f>G554</f>
        <v>312.5</v>
      </c>
      <c r="H553" s="27">
        <f>H554</f>
        <v>145</v>
      </c>
      <c r="I553" s="49">
        <f t="shared" si="47"/>
        <v>167.5</v>
      </c>
      <c r="J553" s="49">
        <f t="shared" si="48"/>
        <v>46.400000000000006</v>
      </c>
    </row>
    <row r="554" spans="1:10" ht="13.5">
      <c r="A554" s="86" t="s">
        <v>340</v>
      </c>
      <c r="B554" s="88"/>
      <c r="C554" s="16" t="s">
        <v>166</v>
      </c>
      <c r="D554" s="16" t="s">
        <v>166</v>
      </c>
      <c r="E554" s="16" t="s">
        <v>339</v>
      </c>
      <c r="F554" s="30" t="s">
        <v>341</v>
      </c>
      <c r="G554" s="27">
        <f>Прил_4!H485</f>
        <v>312.5</v>
      </c>
      <c r="H554" s="27">
        <f>Прил_4!I485</f>
        <v>145</v>
      </c>
      <c r="I554" s="49">
        <f t="shared" si="47"/>
        <v>167.5</v>
      </c>
      <c r="J554" s="49">
        <f t="shared" si="48"/>
        <v>46.400000000000006</v>
      </c>
    </row>
    <row r="555" spans="1:10" ht="13.5">
      <c r="A555" s="86" t="s">
        <v>342</v>
      </c>
      <c r="B555" s="88"/>
      <c r="C555" s="16" t="s">
        <v>166</v>
      </c>
      <c r="D555" s="16" t="s">
        <v>166</v>
      </c>
      <c r="E555" s="16" t="s">
        <v>343</v>
      </c>
      <c r="F555" s="30"/>
      <c r="G555" s="27">
        <f>G556</f>
        <v>82</v>
      </c>
      <c r="H555" s="27">
        <f>H556</f>
        <v>50</v>
      </c>
      <c r="I555" s="49">
        <f t="shared" si="47"/>
        <v>32</v>
      </c>
      <c r="J555" s="49">
        <f t="shared" si="48"/>
        <v>60.97560975609756</v>
      </c>
    </row>
    <row r="556" spans="1:10" ht="27" customHeight="1">
      <c r="A556" s="86" t="s">
        <v>33</v>
      </c>
      <c r="B556" s="88"/>
      <c r="C556" s="16" t="s">
        <v>166</v>
      </c>
      <c r="D556" s="16" t="s">
        <v>166</v>
      </c>
      <c r="E556" s="16" t="s">
        <v>343</v>
      </c>
      <c r="F556" s="30" t="s">
        <v>34</v>
      </c>
      <c r="G556" s="27">
        <f>G557</f>
        <v>82</v>
      </c>
      <c r="H556" s="27">
        <f>H557</f>
        <v>50</v>
      </c>
      <c r="I556" s="49">
        <f t="shared" si="47"/>
        <v>32</v>
      </c>
      <c r="J556" s="49">
        <f t="shared" si="48"/>
        <v>60.97560975609756</v>
      </c>
    </row>
    <row r="557" spans="1:10" ht="27.75" customHeight="1">
      <c r="A557" s="86" t="s">
        <v>35</v>
      </c>
      <c r="B557" s="88"/>
      <c r="C557" s="16" t="s">
        <v>166</v>
      </c>
      <c r="D557" s="16" t="s">
        <v>166</v>
      </c>
      <c r="E557" s="16" t="s">
        <v>343</v>
      </c>
      <c r="F557" s="30" t="s">
        <v>36</v>
      </c>
      <c r="G557" s="27">
        <f>Прил_4!H488</f>
        <v>82</v>
      </c>
      <c r="H557" s="27">
        <f>Прил_4!I488</f>
        <v>50</v>
      </c>
      <c r="I557" s="49">
        <f t="shared" si="47"/>
        <v>32</v>
      </c>
      <c r="J557" s="49">
        <f t="shared" si="48"/>
        <v>60.97560975609756</v>
      </c>
    </row>
    <row r="558" spans="1:10" ht="28.5" customHeight="1">
      <c r="A558" s="86" t="s">
        <v>344</v>
      </c>
      <c r="B558" s="88"/>
      <c r="C558" s="16" t="s">
        <v>166</v>
      </c>
      <c r="D558" s="16" t="s">
        <v>166</v>
      </c>
      <c r="E558" s="16" t="s">
        <v>345</v>
      </c>
      <c r="F558" s="30"/>
      <c r="G558" s="27">
        <f>G559+G563</f>
        <v>11293.6</v>
      </c>
      <c r="H558" s="27">
        <f>H559+H563</f>
        <v>339.4</v>
      </c>
      <c r="I558" s="49">
        <f t="shared" si="47"/>
        <v>10954.2</v>
      </c>
      <c r="J558" s="49">
        <f t="shared" si="48"/>
        <v>3.0052419069207335</v>
      </c>
    </row>
    <row r="559" spans="1:10" ht="25.5" customHeight="1">
      <c r="A559" s="86" t="s">
        <v>346</v>
      </c>
      <c r="B559" s="88"/>
      <c r="C559" s="16" t="s">
        <v>166</v>
      </c>
      <c r="D559" s="16" t="s">
        <v>166</v>
      </c>
      <c r="E559" s="16" t="s">
        <v>347</v>
      </c>
      <c r="F559" s="30"/>
      <c r="G559" s="27">
        <f aca="true" t="shared" si="49" ref="G559:H561">G560</f>
        <v>10270</v>
      </c>
      <c r="H559" s="27">
        <f t="shared" si="49"/>
        <v>339.4</v>
      </c>
      <c r="I559" s="49">
        <f t="shared" si="47"/>
        <v>9930.6</v>
      </c>
      <c r="J559" s="49">
        <f t="shared" si="48"/>
        <v>3.3047711781888993</v>
      </c>
    </row>
    <row r="560" spans="1:10" ht="28.5" customHeight="1">
      <c r="A560" s="86" t="s">
        <v>348</v>
      </c>
      <c r="B560" s="88"/>
      <c r="C560" s="16" t="s">
        <v>166</v>
      </c>
      <c r="D560" s="16" t="s">
        <v>166</v>
      </c>
      <c r="E560" s="16" t="s">
        <v>349</v>
      </c>
      <c r="F560" s="30"/>
      <c r="G560" s="27">
        <f t="shared" si="49"/>
        <v>10270</v>
      </c>
      <c r="H560" s="27">
        <f t="shared" si="49"/>
        <v>339.4</v>
      </c>
      <c r="I560" s="49">
        <f t="shared" si="47"/>
        <v>9930.6</v>
      </c>
      <c r="J560" s="49">
        <f t="shared" si="48"/>
        <v>3.3047711781888993</v>
      </c>
    </row>
    <row r="561" spans="1:10" ht="28.5" customHeight="1">
      <c r="A561" s="86" t="s">
        <v>191</v>
      </c>
      <c r="B561" s="88"/>
      <c r="C561" s="16" t="s">
        <v>166</v>
      </c>
      <c r="D561" s="16" t="s">
        <v>166</v>
      </c>
      <c r="E561" s="16" t="s">
        <v>349</v>
      </c>
      <c r="F561" s="30" t="s">
        <v>192</v>
      </c>
      <c r="G561" s="27">
        <f t="shared" si="49"/>
        <v>10270</v>
      </c>
      <c r="H561" s="27">
        <f t="shared" si="49"/>
        <v>339.4</v>
      </c>
      <c r="I561" s="49">
        <f t="shared" si="47"/>
        <v>9930.6</v>
      </c>
      <c r="J561" s="49">
        <f t="shared" si="48"/>
        <v>3.3047711781888993</v>
      </c>
    </row>
    <row r="562" spans="1:10" ht="13.5">
      <c r="A562" s="86" t="s">
        <v>264</v>
      </c>
      <c r="B562" s="88"/>
      <c r="C562" s="16" t="s">
        <v>166</v>
      </c>
      <c r="D562" s="16" t="s">
        <v>166</v>
      </c>
      <c r="E562" s="16" t="s">
        <v>349</v>
      </c>
      <c r="F562" s="30" t="s">
        <v>265</v>
      </c>
      <c r="G562" s="27">
        <f>Прил_4!H493</f>
        <v>10270</v>
      </c>
      <c r="H562" s="27">
        <f>Прил_4!I493</f>
        <v>339.4</v>
      </c>
      <c r="I562" s="49">
        <f t="shared" si="47"/>
        <v>9930.6</v>
      </c>
      <c r="J562" s="49">
        <f t="shared" si="48"/>
        <v>3.3047711781888993</v>
      </c>
    </row>
    <row r="563" spans="1:10" ht="43.5" customHeight="1">
      <c r="A563" s="86" t="s">
        <v>350</v>
      </c>
      <c r="B563" s="88"/>
      <c r="C563" s="16" t="s">
        <v>166</v>
      </c>
      <c r="D563" s="16" t="s">
        <v>166</v>
      </c>
      <c r="E563" s="16" t="s">
        <v>351</v>
      </c>
      <c r="F563" s="30"/>
      <c r="G563" s="27">
        <f aca="true" t="shared" si="50" ref="G563:H565">G564</f>
        <v>1023.6</v>
      </c>
      <c r="H563" s="27">
        <f t="shared" si="50"/>
        <v>0</v>
      </c>
      <c r="I563" s="49">
        <f t="shared" si="47"/>
        <v>1023.6</v>
      </c>
      <c r="J563" s="49">
        <f t="shared" si="48"/>
        <v>0</v>
      </c>
    </row>
    <row r="564" spans="1:10" ht="27" customHeight="1">
      <c r="A564" s="86" t="s">
        <v>352</v>
      </c>
      <c r="B564" s="88"/>
      <c r="C564" s="16" t="s">
        <v>166</v>
      </c>
      <c r="D564" s="16" t="s">
        <v>166</v>
      </c>
      <c r="E564" s="16" t="s">
        <v>353</v>
      </c>
      <c r="F564" s="30"/>
      <c r="G564" s="27">
        <f t="shared" si="50"/>
        <v>1023.6</v>
      </c>
      <c r="H564" s="27">
        <f t="shared" si="50"/>
        <v>0</v>
      </c>
      <c r="I564" s="49">
        <f t="shared" si="47"/>
        <v>1023.6</v>
      </c>
      <c r="J564" s="49">
        <f t="shared" si="48"/>
        <v>0</v>
      </c>
    </row>
    <row r="565" spans="1:10" ht="27" customHeight="1">
      <c r="A565" s="86" t="s">
        <v>191</v>
      </c>
      <c r="B565" s="88"/>
      <c r="C565" s="16" t="s">
        <v>166</v>
      </c>
      <c r="D565" s="16" t="s">
        <v>166</v>
      </c>
      <c r="E565" s="16" t="s">
        <v>353</v>
      </c>
      <c r="F565" s="30" t="s">
        <v>192</v>
      </c>
      <c r="G565" s="27">
        <f t="shared" si="50"/>
        <v>1023.6</v>
      </c>
      <c r="H565" s="27">
        <f t="shared" si="50"/>
        <v>0</v>
      </c>
      <c r="I565" s="49">
        <f t="shared" si="47"/>
        <v>1023.6</v>
      </c>
      <c r="J565" s="49">
        <f t="shared" si="48"/>
        <v>0</v>
      </c>
    </row>
    <row r="566" spans="1:10" ht="13.5">
      <c r="A566" s="86" t="s">
        <v>264</v>
      </c>
      <c r="B566" s="88"/>
      <c r="C566" s="16" t="s">
        <v>166</v>
      </c>
      <c r="D566" s="16" t="s">
        <v>166</v>
      </c>
      <c r="E566" s="16" t="s">
        <v>353</v>
      </c>
      <c r="F566" s="30" t="s">
        <v>265</v>
      </c>
      <c r="G566" s="27">
        <f>Прил_4!H497</f>
        <v>1023.6</v>
      </c>
      <c r="H566" s="27">
        <f>Прил_4!I497</f>
        <v>0</v>
      </c>
      <c r="I566" s="49">
        <f t="shared" si="47"/>
        <v>1023.6</v>
      </c>
      <c r="J566" s="49">
        <f t="shared" si="48"/>
        <v>0</v>
      </c>
    </row>
    <row r="567" spans="1:10" ht="40.5" customHeight="1">
      <c r="A567" s="86" t="s">
        <v>368</v>
      </c>
      <c r="B567" s="88"/>
      <c r="C567" s="16" t="s">
        <v>166</v>
      </c>
      <c r="D567" s="16" t="s">
        <v>166</v>
      </c>
      <c r="E567" s="16" t="s">
        <v>369</v>
      </c>
      <c r="F567" s="30"/>
      <c r="G567" s="27">
        <f>G568+G572</f>
        <v>300</v>
      </c>
      <c r="H567" s="27">
        <f>H568+H572</f>
        <v>40</v>
      </c>
      <c r="I567" s="49">
        <f t="shared" si="47"/>
        <v>260</v>
      </c>
      <c r="J567" s="49">
        <f t="shared" si="48"/>
        <v>13.333333333333334</v>
      </c>
    </row>
    <row r="568" spans="1:10" ht="13.5" customHeight="1">
      <c r="A568" s="86" t="s">
        <v>370</v>
      </c>
      <c r="B568" s="88"/>
      <c r="C568" s="16" t="s">
        <v>166</v>
      </c>
      <c r="D568" s="16" t="s">
        <v>166</v>
      </c>
      <c r="E568" s="16" t="s">
        <v>371</v>
      </c>
      <c r="F568" s="30"/>
      <c r="G568" s="27">
        <f aca="true" t="shared" si="51" ref="G568:H570">G569</f>
        <v>50</v>
      </c>
      <c r="H568" s="27">
        <f t="shared" si="51"/>
        <v>0</v>
      </c>
      <c r="I568" s="49">
        <f t="shared" si="47"/>
        <v>50</v>
      </c>
      <c r="J568" s="49">
        <f t="shared" si="48"/>
        <v>0</v>
      </c>
    </row>
    <row r="569" spans="1:10" ht="29.25" customHeight="1">
      <c r="A569" s="86" t="s">
        <v>372</v>
      </c>
      <c r="B569" s="88"/>
      <c r="C569" s="16" t="s">
        <v>166</v>
      </c>
      <c r="D569" s="16" t="s">
        <v>166</v>
      </c>
      <c r="E569" s="16" t="s">
        <v>373</v>
      </c>
      <c r="F569" s="30"/>
      <c r="G569" s="27">
        <f t="shared" si="51"/>
        <v>50</v>
      </c>
      <c r="H569" s="27">
        <f t="shared" si="51"/>
        <v>0</v>
      </c>
      <c r="I569" s="49">
        <f t="shared" si="47"/>
        <v>50</v>
      </c>
      <c r="J569" s="49">
        <f t="shared" si="48"/>
        <v>0</v>
      </c>
    </row>
    <row r="570" spans="1:10" ht="27" customHeight="1">
      <c r="A570" s="86" t="s">
        <v>33</v>
      </c>
      <c r="B570" s="88"/>
      <c r="C570" s="16" t="s">
        <v>166</v>
      </c>
      <c r="D570" s="16" t="s">
        <v>166</v>
      </c>
      <c r="E570" s="16" t="s">
        <v>373</v>
      </c>
      <c r="F570" s="30" t="s">
        <v>34</v>
      </c>
      <c r="G570" s="27">
        <f t="shared" si="51"/>
        <v>50</v>
      </c>
      <c r="H570" s="27">
        <f t="shared" si="51"/>
        <v>0</v>
      </c>
      <c r="I570" s="49">
        <f t="shared" si="47"/>
        <v>50</v>
      </c>
      <c r="J570" s="49">
        <f t="shared" si="48"/>
        <v>0</v>
      </c>
    </row>
    <row r="571" spans="1:10" ht="27" customHeight="1">
      <c r="A571" s="86" t="s">
        <v>35</v>
      </c>
      <c r="B571" s="88"/>
      <c r="C571" s="16" t="s">
        <v>166</v>
      </c>
      <c r="D571" s="16" t="s">
        <v>166</v>
      </c>
      <c r="E571" s="16" t="s">
        <v>373</v>
      </c>
      <c r="F571" s="30" t="s">
        <v>36</v>
      </c>
      <c r="G571" s="27">
        <f>Прил_4!H542</f>
        <v>50</v>
      </c>
      <c r="H571" s="27">
        <f>Прил_4!I542</f>
        <v>0</v>
      </c>
      <c r="I571" s="49">
        <f t="shared" si="47"/>
        <v>50</v>
      </c>
      <c r="J571" s="49">
        <f t="shared" si="48"/>
        <v>0</v>
      </c>
    </row>
    <row r="572" spans="1:10" ht="13.5">
      <c r="A572" s="86" t="s">
        <v>374</v>
      </c>
      <c r="B572" s="88"/>
      <c r="C572" s="16" t="s">
        <v>166</v>
      </c>
      <c r="D572" s="16" t="s">
        <v>166</v>
      </c>
      <c r="E572" s="16" t="s">
        <v>375</v>
      </c>
      <c r="F572" s="30"/>
      <c r="G572" s="27">
        <f>G573+G576+G579+G582</f>
        <v>250</v>
      </c>
      <c r="H572" s="27">
        <f>H573+H576+H579+H582</f>
        <v>40</v>
      </c>
      <c r="I572" s="49">
        <f t="shared" si="47"/>
        <v>210</v>
      </c>
      <c r="J572" s="49">
        <f t="shared" si="48"/>
        <v>16</v>
      </c>
    </row>
    <row r="573" spans="1:10" ht="13.5">
      <c r="A573" s="86" t="s">
        <v>376</v>
      </c>
      <c r="B573" s="88"/>
      <c r="C573" s="16" t="s">
        <v>166</v>
      </c>
      <c r="D573" s="16" t="s">
        <v>166</v>
      </c>
      <c r="E573" s="16" t="s">
        <v>377</v>
      </c>
      <c r="F573" s="30"/>
      <c r="G573" s="27">
        <f>G574</f>
        <v>95</v>
      </c>
      <c r="H573" s="27">
        <f>H574</f>
        <v>40</v>
      </c>
      <c r="I573" s="49">
        <f t="shared" si="47"/>
        <v>55</v>
      </c>
      <c r="J573" s="49">
        <f t="shared" si="48"/>
        <v>42.10526315789473</v>
      </c>
    </row>
    <row r="574" spans="1:10" ht="27" customHeight="1">
      <c r="A574" s="86" t="s">
        <v>33</v>
      </c>
      <c r="B574" s="88"/>
      <c r="C574" s="16" t="s">
        <v>166</v>
      </c>
      <c r="D574" s="16" t="s">
        <v>166</v>
      </c>
      <c r="E574" s="16" t="s">
        <v>377</v>
      </c>
      <c r="F574" s="30" t="s">
        <v>34</v>
      </c>
      <c r="G574" s="27">
        <f>G575</f>
        <v>95</v>
      </c>
      <c r="H574" s="27">
        <f>H575</f>
        <v>40</v>
      </c>
      <c r="I574" s="49">
        <f t="shared" si="47"/>
        <v>55</v>
      </c>
      <c r="J574" s="49">
        <f t="shared" si="48"/>
        <v>42.10526315789473</v>
      </c>
    </row>
    <row r="575" spans="1:10" ht="27.75" customHeight="1">
      <c r="A575" s="86" t="s">
        <v>35</v>
      </c>
      <c r="B575" s="88"/>
      <c r="C575" s="16" t="s">
        <v>166</v>
      </c>
      <c r="D575" s="16" t="s">
        <v>166</v>
      </c>
      <c r="E575" s="16" t="s">
        <v>377</v>
      </c>
      <c r="F575" s="30" t="s">
        <v>36</v>
      </c>
      <c r="G575" s="27">
        <f>Прил_4!H546</f>
        <v>95</v>
      </c>
      <c r="H575" s="27">
        <f>Прил_4!I546</f>
        <v>40</v>
      </c>
      <c r="I575" s="49">
        <f t="shared" si="47"/>
        <v>55</v>
      </c>
      <c r="J575" s="49">
        <f t="shared" si="48"/>
        <v>42.10526315789473</v>
      </c>
    </row>
    <row r="576" spans="1:10" ht="27" customHeight="1">
      <c r="A576" s="86" t="s">
        <v>378</v>
      </c>
      <c r="B576" s="88"/>
      <c r="C576" s="16" t="s">
        <v>166</v>
      </c>
      <c r="D576" s="16" t="s">
        <v>166</v>
      </c>
      <c r="E576" s="16" t="s">
        <v>379</v>
      </c>
      <c r="F576" s="30"/>
      <c r="G576" s="27">
        <f>G577</f>
        <v>100</v>
      </c>
      <c r="H576" s="27">
        <f>H577</f>
        <v>0</v>
      </c>
      <c r="I576" s="49">
        <f t="shared" si="47"/>
        <v>100</v>
      </c>
      <c r="J576" s="49">
        <f t="shared" si="48"/>
        <v>0</v>
      </c>
    </row>
    <row r="577" spans="1:10" ht="69" customHeight="1">
      <c r="A577" s="86" t="s">
        <v>20</v>
      </c>
      <c r="B577" s="88"/>
      <c r="C577" s="16" t="s">
        <v>166</v>
      </c>
      <c r="D577" s="16" t="s">
        <v>166</v>
      </c>
      <c r="E577" s="16" t="s">
        <v>379</v>
      </c>
      <c r="F577" s="30" t="s">
        <v>21</v>
      </c>
      <c r="G577" s="27">
        <f>G578</f>
        <v>100</v>
      </c>
      <c r="H577" s="27">
        <f>H578</f>
        <v>0</v>
      </c>
      <c r="I577" s="49">
        <f t="shared" si="47"/>
        <v>100</v>
      </c>
      <c r="J577" s="49">
        <f t="shared" si="48"/>
        <v>0</v>
      </c>
    </row>
    <row r="578" spans="1:10" ht="13.5">
      <c r="A578" s="86" t="s">
        <v>221</v>
      </c>
      <c r="B578" s="88"/>
      <c r="C578" s="16" t="s">
        <v>166</v>
      </c>
      <c r="D578" s="16" t="s">
        <v>166</v>
      </c>
      <c r="E578" s="16" t="s">
        <v>379</v>
      </c>
      <c r="F578" s="30" t="s">
        <v>222</v>
      </c>
      <c r="G578" s="27">
        <f>Прил_4!H549</f>
        <v>100</v>
      </c>
      <c r="H578" s="27">
        <f>Прил_4!I549</f>
        <v>0</v>
      </c>
      <c r="I578" s="49">
        <f t="shared" si="47"/>
        <v>100</v>
      </c>
      <c r="J578" s="49">
        <f t="shared" si="48"/>
        <v>0</v>
      </c>
    </row>
    <row r="579" spans="1:10" ht="13.5">
      <c r="A579" s="86" t="s">
        <v>380</v>
      </c>
      <c r="B579" s="88"/>
      <c r="C579" s="16" t="s">
        <v>166</v>
      </c>
      <c r="D579" s="16" t="s">
        <v>166</v>
      </c>
      <c r="E579" s="16" t="s">
        <v>381</v>
      </c>
      <c r="F579" s="30"/>
      <c r="G579" s="27">
        <f>G580</f>
        <v>35</v>
      </c>
      <c r="H579" s="27">
        <f>H580</f>
        <v>0</v>
      </c>
      <c r="I579" s="49">
        <f t="shared" si="47"/>
        <v>35</v>
      </c>
      <c r="J579" s="49">
        <f t="shared" si="48"/>
        <v>0</v>
      </c>
    </row>
    <row r="580" spans="1:10" ht="27" customHeight="1">
      <c r="A580" s="86" t="s">
        <v>33</v>
      </c>
      <c r="B580" s="88"/>
      <c r="C580" s="16" t="s">
        <v>166</v>
      </c>
      <c r="D580" s="16" t="s">
        <v>166</v>
      </c>
      <c r="E580" s="16" t="s">
        <v>381</v>
      </c>
      <c r="F580" s="30" t="s">
        <v>34</v>
      </c>
      <c r="G580" s="27">
        <f>G581</f>
        <v>35</v>
      </c>
      <c r="H580" s="27">
        <f>H581</f>
        <v>0</v>
      </c>
      <c r="I580" s="49">
        <f t="shared" si="47"/>
        <v>35</v>
      </c>
      <c r="J580" s="49">
        <f t="shared" si="48"/>
        <v>0</v>
      </c>
    </row>
    <row r="581" spans="1:10" ht="27" customHeight="1">
      <c r="A581" s="86" t="s">
        <v>35</v>
      </c>
      <c r="B581" s="88"/>
      <c r="C581" s="16" t="s">
        <v>166</v>
      </c>
      <c r="D581" s="16" t="s">
        <v>166</v>
      </c>
      <c r="E581" s="16" t="s">
        <v>381</v>
      </c>
      <c r="F581" s="30" t="s">
        <v>36</v>
      </c>
      <c r="G581" s="27">
        <f>Прил_4!H552</f>
        <v>35</v>
      </c>
      <c r="H581" s="27">
        <f>Прил_4!I552</f>
        <v>0</v>
      </c>
      <c r="I581" s="49">
        <f t="shared" si="47"/>
        <v>35</v>
      </c>
      <c r="J581" s="49">
        <f t="shared" si="48"/>
        <v>0</v>
      </c>
    </row>
    <row r="582" spans="1:10" ht="26.25" customHeight="1">
      <c r="A582" s="86" t="s">
        <v>382</v>
      </c>
      <c r="B582" s="88"/>
      <c r="C582" s="16" t="s">
        <v>166</v>
      </c>
      <c r="D582" s="16" t="s">
        <v>166</v>
      </c>
      <c r="E582" s="16" t="s">
        <v>383</v>
      </c>
      <c r="F582" s="30"/>
      <c r="G582" s="27">
        <f>G583</f>
        <v>20</v>
      </c>
      <c r="H582" s="27">
        <f>H583</f>
        <v>0</v>
      </c>
      <c r="I582" s="49">
        <f t="shared" si="47"/>
        <v>20</v>
      </c>
      <c r="J582" s="49">
        <f t="shared" si="48"/>
        <v>0</v>
      </c>
    </row>
    <row r="583" spans="1:10" ht="27" customHeight="1">
      <c r="A583" s="86" t="s">
        <v>33</v>
      </c>
      <c r="B583" s="88"/>
      <c r="C583" s="16" t="s">
        <v>166</v>
      </c>
      <c r="D583" s="16" t="s">
        <v>166</v>
      </c>
      <c r="E583" s="16" t="s">
        <v>383</v>
      </c>
      <c r="F583" s="30" t="s">
        <v>34</v>
      </c>
      <c r="G583" s="27">
        <f>G584</f>
        <v>20</v>
      </c>
      <c r="H583" s="27">
        <f>H584</f>
        <v>0</v>
      </c>
      <c r="I583" s="49">
        <f t="shared" si="47"/>
        <v>20</v>
      </c>
      <c r="J583" s="49">
        <f t="shared" si="48"/>
        <v>0</v>
      </c>
    </row>
    <row r="584" spans="1:10" ht="27" customHeight="1">
      <c r="A584" s="86" t="s">
        <v>35</v>
      </c>
      <c r="B584" s="88"/>
      <c r="C584" s="16" t="s">
        <v>166</v>
      </c>
      <c r="D584" s="16" t="s">
        <v>166</v>
      </c>
      <c r="E584" s="16" t="s">
        <v>383</v>
      </c>
      <c r="F584" s="30" t="s">
        <v>36</v>
      </c>
      <c r="G584" s="27">
        <f>Прил_4!H555</f>
        <v>20</v>
      </c>
      <c r="H584" s="27">
        <f>Прил_4!I555</f>
        <v>0</v>
      </c>
      <c r="I584" s="49">
        <f t="shared" si="47"/>
        <v>20</v>
      </c>
      <c r="J584" s="49">
        <f t="shared" si="48"/>
        <v>0</v>
      </c>
    </row>
    <row r="585" spans="1:10" ht="58.5" customHeight="1">
      <c r="A585" s="86" t="s">
        <v>74</v>
      </c>
      <c r="B585" s="88"/>
      <c r="C585" s="16" t="s">
        <v>166</v>
      </c>
      <c r="D585" s="16" t="s">
        <v>166</v>
      </c>
      <c r="E585" s="16" t="s">
        <v>75</v>
      </c>
      <c r="F585" s="30"/>
      <c r="G585" s="27">
        <f aca="true" t="shared" si="52" ref="G585:H588">G586</f>
        <v>170.3</v>
      </c>
      <c r="H585" s="27">
        <f t="shared" si="52"/>
        <v>38.4</v>
      </c>
      <c r="I585" s="49">
        <f t="shared" si="47"/>
        <v>131.9</v>
      </c>
      <c r="J585" s="49">
        <f t="shared" si="48"/>
        <v>22.54844392248972</v>
      </c>
    </row>
    <row r="586" spans="1:10" ht="43.5" customHeight="1">
      <c r="A586" s="86" t="s">
        <v>354</v>
      </c>
      <c r="B586" s="88"/>
      <c r="C586" s="16" t="s">
        <v>166</v>
      </c>
      <c r="D586" s="16" t="s">
        <v>166</v>
      </c>
      <c r="E586" s="16" t="s">
        <v>355</v>
      </c>
      <c r="F586" s="30"/>
      <c r="G586" s="27">
        <f t="shared" si="52"/>
        <v>170.3</v>
      </c>
      <c r="H586" s="27">
        <f t="shared" si="52"/>
        <v>38.4</v>
      </c>
      <c r="I586" s="49">
        <f aca="true" t="shared" si="53" ref="I586:I649">G586-H586</f>
        <v>131.9</v>
      </c>
      <c r="J586" s="49">
        <f aca="true" t="shared" si="54" ref="J586:J649">H586/G586*100</f>
        <v>22.54844392248972</v>
      </c>
    </row>
    <row r="587" spans="1:10" ht="30" customHeight="1">
      <c r="A587" s="86" t="s">
        <v>356</v>
      </c>
      <c r="B587" s="88"/>
      <c r="C587" s="16" t="s">
        <v>166</v>
      </c>
      <c r="D587" s="16" t="s">
        <v>166</v>
      </c>
      <c r="E587" s="16" t="s">
        <v>357</v>
      </c>
      <c r="F587" s="30"/>
      <c r="G587" s="27">
        <f t="shared" si="52"/>
        <v>170.3</v>
      </c>
      <c r="H587" s="27">
        <f t="shared" si="52"/>
        <v>38.4</v>
      </c>
      <c r="I587" s="49">
        <f t="shared" si="53"/>
        <v>131.9</v>
      </c>
      <c r="J587" s="49">
        <f t="shared" si="54"/>
        <v>22.54844392248972</v>
      </c>
    </row>
    <row r="588" spans="1:10" ht="27.75" customHeight="1">
      <c r="A588" s="86" t="s">
        <v>191</v>
      </c>
      <c r="B588" s="88"/>
      <c r="C588" s="16" t="s">
        <v>166</v>
      </c>
      <c r="D588" s="16" t="s">
        <v>166</v>
      </c>
      <c r="E588" s="16" t="s">
        <v>357</v>
      </c>
      <c r="F588" s="30" t="s">
        <v>192</v>
      </c>
      <c r="G588" s="27">
        <f t="shared" si="52"/>
        <v>170.3</v>
      </c>
      <c r="H588" s="27">
        <f t="shared" si="52"/>
        <v>38.4</v>
      </c>
      <c r="I588" s="49">
        <f t="shared" si="53"/>
        <v>131.9</v>
      </c>
      <c r="J588" s="49">
        <f t="shared" si="54"/>
        <v>22.54844392248972</v>
      </c>
    </row>
    <row r="589" spans="1:10" ht="13.5">
      <c r="A589" s="86" t="s">
        <v>264</v>
      </c>
      <c r="B589" s="88"/>
      <c r="C589" s="16" t="s">
        <v>166</v>
      </c>
      <c r="D589" s="16" t="s">
        <v>166</v>
      </c>
      <c r="E589" s="16" t="s">
        <v>357</v>
      </c>
      <c r="F589" s="30" t="s">
        <v>265</v>
      </c>
      <c r="G589" s="27">
        <f>Прил_4!H502</f>
        <v>170.3</v>
      </c>
      <c r="H589" s="27">
        <f>Прил_4!I502</f>
        <v>38.4</v>
      </c>
      <c r="I589" s="49">
        <f t="shared" si="53"/>
        <v>131.9</v>
      </c>
      <c r="J589" s="49">
        <f t="shared" si="54"/>
        <v>22.54844392248972</v>
      </c>
    </row>
    <row r="590" spans="1:10" ht="13.5">
      <c r="A590" s="86" t="s">
        <v>384</v>
      </c>
      <c r="B590" s="88"/>
      <c r="C590" s="16" t="s">
        <v>166</v>
      </c>
      <c r="D590" s="16" t="s">
        <v>166</v>
      </c>
      <c r="E590" s="16" t="s">
        <v>385</v>
      </c>
      <c r="F590" s="30"/>
      <c r="G590" s="27">
        <f aca="true" t="shared" si="55" ref="G590:H592">G591</f>
        <v>700</v>
      </c>
      <c r="H590" s="27">
        <f t="shared" si="55"/>
        <v>636.2</v>
      </c>
      <c r="I590" s="49">
        <f t="shared" si="53"/>
        <v>63.799999999999955</v>
      </c>
      <c r="J590" s="49">
        <f t="shared" si="54"/>
        <v>90.88571428571429</v>
      </c>
    </row>
    <row r="591" spans="1:10" ht="13.5">
      <c r="A591" s="86" t="s">
        <v>386</v>
      </c>
      <c r="B591" s="88"/>
      <c r="C591" s="16" t="s">
        <v>166</v>
      </c>
      <c r="D591" s="16" t="s">
        <v>166</v>
      </c>
      <c r="E591" s="16" t="s">
        <v>387</v>
      </c>
      <c r="F591" s="30"/>
      <c r="G591" s="27">
        <f t="shared" si="55"/>
        <v>700</v>
      </c>
      <c r="H591" s="27">
        <f t="shared" si="55"/>
        <v>636.2</v>
      </c>
      <c r="I591" s="49">
        <f t="shared" si="53"/>
        <v>63.799999999999955</v>
      </c>
      <c r="J591" s="49">
        <f t="shared" si="54"/>
        <v>90.88571428571429</v>
      </c>
    </row>
    <row r="592" spans="1:10" ht="27.75" customHeight="1">
      <c r="A592" s="86" t="s">
        <v>33</v>
      </c>
      <c r="B592" s="88"/>
      <c r="C592" s="16" t="s">
        <v>166</v>
      </c>
      <c r="D592" s="16" t="s">
        <v>166</v>
      </c>
      <c r="E592" s="16" t="s">
        <v>387</v>
      </c>
      <c r="F592" s="30" t="s">
        <v>34</v>
      </c>
      <c r="G592" s="27">
        <f t="shared" si="55"/>
        <v>700</v>
      </c>
      <c r="H592" s="27">
        <f t="shared" si="55"/>
        <v>636.2</v>
      </c>
      <c r="I592" s="49">
        <f t="shared" si="53"/>
        <v>63.799999999999955</v>
      </c>
      <c r="J592" s="49">
        <f t="shared" si="54"/>
        <v>90.88571428571429</v>
      </c>
    </row>
    <row r="593" spans="1:10" ht="27" customHeight="1">
      <c r="A593" s="86" t="s">
        <v>35</v>
      </c>
      <c r="B593" s="88"/>
      <c r="C593" s="16" t="s">
        <v>166</v>
      </c>
      <c r="D593" s="16" t="s">
        <v>166</v>
      </c>
      <c r="E593" s="16" t="s">
        <v>387</v>
      </c>
      <c r="F593" s="30" t="s">
        <v>36</v>
      </c>
      <c r="G593" s="27">
        <f>Прил_4!H559</f>
        <v>700</v>
      </c>
      <c r="H593" s="27">
        <f>Прил_4!I559</f>
        <v>636.2</v>
      </c>
      <c r="I593" s="49">
        <f t="shared" si="53"/>
        <v>63.799999999999955</v>
      </c>
      <c r="J593" s="49">
        <f t="shared" si="54"/>
        <v>90.88571428571429</v>
      </c>
    </row>
    <row r="594" spans="1:10" ht="13.5">
      <c r="A594" s="89" t="s">
        <v>167</v>
      </c>
      <c r="B594" s="91"/>
      <c r="C594" s="15" t="s">
        <v>166</v>
      </c>
      <c r="D594" s="15" t="s">
        <v>168</v>
      </c>
      <c r="E594" s="15"/>
      <c r="F594" s="29"/>
      <c r="G594" s="25">
        <f>G595+G608</f>
        <v>12127</v>
      </c>
      <c r="H594" s="25">
        <f>H595+H608</f>
        <v>5278.3</v>
      </c>
      <c r="I594" s="48">
        <f t="shared" si="53"/>
        <v>6848.7</v>
      </c>
      <c r="J594" s="48">
        <f t="shared" si="54"/>
        <v>43.52519172095325</v>
      </c>
    </row>
    <row r="595" spans="1:10" ht="33" customHeight="1">
      <c r="A595" s="86" t="s">
        <v>169</v>
      </c>
      <c r="B595" s="88"/>
      <c r="C595" s="16" t="s">
        <v>166</v>
      </c>
      <c r="D595" s="16" t="s">
        <v>168</v>
      </c>
      <c r="E595" s="16" t="s">
        <v>170</v>
      </c>
      <c r="F595" s="30"/>
      <c r="G595" s="27">
        <f>G596+G602</f>
        <v>1710.4</v>
      </c>
      <c r="H595" s="27">
        <f>H596+H602</f>
        <v>1020.7</v>
      </c>
      <c r="I595" s="49">
        <f t="shared" si="53"/>
        <v>689.7</v>
      </c>
      <c r="J595" s="49">
        <f t="shared" si="54"/>
        <v>59.67609915809168</v>
      </c>
    </row>
    <row r="596" spans="1:10" ht="26.25" customHeight="1">
      <c r="A596" s="86" t="s">
        <v>358</v>
      </c>
      <c r="B596" s="88"/>
      <c r="C596" s="16" t="s">
        <v>166</v>
      </c>
      <c r="D596" s="16" t="s">
        <v>168</v>
      </c>
      <c r="E596" s="16" t="s">
        <v>359</v>
      </c>
      <c r="F596" s="30"/>
      <c r="G596" s="27">
        <f>G597</f>
        <v>132</v>
      </c>
      <c r="H596" s="27">
        <f>H597</f>
        <v>119</v>
      </c>
      <c r="I596" s="49">
        <f t="shared" si="53"/>
        <v>13</v>
      </c>
      <c r="J596" s="49">
        <f t="shared" si="54"/>
        <v>90.15151515151516</v>
      </c>
    </row>
    <row r="597" spans="1:10" ht="25.5" customHeight="1">
      <c r="A597" s="86" t="s">
        <v>360</v>
      </c>
      <c r="B597" s="88"/>
      <c r="C597" s="16" t="s">
        <v>166</v>
      </c>
      <c r="D597" s="16" t="s">
        <v>168</v>
      </c>
      <c r="E597" s="16" t="s">
        <v>361</v>
      </c>
      <c r="F597" s="30"/>
      <c r="G597" s="27">
        <f>G598+G600</f>
        <v>132</v>
      </c>
      <c r="H597" s="27">
        <f>H598+H600</f>
        <v>119</v>
      </c>
      <c r="I597" s="49">
        <f t="shared" si="53"/>
        <v>13</v>
      </c>
      <c r="J597" s="49">
        <f t="shared" si="54"/>
        <v>90.15151515151516</v>
      </c>
    </row>
    <row r="598" spans="1:10" ht="26.25" customHeight="1">
      <c r="A598" s="86" t="s">
        <v>33</v>
      </c>
      <c r="B598" s="88"/>
      <c r="C598" s="16" t="s">
        <v>166</v>
      </c>
      <c r="D598" s="16" t="s">
        <v>168</v>
      </c>
      <c r="E598" s="16" t="s">
        <v>361</v>
      </c>
      <c r="F598" s="30" t="s">
        <v>34</v>
      </c>
      <c r="G598" s="27">
        <f>G599</f>
        <v>40</v>
      </c>
      <c r="H598" s="27">
        <f>H599</f>
        <v>27</v>
      </c>
      <c r="I598" s="49">
        <f t="shared" si="53"/>
        <v>13</v>
      </c>
      <c r="J598" s="49">
        <f t="shared" si="54"/>
        <v>67.5</v>
      </c>
    </row>
    <row r="599" spans="1:10" ht="26.25" customHeight="1">
      <c r="A599" s="86" t="s">
        <v>35</v>
      </c>
      <c r="B599" s="88"/>
      <c r="C599" s="16" t="s">
        <v>166</v>
      </c>
      <c r="D599" s="16" t="s">
        <v>168</v>
      </c>
      <c r="E599" s="16" t="s">
        <v>361</v>
      </c>
      <c r="F599" s="30" t="s">
        <v>36</v>
      </c>
      <c r="G599" s="27">
        <f>Прил_4!H508</f>
        <v>40</v>
      </c>
      <c r="H599" s="27">
        <f>Прил_4!I508</f>
        <v>27</v>
      </c>
      <c r="I599" s="49">
        <f t="shared" si="53"/>
        <v>13</v>
      </c>
      <c r="J599" s="49">
        <f t="shared" si="54"/>
        <v>67.5</v>
      </c>
    </row>
    <row r="600" spans="1:10" ht="13.5">
      <c r="A600" s="86" t="s">
        <v>181</v>
      </c>
      <c r="B600" s="88"/>
      <c r="C600" s="16" t="s">
        <v>166</v>
      </c>
      <c r="D600" s="16" t="s">
        <v>168</v>
      </c>
      <c r="E600" s="16" t="s">
        <v>361</v>
      </c>
      <c r="F600" s="30" t="s">
        <v>182</v>
      </c>
      <c r="G600" s="27">
        <f>G601</f>
        <v>92</v>
      </c>
      <c r="H600" s="27">
        <f>H601</f>
        <v>92</v>
      </c>
      <c r="I600" s="49">
        <f t="shared" si="53"/>
        <v>0</v>
      </c>
      <c r="J600" s="49">
        <f t="shared" si="54"/>
        <v>100</v>
      </c>
    </row>
    <row r="601" spans="1:10" ht="13.5">
      <c r="A601" s="86" t="s">
        <v>362</v>
      </c>
      <c r="B601" s="88"/>
      <c r="C601" s="16" t="s">
        <v>166</v>
      </c>
      <c r="D601" s="16" t="s">
        <v>168</v>
      </c>
      <c r="E601" s="16" t="s">
        <v>361</v>
      </c>
      <c r="F601" s="30" t="s">
        <v>363</v>
      </c>
      <c r="G601" s="27">
        <f>Прил_4!H510</f>
        <v>92</v>
      </c>
      <c r="H601" s="27">
        <f>Прил_4!I510</f>
        <v>92</v>
      </c>
      <c r="I601" s="49">
        <f t="shared" si="53"/>
        <v>0</v>
      </c>
      <c r="J601" s="49">
        <f t="shared" si="54"/>
        <v>100</v>
      </c>
    </row>
    <row r="602" spans="1:10" ht="27" customHeight="1">
      <c r="A602" s="86" t="s">
        <v>171</v>
      </c>
      <c r="B602" s="88"/>
      <c r="C602" s="16" t="s">
        <v>166</v>
      </c>
      <c r="D602" s="16" t="s">
        <v>168</v>
      </c>
      <c r="E602" s="16" t="s">
        <v>172</v>
      </c>
      <c r="F602" s="30"/>
      <c r="G602" s="27">
        <f>G603</f>
        <v>1578.4</v>
      </c>
      <c r="H602" s="27">
        <f>H603</f>
        <v>901.7</v>
      </c>
      <c r="I602" s="49">
        <f t="shared" si="53"/>
        <v>676.7</v>
      </c>
      <c r="J602" s="49">
        <f t="shared" si="54"/>
        <v>57.12747085656361</v>
      </c>
    </row>
    <row r="603" spans="1:10" ht="13.5">
      <c r="A603" s="86" t="s">
        <v>173</v>
      </c>
      <c r="B603" s="88"/>
      <c r="C603" s="16" t="s">
        <v>166</v>
      </c>
      <c r="D603" s="16" t="s">
        <v>168</v>
      </c>
      <c r="E603" s="16" t="s">
        <v>174</v>
      </c>
      <c r="F603" s="30"/>
      <c r="G603" s="27">
        <f>G604+G606</f>
        <v>1578.4</v>
      </c>
      <c r="H603" s="27">
        <f>H604+H606</f>
        <v>901.7</v>
      </c>
      <c r="I603" s="49">
        <f t="shared" si="53"/>
        <v>676.7</v>
      </c>
      <c r="J603" s="49">
        <f t="shared" si="54"/>
        <v>57.12747085656361</v>
      </c>
    </row>
    <row r="604" spans="1:10" ht="69" customHeight="1">
      <c r="A604" s="86" t="s">
        <v>20</v>
      </c>
      <c r="B604" s="88"/>
      <c r="C604" s="16" t="s">
        <v>166</v>
      </c>
      <c r="D604" s="16" t="s">
        <v>168</v>
      </c>
      <c r="E604" s="16" t="s">
        <v>174</v>
      </c>
      <c r="F604" s="30" t="s">
        <v>21</v>
      </c>
      <c r="G604" s="27">
        <f>G605</f>
        <v>1434.9</v>
      </c>
      <c r="H604" s="27">
        <f>H605</f>
        <v>847.2</v>
      </c>
      <c r="I604" s="49">
        <f t="shared" si="53"/>
        <v>587.7</v>
      </c>
      <c r="J604" s="49">
        <f t="shared" si="54"/>
        <v>59.04244198201965</v>
      </c>
    </row>
    <row r="605" spans="1:10" ht="27" customHeight="1">
      <c r="A605" s="86" t="s">
        <v>22</v>
      </c>
      <c r="B605" s="88"/>
      <c r="C605" s="16" t="s">
        <v>166</v>
      </c>
      <c r="D605" s="16" t="s">
        <v>168</v>
      </c>
      <c r="E605" s="16" t="s">
        <v>174</v>
      </c>
      <c r="F605" s="30" t="s">
        <v>23</v>
      </c>
      <c r="G605" s="27">
        <f>Прил_4!H170</f>
        <v>1434.9</v>
      </c>
      <c r="H605" s="27">
        <f>Прил_4!I170</f>
        <v>847.2</v>
      </c>
      <c r="I605" s="49">
        <f t="shared" si="53"/>
        <v>587.7</v>
      </c>
      <c r="J605" s="49">
        <f t="shared" si="54"/>
        <v>59.04244198201965</v>
      </c>
    </row>
    <row r="606" spans="1:10" ht="27.75" customHeight="1">
      <c r="A606" s="86" t="s">
        <v>33</v>
      </c>
      <c r="B606" s="88"/>
      <c r="C606" s="16" t="s">
        <v>166</v>
      </c>
      <c r="D606" s="16" t="s">
        <v>168</v>
      </c>
      <c r="E606" s="16" t="s">
        <v>174</v>
      </c>
      <c r="F606" s="30" t="s">
        <v>34</v>
      </c>
      <c r="G606" s="27">
        <f>G607</f>
        <v>143.5</v>
      </c>
      <c r="H606" s="27">
        <f>H607</f>
        <v>54.5</v>
      </c>
      <c r="I606" s="49">
        <f t="shared" si="53"/>
        <v>89</v>
      </c>
      <c r="J606" s="49">
        <f t="shared" si="54"/>
        <v>37.97909407665505</v>
      </c>
    </row>
    <row r="607" spans="1:10" ht="27" customHeight="1">
      <c r="A607" s="86" t="s">
        <v>35</v>
      </c>
      <c r="B607" s="88"/>
      <c r="C607" s="16" t="s">
        <v>166</v>
      </c>
      <c r="D607" s="16" t="s">
        <v>168</v>
      </c>
      <c r="E607" s="16" t="s">
        <v>174</v>
      </c>
      <c r="F607" s="30" t="s">
        <v>36</v>
      </c>
      <c r="G607" s="27">
        <f>Прил_4!H172</f>
        <v>143.5</v>
      </c>
      <c r="H607" s="27">
        <f>Прил_4!I172</f>
        <v>54.5</v>
      </c>
      <c r="I607" s="49">
        <f t="shared" si="53"/>
        <v>89</v>
      </c>
      <c r="J607" s="49">
        <f t="shared" si="54"/>
        <v>37.97909407665505</v>
      </c>
    </row>
    <row r="608" spans="1:10" ht="45" customHeight="1">
      <c r="A608" s="86" t="s">
        <v>14</v>
      </c>
      <c r="B608" s="88"/>
      <c r="C608" s="16" t="s">
        <v>166</v>
      </c>
      <c r="D608" s="16" t="s">
        <v>168</v>
      </c>
      <c r="E608" s="16" t="s">
        <v>15</v>
      </c>
      <c r="F608" s="30"/>
      <c r="G608" s="27">
        <f>G609</f>
        <v>10416.6</v>
      </c>
      <c r="H608" s="27">
        <f>H609</f>
        <v>4257.6</v>
      </c>
      <c r="I608" s="49">
        <f t="shared" si="53"/>
        <v>6159</v>
      </c>
      <c r="J608" s="49">
        <f t="shared" si="54"/>
        <v>40.87322158861817</v>
      </c>
    </row>
    <row r="609" spans="1:10" ht="13.5">
      <c r="A609" s="86" t="s">
        <v>41</v>
      </c>
      <c r="B609" s="88"/>
      <c r="C609" s="16" t="s">
        <v>166</v>
      </c>
      <c r="D609" s="16" t="s">
        <v>168</v>
      </c>
      <c r="E609" s="16" t="s">
        <v>42</v>
      </c>
      <c r="F609" s="30"/>
      <c r="G609" s="27">
        <f>G610+G613+G618+G621</f>
        <v>10416.6</v>
      </c>
      <c r="H609" s="27">
        <f>H610+H613+H618+H621</f>
        <v>4257.6</v>
      </c>
      <c r="I609" s="49">
        <f t="shared" si="53"/>
        <v>6159</v>
      </c>
      <c r="J609" s="49">
        <f t="shared" si="54"/>
        <v>40.87322158861817</v>
      </c>
    </row>
    <row r="610" spans="1:10" ht="27.75" customHeight="1">
      <c r="A610" s="86" t="s">
        <v>18</v>
      </c>
      <c r="B610" s="88"/>
      <c r="C610" s="16" t="s">
        <v>166</v>
      </c>
      <c r="D610" s="16" t="s">
        <v>168</v>
      </c>
      <c r="E610" s="16" t="s">
        <v>43</v>
      </c>
      <c r="F610" s="30"/>
      <c r="G610" s="27">
        <f>G611</f>
        <v>9876.4</v>
      </c>
      <c r="H610" s="27">
        <f>H611</f>
        <v>4046.8</v>
      </c>
      <c r="I610" s="49">
        <f t="shared" si="53"/>
        <v>5829.599999999999</v>
      </c>
      <c r="J610" s="49">
        <f t="shared" si="54"/>
        <v>40.97444412943988</v>
      </c>
    </row>
    <row r="611" spans="1:10" ht="68.25" customHeight="1">
      <c r="A611" s="86" t="s">
        <v>20</v>
      </c>
      <c r="B611" s="88"/>
      <c r="C611" s="16" t="s">
        <v>166</v>
      </c>
      <c r="D611" s="16" t="s">
        <v>168</v>
      </c>
      <c r="E611" s="16" t="s">
        <v>43</v>
      </c>
      <c r="F611" s="30" t="s">
        <v>21</v>
      </c>
      <c r="G611" s="27">
        <f>G612</f>
        <v>9876.4</v>
      </c>
      <c r="H611" s="27">
        <f>H612</f>
        <v>4046.8</v>
      </c>
      <c r="I611" s="49">
        <f t="shared" si="53"/>
        <v>5829.599999999999</v>
      </c>
      <c r="J611" s="49">
        <f t="shared" si="54"/>
        <v>40.97444412943988</v>
      </c>
    </row>
    <row r="612" spans="1:10" ht="27" customHeight="1">
      <c r="A612" s="86" t="s">
        <v>22</v>
      </c>
      <c r="B612" s="88"/>
      <c r="C612" s="16" t="s">
        <v>166</v>
      </c>
      <c r="D612" s="16" t="s">
        <v>168</v>
      </c>
      <c r="E612" s="16" t="s">
        <v>43</v>
      </c>
      <c r="F612" s="30" t="s">
        <v>23</v>
      </c>
      <c r="G612" s="27">
        <f>Прил_4!H515</f>
        <v>9876.4</v>
      </c>
      <c r="H612" s="27">
        <f>Прил_4!I515</f>
        <v>4046.8</v>
      </c>
      <c r="I612" s="49">
        <f t="shared" si="53"/>
        <v>5829.599999999999</v>
      </c>
      <c r="J612" s="49">
        <f t="shared" si="54"/>
        <v>40.97444412943988</v>
      </c>
    </row>
    <row r="613" spans="1:10" ht="27.75" customHeight="1">
      <c r="A613" s="86" t="s">
        <v>31</v>
      </c>
      <c r="B613" s="88"/>
      <c r="C613" s="16" t="s">
        <v>166</v>
      </c>
      <c r="D613" s="16" t="s">
        <v>168</v>
      </c>
      <c r="E613" s="16" t="s">
        <v>44</v>
      </c>
      <c r="F613" s="30"/>
      <c r="G613" s="27">
        <f>G614+G616</f>
        <v>412.2</v>
      </c>
      <c r="H613" s="27">
        <f>H614+H616</f>
        <v>170.8</v>
      </c>
      <c r="I613" s="49">
        <f t="shared" si="53"/>
        <v>241.39999999999998</v>
      </c>
      <c r="J613" s="49">
        <f t="shared" si="54"/>
        <v>41.43619602134886</v>
      </c>
    </row>
    <row r="614" spans="1:10" ht="27" customHeight="1">
      <c r="A614" s="86" t="s">
        <v>33</v>
      </c>
      <c r="B614" s="88"/>
      <c r="C614" s="16" t="s">
        <v>166</v>
      </c>
      <c r="D614" s="16" t="s">
        <v>168</v>
      </c>
      <c r="E614" s="16" t="s">
        <v>44</v>
      </c>
      <c r="F614" s="30" t="s">
        <v>34</v>
      </c>
      <c r="G614" s="27">
        <f>G615</f>
        <v>410.2</v>
      </c>
      <c r="H614" s="27">
        <f>H615</f>
        <v>170.8</v>
      </c>
      <c r="I614" s="49">
        <f t="shared" si="53"/>
        <v>239.39999999999998</v>
      </c>
      <c r="J614" s="49">
        <f t="shared" si="54"/>
        <v>41.6382252559727</v>
      </c>
    </row>
    <row r="615" spans="1:10" ht="27.75" customHeight="1">
      <c r="A615" s="86" t="s">
        <v>35</v>
      </c>
      <c r="B615" s="88"/>
      <c r="C615" s="16" t="s">
        <v>166</v>
      </c>
      <c r="D615" s="16" t="s">
        <v>168</v>
      </c>
      <c r="E615" s="16" t="s">
        <v>44</v>
      </c>
      <c r="F615" s="30" t="s">
        <v>36</v>
      </c>
      <c r="G615" s="27">
        <f>Прил_4!H518</f>
        <v>410.2</v>
      </c>
      <c r="H615" s="27">
        <f>Прил_4!I518</f>
        <v>170.8</v>
      </c>
      <c r="I615" s="49">
        <f t="shared" si="53"/>
        <v>239.39999999999998</v>
      </c>
      <c r="J615" s="49">
        <f t="shared" si="54"/>
        <v>41.6382252559727</v>
      </c>
    </row>
    <row r="616" spans="1:10" ht="13.5">
      <c r="A616" s="86" t="s">
        <v>45</v>
      </c>
      <c r="B616" s="88"/>
      <c r="C616" s="16" t="s">
        <v>166</v>
      </c>
      <c r="D616" s="16" t="s">
        <v>168</v>
      </c>
      <c r="E616" s="16" t="s">
        <v>44</v>
      </c>
      <c r="F616" s="30" t="s">
        <v>46</v>
      </c>
      <c r="G616" s="27">
        <f>G617</f>
        <v>2</v>
      </c>
      <c r="H616" s="27">
        <f>H617</f>
        <v>0</v>
      </c>
      <c r="I616" s="49">
        <f t="shared" si="53"/>
        <v>2</v>
      </c>
      <c r="J616" s="49">
        <f t="shared" si="54"/>
        <v>0</v>
      </c>
    </row>
    <row r="617" spans="1:10" ht="13.5">
      <c r="A617" s="86" t="s">
        <v>49</v>
      </c>
      <c r="B617" s="88"/>
      <c r="C617" s="16" t="s">
        <v>166</v>
      </c>
      <c r="D617" s="16" t="s">
        <v>168</v>
      </c>
      <c r="E617" s="16" t="s">
        <v>44</v>
      </c>
      <c r="F617" s="30" t="s">
        <v>50</v>
      </c>
      <c r="G617" s="27">
        <f>Прил_4!H520</f>
        <v>2</v>
      </c>
      <c r="H617" s="27">
        <f>Прил_4!I520</f>
        <v>0</v>
      </c>
      <c r="I617" s="49">
        <f t="shared" si="53"/>
        <v>2</v>
      </c>
      <c r="J617" s="49">
        <f t="shared" si="54"/>
        <v>0</v>
      </c>
    </row>
    <row r="618" spans="1:10" ht="66" customHeight="1">
      <c r="A618" s="86" t="s">
        <v>37</v>
      </c>
      <c r="B618" s="88"/>
      <c r="C618" s="16" t="s">
        <v>166</v>
      </c>
      <c r="D618" s="16" t="s">
        <v>168</v>
      </c>
      <c r="E618" s="16" t="s">
        <v>51</v>
      </c>
      <c r="F618" s="30"/>
      <c r="G618" s="27">
        <f>G619</f>
        <v>92</v>
      </c>
      <c r="H618" s="27">
        <f>H619</f>
        <v>40</v>
      </c>
      <c r="I618" s="49">
        <f t="shared" si="53"/>
        <v>52</v>
      </c>
      <c r="J618" s="49">
        <f t="shared" si="54"/>
        <v>43.47826086956522</v>
      </c>
    </row>
    <row r="619" spans="1:10" ht="67.5" customHeight="1">
      <c r="A619" s="86" t="s">
        <v>20</v>
      </c>
      <c r="B619" s="88"/>
      <c r="C619" s="16" t="s">
        <v>166</v>
      </c>
      <c r="D619" s="16" t="s">
        <v>168</v>
      </c>
      <c r="E619" s="16" t="s">
        <v>51</v>
      </c>
      <c r="F619" s="30" t="s">
        <v>21</v>
      </c>
      <c r="G619" s="27">
        <f>G620</f>
        <v>92</v>
      </c>
      <c r="H619" s="27">
        <f>H620</f>
        <v>40</v>
      </c>
      <c r="I619" s="49">
        <f t="shared" si="53"/>
        <v>52</v>
      </c>
      <c r="J619" s="49">
        <f t="shared" si="54"/>
        <v>43.47826086956522</v>
      </c>
    </row>
    <row r="620" spans="1:10" ht="27" customHeight="1">
      <c r="A620" s="86" t="s">
        <v>22</v>
      </c>
      <c r="B620" s="88"/>
      <c r="C620" s="16" t="s">
        <v>166</v>
      </c>
      <c r="D620" s="16" t="s">
        <v>168</v>
      </c>
      <c r="E620" s="16" t="s">
        <v>51</v>
      </c>
      <c r="F620" s="30" t="s">
        <v>23</v>
      </c>
      <c r="G620" s="27">
        <f>Прил_4!H523</f>
        <v>92</v>
      </c>
      <c r="H620" s="27">
        <f>Прил_4!I523</f>
        <v>40</v>
      </c>
      <c r="I620" s="49">
        <f t="shared" si="53"/>
        <v>52</v>
      </c>
      <c r="J620" s="49">
        <f t="shared" si="54"/>
        <v>43.47826086956522</v>
      </c>
    </row>
    <row r="621" spans="1:10" ht="13.5">
      <c r="A621" s="86" t="s">
        <v>52</v>
      </c>
      <c r="B621" s="88"/>
      <c r="C621" s="16" t="s">
        <v>166</v>
      </c>
      <c r="D621" s="16" t="s">
        <v>168</v>
      </c>
      <c r="E621" s="16" t="s">
        <v>53</v>
      </c>
      <c r="F621" s="30"/>
      <c r="G621" s="27">
        <f>G622</f>
        <v>36</v>
      </c>
      <c r="H621" s="27">
        <f>H622</f>
        <v>0</v>
      </c>
      <c r="I621" s="49">
        <f t="shared" si="53"/>
        <v>36</v>
      </c>
      <c r="J621" s="49">
        <f t="shared" si="54"/>
        <v>0</v>
      </c>
    </row>
    <row r="622" spans="1:10" ht="66" customHeight="1">
      <c r="A622" s="86" t="s">
        <v>20</v>
      </c>
      <c r="B622" s="88"/>
      <c r="C622" s="16" t="s">
        <v>166</v>
      </c>
      <c r="D622" s="16" t="s">
        <v>168</v>
      </c>
      <c r="E622" s="16" t="s">
        <v>53</v>
      </c>
      <c r="F622" s="30" t="s">
        <v>21</v>
      </c>
      <c r="G622" s="27">
        <f>G623</f>
        <v>36</v>
      </c>
      <c r="H622" s="27">
        <f>H623</f>
        <v>0</v>
      </c>
      <c r="I622" s="49">
        <f t="shared" si="53"/>
        <v>36</v>
      </c>
      <c r="J622" s="49">
        <f t="shared" si="54"/>
        <v>0</v>
      </c>
    </row>
    <row r="623" spans="1:10" ht="27.75" customHeight="1">
      <c r="A623" s="86" t="s">
        <v>22</v>
      </c>
      <c r="B623" s="88"/>
      <c r="C623" s="16" t="s">
        <v>166</v>
      </c>
      <c r="D623" s="16" t="s">
        <v>168</v>
      </c>
      <c r="E623" s="16" t="s">
        <v>53</v>
      </c>
      <c r="F623" s="30" t="s">
        <v>23</v>
      </c>
      <c r="G623" s="27">
        <f>Прил_4!H526</f>
        <v>36</v>
      </c>
      <c r="H623" s="27">
        <f>Прил_4!I526</f>
        <v>0</v>
      </c>
      <c r="I623" s="49">
        <f t="shared" si="53"/>
        <v>36</v>
      </c>
      <c r="J623" s="49">
        <f t="shared" si="54"/>
        <v>0</v>
      </c>
    </row>
    <row r="624" spans="1:10" ht="13.5">
      <c r="A624" s="89" t="s">
        <v>388</v>
      </c>
      <c r="B624" s="91"/>
      <c r="C624" s="15" t="s">
        <v>128</v>
      </c>
      <c r="D624" s="12" t="s">
        <v>576</v>
      </c>
      <c r="E624" s="15"/>
      <c r="F624" s="29"/>
      <c r="G624" s="25">
        <f>G625+G685</f>
        <v>47774.5</v>
      </c>
      <c r="H624" s="25">
        <f>H625+H685</f>
        <v>18370.8</v>
      </c>
      <c r="I624" s="48">
        <f t="shared" si="53"/>
        <v>29403.7</v>
      </c>
      <c r="J624" s="48">
        <f t="shared" si="54"/>
        <v>38.453149692827765</v>
      </c>
    </row>
    <row r="625" spans="1:10" ht="13.5">
      <c r="A625" s="89" t="s">
        <v>389</v>
      </c>
      <c r="B625" s="91"/>
      <c r="C625" s="15" t="s">
        <v>128</v>
      </c>
      <c r="D625" s="15" t="s">
        <v>11</v>
      </c>
      <c r="E625" s="15"/>
      <c r="F625" s="29"/>
      <c r="G625" s="25">
        <f>G626+G643+G660+G665+G675</f>
        <v>40757</v>
      </c>
      <c r="H625" s="25">
        <f>H626+H643+H660+H665+H675</f>
        <v>15778.7</v>
      </c>
      <c r="I625" s="48">
        <f t="shared" si="53"/>
        <v>24978.3</v>
      </c>
      <c r="J625" s="48">
        <f t="shared" si="54"/>
        <v>38.71408592389038</v>
      </c>
    </row>
    <row r="626" spans="1:10" ht="25.5" customHeight="1">
      <c r="A626" s="86" t="s">
        <v>390</v>
      </c>
      <c r="B626" s="88"/>
      <c r="C626" s="16" t="s">
        <v>128</v>
      </c>
      <c r="D626" s="16" t="s">
        <v>11</v>
      </c>
      <c r="E626" s="16" t="s">
        <v>391</v>
      </c>
      <c r="F626" s="30"/>
      <c r="G626" s="27">
        <f>G627+G631+G635+G639</f>
        <v>1521</v>
      </c>
      <c r="H626" s="27">
        <f>H627+H631+H635+H639</f>
        <v>381.2</v>
      </c>
      <c r="I626" s="49">
        <f t="shared" si="53"/>
        <v>1139.8</v>
      </c>
      <c r="J626" s="49">
        <f t="shared" si="54"/>
        <v>25.062458908612754</v>
      </c>
    </row>
    <row r="627" spans="1:10" ht="30.75" customHeight="1">
      <c r="A627" s="86" t="s">
        <v>392</v>
      </c>
      <c r="B627" s="88"/>
      <c r="C627" s="16" t="s">
        <v>128</v>
      </c>
      <c r="D627" s="16" t="s">
        <v>11</v>
      </c>
      <c r="E627" s="16" t="s">
        <v>393</v>
      </c>
      <c r="F627" s="30"/>
      <c r="G627" s="27">
        <f aca="true" t="shared" si="56" ref="G627:H629">G628</f>
        <v>42.4</v>
      </c>
      <c r="H627" s="27">
        <f t="shared" si="56"/>
        <v>0</v>
      </c>
      <c r="I627" s="49">
        <f t="shared" si="53"/>
        <v>42.4</v>
      </c>
      <c r="J627" s="49">
        <f t="shared" si="54"/>
        <v>0</v>
      </c>
    </row>
    <row r="628" spans="1:10" ht="27" customHeight="1">
      <c r="A628" s="86" t="s">
        <v>394</v>
      </c>
      <c r="B628" s="88"/>
      <c r="C628" s="16" t="s">
        <v>128</v>
      </c>
      <c r="D628" s="16" t="s">
        <v>11</v>
      </c>
      <c r="E628" s="16" t="s">
        <v>395</v>
      </c>
      <c r="F628" s="30"/>
      <c r="G628" s="27">
        <f t="shared" si="56"/>
        <v>42.4</v>
      </c>
      <c r="H628" s="27">
        <f t="shared" si="56"/>
        <v>0</v>
      </c>
      <c r="I628" s="49">
        <f t="shared" si="53"/>
        <v>42.4</v>
      </c>
      <c r="J628" s="49">
        <f t="shared" si="54"/>
        <v>0</v>
      </c>
    </row>
    <row r="629" spans="1:10" ht="27" customHeight="1">
      <c r="A629" s="86" t="s">
        <v>191</v>
      </c>
      <c r="B629" s="88"/>
      <c r="C629" s="16" t="s">
        <v>128</v>
      </c>
      <c r="D629" s="16" t="s">
        <v>11</v>
      </c>
      <c r="E629" s="16" t="s">
        <v>395</v>
      </c>
      <c r="F629" s="30" t="s">
        <v>192</v>
      </c>
      <c r="G629" s="27">
        <f t="shared" si="56"/>
        <v>42.4</v>
      </c>
      <c r="H629" s="27">
        <f t="shared" si="56"/>
        <v>0</v>
      </c>
      <c r="I629" s="49">
        <f t="shared" si="53"/>
        <v>42.4</v>
      </c>
      <c r="J629" s="49">
        <f t="shared" si="54"/>
        <v>0</v>
      </c>
    </row>
    <row r="630" spans="1:10" ht="13.5">
      <c r="A630" s="86" t="s">
        <v>264</v>
      </c>
      <c r="B630" s="88"/>
      <c r="C630" s="16" t="s">
        <v>128</v>
      </c>
      <c r="D630" s="16" t="s">
        <v>11</v>
      </c>
      <c r="E630" s="16" t="s">
        <v>395</v>
      </c>
      <c r="F630" s="30" t="s">
        <v>265</v>
      </c>
      <c r="G630" s="27">
        <f>Прил_4!H566</f>
        <v>42.4</v>
      </c>
      <c r="H630" s="27">
        <f>Прил_4!I566</f>
        <v>0</v>
      </c>
      <c r="I630" s="49">
        <f t="shared" si="53"/>
        <v>42.4</v>
      </c>
      <c r="J630" s="49">
        <f t="shared" si="54"/>
        <v>0</v>
      </c>
    </row>
    <row r="631" spans="1:10" ht="25.5" customHeight="1">
      <c r="A631" s="86" t="s">
        <v>396</v>
      </c>
      <c r="B631" s="88"/>
      <c r="C631" s="16" t="s">
        <v>128</v>
      </c>
      <c r="D631" s="16" t="s">
        <v>11</v>
      </c>
      <c r="E631" s="16" t="s">
        <v>397</v>
      </c>
      <c r="F631" s="30"/>
      <c r="G631" s="27">
        <f aca="true" t="shared" si="57" ref="G631:H633">G632</f>
        <v>74.5</v>
      </c>
      <c r="H631" s="27">
        <f t="shared" si="57"/>
        <v>0</v>
      </c>
      <c r="I631" s="49">
        <f t="shared" si="53"/>
        <v>74.5</v>
      </c>
      <c r="J631" s="49">
        <f t="shared" si="54"/>
        <v>0</v>
      </c>
    </row>
    <row r="632" spans="1:10" ht="30" customHeight="1">
      <c r="A632" s="86" t="s">
        <v>398</v>
      </c>
      <c r="B632" s="88"/>
      <c r="C632" s="16" t="s">
        <v>128</v>
      </c>
      <c r="D632" s="16" t="s">
        <v>11</v>
      </c>
      <c r="E632" s="16" t="s">
        <v>399</v>
      </c>
      <c r="F632" s="30"/>
      <c r="G632" s="27">
        <f t="shared" si="57"/>
        <v>74.5</v>
      </c>
      <c r="H632" s="27">
        <f t="shared" si="57"/>
        <v>0</v>
      </c>
      <c r="I632" s="49">
        <f t="shared" si="53"/>
        <v>74.5</v>
      </c>
      <c r="J632" s="49">
        <f t="shared" si="54"/>
        <v>0</v>
      </c>
    </row>
    <row r="633" spans="1:10" ht="27" customHeight="1">
      <c r="A633" s="86" t="s">
        <v>191</v>
      </c>
      <c r="B633" s="88"/>
      <c r="C633" s="16" t="s">
        <v>128</v>
      </c>
      <c r="D633" s="16" t="s">
        <v>11</v>
      </c>
      <c r="E633" s="16" t="s">
        <v>399</v>
      </c>
      <c r="F633" s="30" t="s">
        <v>192</v>
      </c>
      <c r="G633" s="27">
        <f t="shared" si="57"/>
        <v>74.5</v>
      </c>
      <c r="H633" s="27">
        <f t="shared" si="57"/>
        <v>0</v>
      </c>
      <c r="I633" s="49">
        <f t="shared" si="53"/>
        <v>74.5</v>
      </c>
      <c r="J633" s="49">
        <f t="shared" si="54"/>
        <v>0</v>
      </c>
    </row>
    <row r="634" spans="1:10" ht="13.5">
      <c r="A634" s="86" t="s">
        <v>264</v>
      </c>
      <c r="B634" s="88"/>
      <c r="C634" s="16" t="s">
        <v>128</v>
      </c>
      <c r="D634" s="16" t="s">
        <v>11</v>
      </c>
      <c r="E634" s="16" t="s">
        <v>399</v>
      </c>
      <c r="F634" s="30" t="s">
        <v>265</v>
      </c>
      <c r="G634" s="27">
        <f>Прил_4!H570</f>
        <v>74.5</v>
      </c>
      <c r="H634" s="27">
        <f>Прил_4!I570</f>
        <v>0</v>
      </c>
      <c r="I634" s="49">
        <f t="shared" si="53"/>
        <v>74.5</v>
      </c>
      <c r="J634" s="49">
        <f t="shared" si="54"/>
        <v>0</v>
      </c>
    </row>
    <row r="635" spans="1:10" ht="44.25" customHeight="1">
      <c r="A635" s="86" t="s">
        <v>400</v>
      </c>
      <c r="B635" s="88"/>
      <c r="C635" s="16" t="s">
        <v>128</v>
      </c>
      <c r="D635" s="16" t="s">
        <v>11</v>
      </c>
      <c r="E635" s="16" t="s">
        <v>401</v>
      </c>
      <c r="F635" s="30"/>
      <c r="G635" s="27">
        <f aca="true" t="shared" si="58" ref="G635:H637">G636</f>
        <v>1144.1</v>
      </c>
      <c r="H635" s="27">
        <f t="shared" si="58"/>
        <v>381.2</v>
      </c>
      <c r="I635" s="49">
        <f t="shared" si="53"/>
        <v>762.8999999999999</v>
      </c>
      <c r="J635" s="49">
        <f t="shared" si="54"/>
        <v>33.31876584214667</v>
      </c>
    </row>
    <row r="636" spans="1:10" ht="57.75" customHeight="1">
      <c r="A636" s="86" t="s">
        <v>262</v>
      </c>
      <c r="B636" s="88"/>
      <c r="C636" s="16" t="s">
        <v>128</v>
      </c>
      <c r="D636" s="16" t="s">
        <v>11</v>
      </c>
      <c r="E636" s="16" t="s">
        <v>402</v>
      </c>
      <c r="F636" s="30"/>
      <c r="G636" s="27">
        <f t="shared" si="58"/>
        <v>1144.1</v>
      </c>
      <c r="H636" s="27">
        <f t="shared" si="58"/>
        <v>381.2</v>
      </c>
      <c r="I636" s="49">
        <f t="shared" si="53"/>
        <v>762.8999999999999</v>
      </c>
      <c r="J636" s="49">
        <f t="shared" si="54"/>
        <v>33.31876584214667</v>
      </c>
    </row>
    <row r="637" spans="1:10" ht="27" customHeight="1">
      <c r="A637" s="86" t="s">
        <v>191</v>
      </c>
      <c r="B637" s="88"/>
      <c r="C637" s="16" t="s">
        <v>128</v>
      </c>
      <c r="D637" s="16" t="s">
        <v>11</v>
      </c>
      <c r="E637" s="16" t="s">
        <v>402</v>
      </c>
      <c r="F637" s="30" t="s">
        <v>192</v>
      </c>
      <c r="G637" s="27">
        <f t="shared" si="58"/>
        <v>1144.1</v>
      </c>
      <c r="H637" s="27">
        <f t="shared" si="58"/>
        <v>381.2</v>
      </c>
      <c r="I637" s="49">
        <f t="shared" si="53"/>
        <v>762.8999999999999</v>
      </c>
      <c r="J637" s="49">
        <f t="shared" si="54"/>
        <v>33.31876584214667</v>
      </c>
    </row>
    <row r="638" spans="1:10" ht="13.5">
      <c r="A638" s="86" t="s">
        <v>264</v>
      </c>
      <c r="B638" s="88"/>
      <c r="C638" s="16" t="s">
        <v>128</v>
      </c>
      <c r="D638" s="16" t="s">
        <v>11</v>
      </c>
      <c r="E638" s="16" t="s">
        <v>402</v>
      </c>
      <c r="F638" s="30" t="s">
        <v>265</v>
      </c>
      <c r="G638" s="27">
        <f>Прил_4!H574</f>
        <v>1144.1</v>
      </c>
      <c r="H638" s="27">
        <f>Прил_4!I574</f>
        <v>381.2</v>
      </c>
      <c r="I638" s="49">
        <f t="shared" si="53"/>
        <v>762.8999999999999</v>
      </c>
      <c r="J638" s="49">
        <f t="shared" si="54"/>
        <v>33.31876584214667</v>
      </c>
    </row>
    <row r="639" spans="1:10" ht="33.75" customHeight="1">
      <c r="A639" s="86" t="s">
        <v>403</v>
      </c>
      <c r="B639" s="88"/>
      <c r="C639" s="16" t="s">
        <v>128</v>
      </c>
      <c r="D639" s="16" t="s">
        <v>11</v>
      </c>
      <c r="E639" s="16" t="s">
        <v>404</v>
      </c>
      <c r="F639" s="30"/>
      <c r="G639" s="27">
        <f aca="true" t="shared" si="59" ref="G639:H641">G640</f>
        <v>260</v>
      </c>
      <c r="H639" s="27">
        <f t="shared" si="59"/>
        <v>0</v>
      </c>
      <c r="I639" s="49">
        <f t="shared" si="53"/>
        <v>260</v>
      </c>
      <c r="J639" s="49">
        <f t="shared" si="54"/>
        <v>0</v>
      </c>
    </row>
    <row r="640" spans="1:10" ht="28.5" customHeight="1">
      <c r="A640" s="86" t="s">
        <v>405</v>
      </c>
      <c r="B640" s="88"/>
      <c r="C640" s="16" t="s">
        <v>128</v>
      </c>
      <c r="D640" s="16" t="s">
        <v>11</v>
      </c>
      <c r="E640" s="16" t="s">
        <v>406</v>
      </c>
      <c r="F640" s="30"/>
      <c r="G640" s="27">
        <f t="shared" si="59"/>
        <v>260</v>
      </c>
      <c r="H640" s="27">
        <f t="shared" si="59"/>
        <v>0</v>
      </c>
      <c r="I640" s="49">
        <f t="shared" si="53"/>
        <v>260</v>
      </c>
      <c r="J640" s="49">
        <f t="shared" si="54"/>
        <v>0</v>
      </c>
    </row>
    <row r="641" spans="1:10" ht="27" customHeight="1">
      <c r="A641" s="86" t="s">
        <v>191</v>
      </c>
      <c r="B641" s="88"/>
      <c r="C641" s="16" t="s">
        <v>128</v>
      </c>
      <c r="D641" s="16" t="s">
        <v>11</v>
      </c>
      <c r="E641" s="16" t="s">
        <v>406</v>
      </c>
      <c r="F641" s="30" t="s">
        <v>192</v>
      </c>
      <c r="G641" s="27">
        <f t="shared" si="59"/>
        <v>260</v>
      </c>
      <c r="H641" s="27">
        <f t="shared" si="59"/>
        <v>0</v>
      </c>
      <c r="I641" s="49">
        <f t="shared" si="53"/>
        <v>260</v>
      </c>
      <c r="J641" s="49">
        <f t="shared" si="54"/>
        <v>0</v>
      </c>
    </row>
    <row r="642" spans="1:10" ht="13.5">
      <c r="A642" s="86" t="s">
        <v>264</v>
      </c>
      <c r="B642" s="88"/>
      <c r="C642" s="16" t="s">
        <v>128</v>
      </c>
      <c r="D642" s="16" t="s">
        <v>11</v>
      </c>
      <c r="E642" s="16" t="s">
        <v>406</v>
      </c>
      <c r="F642" s="30" t="s">
        <v>265</v>
      </c>
      <c r="G642" s="27">
        <f>Прил_4!H578</f>
        <v>260</v>
      </c>
      <c r="H642" s="27">
        <f>Прил_4!I578</f>
        <v>0</v>
      </c>
      <c r="I642" s="49">
        <f t="shared" si="53"/>
        <v>260</v>
      </c>
      <c r="J642" s="49">
        <f t="shared" si="54"/>
        <v>0</v>
      </c>
    </row>
    <row r="643" spans="1:10" ht="28.5" customHeight="1">
      <c r="A643" s="86" t="s">
        <v>276</v>
      </c>
      <c r="B643" s="88"/>
      <c r="C643" s="16" t="s">
        <v>128</v>
      </c>
      <c r="D643" s="16" t="s">
        <v>11</v>
      </c>
      <c r="E643" s="16" t="s">
        <v>277</v>
      </c>
      <c r="F643" s="30"/>
      <c r="G643" s="27">
        <f>G644</f>
        <v>479.5</v>
      </c>
      <c r="H643" s="27">
        <f>H644</f>
        <v>90.7</v>
      </c>
      <c r="I643" s="49">
        <f t="shared" si="53"/>
        <v>388.8</v>
      </c>
      <c r="J643" s="49">
        <f t="shared" si="54"/>
        <v>18.9155370177268</v>
      </c>
    </row>
    <row r="644" spans="1:10" ht="45" customHeight="1">
      <c r="A644" s="86" t="s">
        <v>278</v>
      </c>
      <c r="B644" s="88"/>
      <c r="C644" s="16" t="s">
        <v>128</v>
      </c>
      <c r="D644" s="16" t="s">
        <v>11</v>
      </c>
      <c r="E644" s="16" t="s">
        <v>279</v>
      </c>
      <c r="F644" s="30"/>
      <c r="G644" s="27">
        <f>G645+G648+G651+G654+G657</f>
        <v>479.5</v>
      </c>
      <c r="H644" s="27">
        <f>H645+H648+H651+H654+H657</f>
        <v>90.7</v>
      </c>
      <c r="I644" s="49">
        <f t="shared" si="53"/>
        <v>388.8</v>
      </c>
      <c r="J644" s="49">
        <f t="shared" si="54"/>
        <v>18.9155370177268</v>
      </c>
    </row>
    <row r="645" spans="1:10" ht="55.5" customHeight="1">
      <c r="A645" s="86" t="s">
        <v>280</v>
      </c>
      <c r="B645" s="88"/>
      <c r="C645" s="16" t="s">
        <v>128</v>
      </c>
      <c r="D645" s="16" t="s">
        <v>11</v>
      </c>
      <c r="E645" s="16" t="s">
        <v>281</v>
      </c>
      <c r="F645" s="30"/>
      <c r="G645" s="27">
        <f>G646</f>
        <v>295</v>
      </c>
      <c r="H645" s="27">
        <f>H646</f>
        <v>80.7</v>
      </c>
      <c r="I645" s="49">
        <f t="shared" si="53"/>
        <v>214.3</v>
      </c>
      <c r="J645" s="49">
        <f t="shared" si="54"/>
        <v>27.355932203389834</v>
      </c>
    </row>
    <row r="646" spans="1:10" ht="27" customHeight="1">
      <c r="A646" s="86" t="s">
        <v>191</v>
      </c>
      <c r="B646" s="88"/>
      <c r="C646" s="16" t="s">
        <v>128</v>
      </c>
      <c r="D646" s="16" t="s">
        <v>11</v>
      </c>
      <c r="E646" s="16" t="s">
        <v>281</v>
      </c>
      <c r="F646" s="30" t="s">
        <v>192</v>
      </c>
      <c r="G646" s="27">
        <f>G647</f>
        <v>295</v>
      </c>
      <c r="H646" s="27">
        <f>H647</f>
        <v>80.7</v>
      </c>
      <c r="I646" s="49">
        <f t="shared" si="53"/>
        <v>214.3</v>
      </c>
      <c r="J646" s="49">
        <f t="shared" si="54"/>
        <v>27.355932203389834</v>
      </c>
    </row>
    <row r="647" spans="1:10" ht="13.5">
      <c r="A647" s="86" t="s">
        <v>264</v>
      </c>
      <c r="B647" s="88"/>
      <c r="C647" s="16" t="s">
        <v>128</v>
      </c>
      <c r="D647" s="16" t="s">
        <v>11</v>
      </c>
      <c r="E647" s="16" t="s">
        <v>281</v>
      </c>
      <c r="F647" s="30" t="s">
        <v>265</v>
      </c>
      <c r="G647" s="27">
        <f>Прил_4!H583</f>
        <v>295</v>
      </c>
      <c r="H647" s="27">
        <f>Прил_4!I583</f>
        <v>80.7</v>
      </c>
      <c r="I647" s="49">
        <f t="shared" si="53"/>
        <v>214.3</v>
      </c>
      <c r="J647" s="49">
        <f t="shared" si="54"/>
        <v>27.355932203389834</v>
      </c>
    </row>
    <row r="648" spans="1:10" ht="27" customHeight="1">
      <c r="A648" s="86" t="s">
        <v>310</v>
      </c>
      <c r="B648" s="88"/>
      <c r="C648" s="16" t="s">
        <v>128</v>
      </c>
      <c r="D648" s="16" t="s">
        <v>11</v>
      </c>
      <c r="E648" s="16" t="s">
        <v>311</v>
      </c>
      <c r="F648" s="30"/>
      <c r="G648" s="27">
        <f>G649</f>
        <v>80</v>
      </c>
      <c r="H648" s="27">
        <f>H649</f>
        <v>0</v>
      </c>
      <c r="I648" s="49">
        <f t="shared" si="53"/>
        <v>80</v>
      </c>
      <c r="J648" s="49">
        <f t="shared" si="54"/>
        <v>0</v>
      </c>
    </row>
    <row r="649" spans="1:10" ht="27" customHeight="1">
      <c r="A649" s="86" t="s">
        <v>191</v>
      </c>
      <c r="B649" s="88"/>
      <c r="C649" s="16" t="s">
        <v>128</v>
      </c>
      <c r="D649" s="16" t="s">
        <v>11</v>
      </c>
      <c r="E649" s="16" t="s">
        <v>311</v>
      </c>
      <c r="F649" s="30" t="s">
        <v>192</v>
      </c>
      <c r="G649" s="27">
        <f>G650</f>
        <v>80</v>
      </c>
      <c r="H649" s="27">
        <f>H650</f>
        <v>0</v>
      </c>
      <c r="I649" s="49">
        <f t="shared" si="53"/>
        <v>80</v>
      </c>
      <c r="J649" s="49">
        <f t="shared" si="54"/>
        <v>0</v>
      </c>
    </row>
    <row r="650" spans="1:10" ht="13.5">
      <c r="A650" s="86" t="s">
        <v>264</v>
      </c>
      <c r="B650" s="88"/>
      <c r="C650" s="16" t="s">
        <v>128</v>
      </c>
      <c r="D650" s="16" t="s">
        <v>11</v>
      </c>
      <c r="E650" s="16" t="s">
        <v>311</v>
      </c>
      <c r="F650" s="30" t="s">
        <v>265</v>
      </c>
      <c r="G650" s="27">
        <f>Прил_4!H586</f>
        <v>80</v>
      </c>
      <c r="H650" s="27">
        <f>Прил_4!I586</f>
        <v>0</v>
      </c>
      <c r="I650" s="49">
        <f aca="true" t="shared" si="60" ref="I650:I713">G650-H650</f>
        <v>80</v>
      </c>
      <c r="J650" s="49">
        <f aca="true" t="shared" si="61" ref="J650:J713">H650/G650*100</f>
        <v>0</v>
      </c>
    </row>
    <row r="651" spans="1:10" ht="27.75" customHeight="1">
      <c r="A651" s="86" t="s">
        <v>407</v>
      </c>
      <c r="B651" s="88"/>
      <c r="C651" s="16" t="s">
        <v>128</v>
      </c>
      <c r="D651" s="16" t="s">
        <v>11</v>
      </c>
      <c r="E651" s="16" t="s">
        <v>408</v>
      </c>
      <c r="F651" s="30"/>
      <c r="G651" s="27">
        <f>G652</f>
        <v>34.5</v>
      </c>
      <c r="H651" s="27">
        <f>H652</f>
        <v>0</v>
      </c>
      <c r="I651" s="49">
        <f t="shared" si="60"/>
        <v>34.5</v>
      </c>
      <c r="J651" s="49">
        <f t="shared" si="61"/>
        <v>0</v>
      </c>
    </row>
    <row r="652" spans="1:10" ht="27" customHeight="1">
      <c r="A652" s="86" t="s">
        <v>191</v>
      </c>
      <c r="B652" s="88"/>
      <c r="C652" s="16" t="s">
        <v>128</v>
      </c>
      <c r="D652" s="16" t="s">
        <v>11</v>
      </c>
      <c r="E652" s="16" t="s">
        <v>408</v>
      </c>
      <c r="F652" s="30" t="s">
        <v>192</v>
      </c>
      <c r="G652" s="27">
        <f>G653</f>
        <v>34.5</v>
      </c>
      <c r="H652" s="27">
        <f>H653</f>
        <v>0</v>
      </c>
      <c r="I652" s="49">
        <f t="shared" si="60"/>
        <v>34.5</v>
      </c>
      <c r="J652" s="49">
        <f t="shared" si="61"/>
        <v>0</v>
      </c>
    </row>
    <row r="653" spans="1:10" ht="13.5">
      <c r="A653" s="86" t="s">
        <v>264</v>
      </c>
      <c r="B653" s="88"/>
      <c r="C653" s="16" t="s">
        <v>128</v>
      </c>
      <c r="D653" s="16" t="s">
        <v>11</v>
      </c>
      <c r="E653" s="16" t="s">
        <v>408</v>
      </c>
      <c r="F653" s="30" t="s">
        <v>265</v>
      </c>
      <c r="G653" s="27">
        <f>Прил_4!H589</f>
        <v>34.5</v>
      </c>
      <c r="H653" s="27">
        <f>Прил_4!I589</f>
        <v>0</v>
      </c>
      <c r="I653" s="49">
        <f t="shared" si="60"/>
        <v>34.5</v>
      </c>
      <c r="J653" s="49">
        <f t="shared" si="61"/>
        <v>0</v>
      </c>
    </row>
    <row r="654" spans="1:10" ht="13.5">
      <c r="A654" s="86" t="s">
        <v>282</v>
      </c>
      <c r="B654" s="88"/>
      <c r="C654" s="16" t="s">
        <v>128</v>
      </c>
      <c r="D654" s="16" t="s">
        <v>11</v>
      </c>
      <c r="E654" s="16" t="s">
        <v>283</v>
      </c>
      <c r="F654" s="30"/>
      <c r="G654" s="27">
        <f>G655</f>
        <v>50</v>
      </c>
      <c r="H654" s="27">
        <f>H655</f>
        <v>0</v>
      </c>
      <c r="I654" s="49">
        <f t="shared" si="60"/>
        <v>50</v>
      </c>
      <c r="J654" s="49">
        <f t="shared" si="61"/>
        <v>0</v>
      </c>
    </row>
    <row r="655" spans="1:10" ht="27" customHeight="1">
      <c r="A655" s="86" t="s">
        <v>191</v>
      </c>
      <c r="B655" s="88"/>
      <c r="C655" s="16" t="s">
        <v>128</v>
      </c>
      <c r="D655" s="16" t="s">
        <v>11</v>
      </c>
      <c r="E655" s="16" t="s">
        <v>283</v>
      </c>
      <c r="F655" s="30" t="s">
        <v>192</v>
      </c>
      <c r="G655" s="27">
        <f>G656</f>
        <v>50</v>
      </c>
      <c r="H655" s="27">
        <f>H656</f>
        <v>0</v>
      </c>
      <c r="I655" s="49">
        <f t="shared" si="60"/>
        <v>50</v>
      </c>
      <c r="J655" s="49">
        <f t="shared" si="61"/>
        <v>0</v>
      </c>
    </row>
    <row r="656" spans="1:10" ht="13.5">
      <c r="A656" s="86" t="s">
        <v>264</v>
      </c>
      <c r="B656" s="88"/>
      <c r="C656" s="16" t="s">
        <v>128</v>
      </c>
      <c r="D656" s="16" t="s">
        <v>11</v>
      </c>
      <c r="E656" s="16" t="s">
        <v>283</v>
      </c>
      <c r="F656" s="30" t="s">
        <v>265</v>
      </c>
      <c r="G656" s="27">
        <f>Прил_4!H592</f>
        <v>50</v>
      </c>
      <c r="H656" s="27">
        <f>Прил_4!I592</f>
        <v>0</v>
      </c>
      <c r="I656" s="49">
        <f t="shared" si="60"/>
        <v>50</v>
      </c>
      <c r="J656" s="49">
        <f t="shared" si="61"/>
        <v>0</v>
      </c>
    </row>
    <row r="657" spans="1:10" ht="39" customHeight="1">
      <c r="A657" s="86" t="s">
        <v>284</v>
      </c>
      <c r="B657" s="88"/>
      <c r="C657" s="16" t="s">
        <v>128</v>
      </c>
      <c r="D657" s="16" t="s">
        <v>11</v>
      </c>
      <c r="E657" s="16" t="s">
        <v>285</v>
      </c>
      <c r="F657" s="30"/>
      <c r="G657" s="27">
        <f>G658</f>
        <v>20</v>
      </c>
      <c r="H657" s="27">
        <f>H658</f>
        <v>10</v>
      </c>
      <c r="I657" s="49">
        <f t="shared" si="60"/>
        <v>10</v>
      </c>
      <c r="J657" s="49">
        <f t="shared" si="61"/>
        <v>50</v>
      </c>
    </row>
    <row r="658" spans="1:10" ht="26.25" customHeight="1">
      <c r="A658" s="86" t="s">
        <v>191</v>
      </c>
      <c r="B658" s="88"/>
      <c r="C658" s="16" t="s">
        <v>128</v>
      </c>
      <c r="D658" s="16" t="s">
        <v>11</v>
      </c>
      <c r="E658" s="16" t="s">
        <v>285</v>
      </c>
      <c r="F658" s="30" t="s">
        <v>192</v>
      </c>
      <c r="G658" s="27">
        <f>G659</f>
        <v>20</v>
      </c>
      <c r="H658" s="27">
        <f>H659</f>
        <v>10</v>
      </c>
      <c r="I658" s="49">
        <f t="shared" si="60"/>
        <v>10</v>
      </c>
      <c r="J658" s="49">
        <f t="shared" si="61"/>
        <v>50</v>
      </c>
    </row>
    <row r="659" spans="1:10" ht="13.5">
      <c r="A659" s="86" t="s">
        <v>264</v>
      </c>
      <c r="B659" s="88"/>
      <c r="C659" s="16" t="s">
        <v>128</v>
      </c>
      <c r="D659" s="16" t="s">
        <v>11</v>
      </c>
      <c r="E659" s="16" t="s">
        <v>285</v>
      </c>
      <c r="F659" s="30" t="s">
        <v>265</v>
      </c>
      <c r="G659" s="27">
        <f>Прил_4!H595</f>
        <v>20</v>
      </c>
      <c r="H659" s="27">
        <f>Прил_4!I595</f>
        <v>10</v>
      </c>
      <c r="I659" s="49">
        <f t="shared" si="60"/>
        <v>10</v>
      </c>
      <c r="J659" s="49">
        <f t="shared" si="61"/>
        <v>50</v>
      </c>
    </row>
    <row r="660" spans="1:10" ht="54" customHeight="1">
      <c r="A660" s="86" t="s">
        <v>74</v>
      </c>
      <c r="B660" s="88"/>
      <c r="C660" s="16" t="s">
        <v>128</v>
      </c>
      <c r="D660" s="16" t="s">
        <v>11</v>
      </c>
      <c r="E660" s="16" t="s">
        <v>75</v>
      </c>
      <c r="F660" s="30"/>
      <c r="G660" s="27">
        <f aca="true" t="shared" si="62" ref="G660:H663">G661</f>
        <v>310</v>
      </c>
      <c r="H660" s="27">
        <f t="shared" si="62"/>
        <v>0</v>
      </c>
      <c r="I660" s="49">
        <f t="shared" si="60"/>
        <v>310</v>
      </c>
      <c r="J660" s="49">
        <f t="shared" si="61"/>
        <v>0</v>
      </c>
    </row>
    <row r="661" spans="1:10" ht="37.5" customHeight="1">
      <c r="A661" s="86" t="s">
        <v>82</v>
      </c>
      <c r="B661" s="88"/>
      <c r="C661" s="16" t="s">
        <v>128</v>
      </c>
      <c r="D661" s="16" t="s">
        <v>11</v>
      </c>
      <c r="E661" s="16" t="s">
        <v>83</v>
      </c>
      <c r="F661" s="30"/>
      <c r="G661" s="27">
        <f t="shared" si="62"/>
        <v>310</v>
      </c>
      <c r="H661" s="27">
        <f t="shared" si="62"/>
        <v>0</v>
      </c>
      <c r="I661" s="49">
        <f t="shared" si="60"/>
        <v>310</v>
      </c>
      <c r="J661" s="49">
        <f t="shared" si="61"/>
        <v>0</v>
      </c>
    </row>
    <row r="662" spans="1:10" ht="13.5">
      <c r="A662" s="86" t="s">
        <v>409</v>
      </c>
      <c r="B662" s="88"/>
      <c r="C662" s="16" t="s">
        <v>128</v>
      </c>
      <c r="D662" s="16" t="s">
        <v>11</v>
      </c>
      <c r="E662" s="16" t="s">
        <v>410</v>
      </c>
      <c r="F662" s="30"/>
      <c r="G662" s="27">
        <f t="shared" si="62"/>
        <v>310</v>
      </c>
      <c r="H662" s="27">
        <f t="shared" si="62"/>
        <v>0</v>
      </c>
      <c r="I662" s="49">
        <f t="shared" si="60"/>
        <v>310</v>
      </c>
      <c r="J662" s="49">
        <f t="shared" si="61"/>
        <v>0</v>
      </c>
    </row>
    <row r="663" spans="1:10" ht="29.25" customHeight="1">
      <c r="A663" s="86" t="s">
        <v>191</v>
      </c>
      <c r="B663" s="88"/>
      <c r="C663" s="16" t="s">
        <v>128</v>
      </c>
      <c r="D663" s="16" t="s">
        <v>11</v>
      </c>
      <c r="E663" s="16" t="s">
        <v>410</v>
      </c>
      <c r="F663" s="30" t="s">
        <v>192</v>
      </c>
      <c r="G663" s="27">
        <f t="shared" si="62"/>
        <v>310</v>
      </c>
      <c r="H663" s="27">
        <f t="shared" si="62"/>
        <v>0</v>
      </c>
      <c r="I663" s="49">
        <f t="shared" si="60"/>
        <v>310</v>
      </c>
      <c r="J663" s="49">
        <f t="shared" si="61"/>
        <v>0</v>
      </c>
    </row>
    <row r="664" spans="1:10" ht="13.5">
      <c r="A664" s="86" t="s">
        <v>264</v>
      </c>
      <c r="B664" s="88"/>
      <c r="C664" s="16" t="s">
        <v>128</v>
      </c>
      <c r="D664" s="16" t="s">
        <v>11</v>
      </c>
      <c r="E664" s="16" t="s">
        <v>410</v>
      </c>
      <c r="F664" s="30" t="s">
        <v>265</v>
      </c>
      <c r="G664" s="27">
        <f>Прил_4!H600</f>
        <v>310</v>
      </c>
      <c r="H664" s="27">
        <f>Прил_4!I600</f>
        <v>0</v>
      </c>
      <c r="I664" s="49">
        <f t="shared" si="60"/>
        <v>310</v>
      </c>
      <c r="J664" s="49">
        <f t="shared" si="61"/>
        <v>0</v>
      </c>
    </row>
    <row r="665" spans="1:10" ht="13.5">
      <c r="A665" s="86" t="s">
        <v>411</v>
      </c>
      <c r="B665" s="88"/>
      <c r="C665" s="16" t="s">
        <v>128</v>
      </c>
      <c r="D665" s="16" t="s">
        <v>11</v>
      </c>
      <c r="E665" s="16" t="s">
        <v>412</v>
      </c>
      <c r="F665" s="30"/>
      <c r="G665" s="27">
        <f>G666+G669+G672</f>
        <v>16143</v>
      </c>
      <c r="H665" s="27">
        <f>H666+H669+H672</f>
        <v>6024.200000000001</v>
      </c>
      <c r="I665" s="49">
        <f t="shared" si="60"/>
        <v>10118.8</v>
      </c>
      <c r="J665" s="49">
        <f t="shared" si="61"/>
        <v>37.317722852010164</v>
      </c>
    </row>
    <row r="666" spans="1:10" ht="69" customHeight="1">
      <c r="A666" s="86" t="s">
        <v>37</v>
      </c>
      <c r="B666" s="88"/>
      <c r="C666" s="16" t="s">
        <v>128</v>
      </c>
      <c r="D666" s="16" t="s">
        <v>11</v>
      </c>
      <c r="E666" s="16" t="s">
        <v>413</v>
      </c>
      <c r="F666" s="30"/>
      <c r="G666" s="27">
        <f>G667</f>
        <v>230</v>
      </c>
      <c r="H666" s="27">
        <f>H667</f>
        <v>139.6</v>
      </c>
      <c r="I666" s="49">
        <f t="shared" si="60"/>
        <v>90.4</v>
      </c>
      <c r="J666" s="49">
        <f t="shared" si="61"/>
        <v>60.69565217391304</v>
      </c>
    </row>
    <row r="667" spans="1:10" ht="27" customHeight="1">
      <c r="A667" s="86" t="s">
        <v>191</v>
      </c>
      <c r="B667" s="88"/>
      <c r="C667" s="16" t="s">
        <v>128</v>
      </c>
      <c r="D667" s="16" t="s">
        <v>11</v>
      </c>
      <c r="E667" s="16" t="s">
        <v>413</v>
      </c>
      <c r="F667" s="30" t="s">
        <v>192</v>
      </c>
      <c r="G667" s="27">
        <f>G668</f>
        <v>230</v>
      </c>
      <c r="H667" s="27">
        <f>H668</f>
        <v>139.6</v>
      </c>
      <c r="I667" s="49">
        <f t="shared" si="60"/>
        <v>90.4</v>
      </c>
      <c r="J667" s="49">
        <f t="shared" si="61"/>
        <v>60.69565217391304</v>
      </c>
    </row>
    <row r="668" spans="1:10" ht="13.5">
      <c r="A668" s="86" t="s">
        <v>264</v>
      </c>
      <c r="B668" s="88"/>
      <c r="C668" s="16" t="s">
        <v>128</v>
      </c>
      <c r="D668" s="16" t="s">
        <v>11</v>
      </c>
      <c r="E668" s="16" t="s">
        <v>413</v>
      </c>
      <c r="F668" s="30" t="s">
        <v>265</v>
      </c>
      <c r="G668" s="27">
        <f>Прил_4!H604</f>
        <v>230</v>
      </c>
      <c r="H668" s="27">
        <f>Прил_4!I604</f>
        <v>139.6</v>
      </c>
      <c r="I668" s="49">
        <f t="shared" si="60"/>
        <v>90.4</v>
      </c>
      <c r="J668" s="49">
        <f t="shared" si="61"/>
        <v>60.69565217391304</v>
      </c>
    </row>
    <row r="669" spans="1:10" ht="13.5" customHeight="1">
      <c r="A669" s="86" t="s">
        <v>52</v>
      </c>
      <c r="B669" s="88"/>
      <c r="C669" s="16" t="s">
        <v>128</v>
      </c>
      <c r="D669" s="16" t="s">
        <v>11</v>
      </c>
      <c r="E669" s="16" t="s">
        <v>414</v>
      </c>
      <c r="F669" s="30"/>
      <c r="G669" s="27">
        <f>G670</f>
        <v>143</v>
      </c>
      <c r="H669" s="27">
        <f>H670</f>
        <v>0</v>
      </c>
      <c r="I669" s="49">
        <f t="shared" si="60"/>
        <v>143</v>
      </c>
      <c r="J669" s="49">
        <f t="shared" si="61"/>
        <v>0</v>
      </c>
    </row>
    <row r="670" spans="1:10" ht="26.25" customHeight="1">
      <c r="A670" s="86" t="s">
        <v>191</v>
      </c>
      <c r="B670" s="88"/>
      <c r="C670" s="16" t="s">
        <v>128</v>
      </c>
      <c r="D670" s="16" t="s">
        <v>11</v>
      </c>
      <c r="E670" s="16" t="s">
        <v>414</v>
      </c>
      <c r="F670" s="30" t="s">
        <v>192</v>
      </c>
      <c r="G670" s="27">
        <f>G671</f>
        <v>143</v>
      </c>
      <c r="H670" s="27">
        <f>H671</f>
        <v>0</v>
      </c>
      <c r="I670" s="49">
        <f t="shared" si="60"/>
        <v>143</v>
      </c>
      <c r="J670" s="49">
        <f t="shared" si="61"/>
        <v>0</v>
      </c>
    </row>
    <row r="671" spans="1:10" ht="13.5">
      <c r="A671" s="86" t="s">
        <v>264</v>
      </c>
      <c r="B671" s="88"/>
      <c r="C671" s="16" t="s">
        <v>128</v>
      </c>
      <c r="D671" s="16" t="s">
        <v>11</v>
      </c>
      <c r="E671" s="16" t="s">
        <v>414</v>
      </c>
      <c r="F671" s="30" t="s">
        <v>265</v>
      </c>
      <c r="G671" s="27">
        <f>Прил_4!H607</f>
        <v>143</v>
      </c>
      <c r="H671" s="27">
        <f>Прил_4!I607</f>
        <v>0</v>
      </c>
      <c r="I671" s="49">
        <f t="shared" si="60"/>
        <v>143</v>
      </c>
      <c r="J671" s="49">
        <f t="shared" si="61"/>
        <v>0</v>
      </c>
    </row>
    <row r="672" spans="1:10" ht="25.5" customHeight="1">
      <c r="A672" s="86" t="s">
        <v>241</v>
      </c>
      <c r="B672" s="88"/>
      <c r="C672" s="16" t="s">
        <v>128</v>
      </c>
      <c r="D672" s="16" t="s">
        <v>11</v>
      </c>
      <c r="E672" s="16" t="s">
        <v>415</v>
      </c>
      <c r="F672" s="30"/>
      <c r="G672" s="27">
        <f>G673</f>
        <v>15770</v>
      </c>
      <c r="H672" s="27">
        <f>H673</f>
        <v>5884.6</v>
      </c>
      <c r="I672" s="49">
        <f t="shared" si="60"/>
        <v>9885.4</v>
      </c>
      <c r="J672" s="49">
        <f t="shared" si="61"/>
        <v>37.315155358275206</v>
      </c>
    </row>
    <row r="673" spans="1:10" ht="24.75" customHeight="1">
      <c r="A673" s="86" t="s">
        <v>191</v>
      </c>
      <c r="B673" s="88"/>
      <c r="C673" s="16" t="s">
        <v>128</v>
      </c>
      <c r="D673" s="16" t="s">
        <v>11</v>
      </c>
      <c r="E673" s="16" t="s">
        <v>415</v>
      </c>
      <c r="F673" s="30" t="s">
        <v>192</v>
      </c>
      <c r="G673" s="27">
        <f>G674</f>
        <v>15770</v>
      </c>
      <c r="H673" s="27">
        <f>H674</f>
        <v>5884.6</v>
      </c>
      <c r="I673" s="49">
        <f t="shared" si="60"/>
        <v>9885.4</v>
      </c>
      <c r="J673" s="49">
        <f t="shared" si="61"/>
        <v>37.315155358275206</v>
      </c>
    </row>
    <row r="674" spans="1:10" ht="13.5">
      <c r="A674" s="86" t="s">
        <v>264</v>
      </c>
      <c r="B674" s="88"/>
      <c r="C674" s="16" t="s">
        <v>128</v>
      </c>
      <c r="D674" s="16" t="s">
        <v>11</v>
      </c>
      <c r="E674" s="16" t="s">
        <v>415</v>
      </c>
      <c r="F674" s="30" t="s">
        <v>265</v>
      </c>
      <c r="G674" s="27">
        <f>Прил_4!H610</f>
        <v>15770</v>
      </c>
      <c r="H674" s="27">
        <f>Прил_4!I610</f>
        <v>5884.6</v>
      </c>
      <c r="I674" s="49">
        <f t="shared" si="60"/>
        <v>9885.4</v>
      </c>
      <c r="J674" s="49">
        <f t="shared" si="61"/>
        <v>37.315155358275206</v>
      </c>
    </row>
    <row r="675" spans="1:10" ht="25.5" customHeight="1">
      <c r="A675" s="86" t="s">
        <v>416</v>
      </c>
      <c r="B675" s="88"/>
      <c r="C675" s="16" t="s">
        <v>128</v>
      </c>
      <c r="D675" s="16" t="s">
        <v>11</v>
      </c>
      <c r="E675" s="16" t="s">
        <v>417</v>
      </c>
      <c r="F675" s="30"/>
      <c r="G675" s="27">
        <f>G676+G679+G682</f>
        <v>22303.5</v>
      </c>
      <c r="H675" s="27">
        <f>H676+H679+H682</f>
        <v>9282.6</v>
      </c>
      <c r="I675" s="49">
        <f t="shared" si="60"/>
        <v>13020.9</v>
      </c>
      <c r="J675" s="49">
        <f t="shared" si="61"/>
        <v>41.619476763736635</v>
      </c>
    </row>
    <row r="676" spans="1:10" ht="69" customHeight="1">
      <c r="A676" s="86" t="s">
        <v>37</v>
      </c>
      <c r="B676" s="88"/>
      <c r="C676" s="16" t="s">
        <v>128</v>
      </c>
      <c r="D676" s="16" t="s">
        <v>11</v>
      </c>
      <c r="E676" s="16" t="s">
        <v>418</v>
      </c>
      <c r="F676" s="30"/>
      <c r="G676" s="27">
        <f>G677</f>
        <v>170</v>
      </c>
      <c r="H676" s="27">
        <f>H677</f>
        <v>170</v>
      </c>
      <c r="I676" s="49">
        <f t="shared" si="60"/>
        <v>0</v>
      </c>
      <c r="J676" s="49">
        <f t="shared" si="61"/>
        <v>100</v>
      </c>
    </row>
    <row r="677" spans="1:10" ht="30" customHeight="1">
      <c r="A677" s="86" t="s">
        <v>191</v>
      </c>
      <c r="B677" s="88"/>
      <c r="C677" s="16" t="s">
        <v>128</v>
      </c>
      <c r="D677" s="16" t="s">
        <v>11</v>
      </c>
      <c r="E677" s="16" t="s">
        <v>418</v>
      </c>
      <c r="F677" s="30" t="s">
        <v>192</v>
      </c>
      <c r="G677" s="27">
        <f>G678</f>
        <v>170</v>
      </c>
      <c r="H677" s="27">
        <f>H678</f>
        <v>170</v>
      </c>
      <c r="I677" s="49">
        <f t="shared" si="60"/>
        <v>0</v>
      </c>
      <c r="J677" s="49">
        <f t="shared" si="61"/>
        <v>100</v>
      </c>
    </row>
    <row r="678" spans="1:10" ht="13.5">
      <c r="A678" s="86" t="s">
        <v>264</v>
      </c>
      <c r="B678" s="88"/>
      <c r="C678" s="16" t="s">
        <v>128</v>
      </c>
      <c r="D678" s="16" t="s">
        <v>11</v>
      </c>
      <c r="E678" s="16" t="s">
        <v>418</v>
      </c>
      <c r="F678" s="30" t="s">
        <v>265</v>
      </c>
      <c r="G678" s="27">
        <f>Прил_4!H614</f>
        <v>170</v>
      </c>
      <c r="H678" s="27">
        <f>Прил_4!I614</f>
        <v>170</v>
      </c>
      <c r="I678" s="49">
        <f t="shared" si="60"/>
        <v>0</v>
      </c>
      <c r="J678" s="49">
        <f t="shared" si="61"/>
        <v>100</v>
      </c>
    </row>
    <row r="679" spans="1:10" ht="13.5">
      <c r="A679" s="86" t="s">
        <v>52</v>
      </c>
      <c r="B679" s="88"/>
      <c r="C679" s="16" t="s">
        <v>128</v>
      </c>
      <c r="D679" s="16" t="s">
        <v>11</v>
      </c>
      <c r="E679" s="16" t="s">
        <v>419</v>
      </c>
      <c r="F679" s="30"/>
      <c r="G679" s="27">
        <f>G680</f>
        <v>10</v>
      </c>
      <c r="H679" s="27">
        <f>H680</f>
        <v>0</v>
      </c>
      <c r="I679" s="49">
        <f t="shared" si="60"/>
        <v>10</v>
      </c>
      <c r="J679" s="49">
        <f t="shared" si="61"/>
        <v>0</v>
      </c>
    </row>
    <row r="680" spans="1:10" ht="27" customHeight="1">
      <c r="A680" s="86" t="s">
        <v>191</v>
      </c>
      <c r="B680" s="88"/>
      <c r="C680" s="16" t="s">
        <v>128</v>
      </c>
      <c r="D680" s="16" t="s">
        <v>11</v>
      </c>
      <c r="E680" s="16" t="s">
        <v>419</v>
      </c>
      <c r="F680" s="30" t="s">
        <v>192</v>
      </c>
      <c r="G680" s="27">
        <f>G681</f>
        <v>10</v>
      </c>
      <c r="H680" s="27">
        <f>H681</f>
        <v>0</v>
      </c>
      <c r="I680" s="49">
        <f t="shared" si="60"/>
        <v>10</v>
      </c>
      <c r="J680" s="49">
        <f t="shared" si="61"/>
        <v>0</v>
      </c>
    </row>
    <row r="681" spans="1:10" ht="13.5">
      <c r="A681" s="86" t="s">
        <v>264</v>
      </c>
      <c r="B681" s="88"/>
      <c r="C681" s="16" t="s">
        <v>128</v>
      </c>
      <c r="D681" s="16" t="s">
        <v>11</v>
      </c>
      <c r="E681" s="16" t="s">
        <v>419</v>
      </c>
      <c r="F681" s="30" t="s">
        <v>265</v>
      </c>
      <c r="G681" s="27">
        <f>Прил_4!H617</f>
        <v>10</v>
      </c>
      <c r="H681" s="27">
        <f>Прил_4!I617</f>
        <v>0</v>
      </c>
      <c r="I681" s="49">
        <f t="shared" si="60"/>
        <v>10</v>
      </c>
      <c r="J681" s="49">
        <f t="shared" si="61"/>
        <v>0</v>
      </c>
    </row>
    <row r="682" spans="1:10" ht="28.5" customHeight="1">
      <c r="A682" s="86" t="s">
        <v>241</v>
      </c>
      <c r="B682" s="88"/>
      <c r="C682" s="16" t="s">
        <v>128</v>
      </c>
      <c r="D682" s="16" t="s">
        <v>11</v>
      </c>
      <c r="E682" s="16" t="s">
        <v>420</v>
      </c>
      <c r="F682" s="30"/>
      <c r="G682" s="27">
        <f>G683</f>
        <v>22123.5</v>
      </c>
      <c r="H682" s="27">
        <f>H683</f>
        <v>9112.6</v>
      </c>
      <c r="I682" s="49">
        <f t="shared" si="60"/>
        <v>13010.9</v>
      </c>
      <c r="J682" s="49">
        <f t="shared" si="61"/>
        <v>41.18968517639614</v>
      </c>
    </row>
    <row r="683" spans="1:10" ht="27" customHeight="1">
      <c r="A683" s="86" t="s">
        <v>191</v>
      </c>
      <c r="B683" s="88"/>
      <c r="C683" s="16" t="s">
        <v>128</v>
      </c>
      <c r="D683" s="16" t="s">
        <v>11</v>
      </c>
      <c r="E683" s="16" t="s">
        <v>420</v>
      </c>
      <c r="F683" s="30" t="s">
        <v>192</v>
      </c>
      <c r="G683" s="27">
        <f>G684</f>
        <v>22123.5</v>
      </c>
      <c r="H683" s="27">
        <f>H684</f>
        <v>9112.6</v>
      </c>
      <c r="I683" s="49">
        <f t="shared" si="60"/>
        <v>13010.9</v>
      </c>
      <c r="J683" s="49">
        <f t="shared" si="61"/>
        <v>41.18968517639614</v>
      </c>
    </row>
    <row r="684" spans="1:10" ht="13.5">
      <c r="A684" s="86" t="s">
        <v>264</v>
      </c>
      <c r="B684" s="88"/>
      <c r="C684" s="16" t="s">
        <v>128</v>
      </c>
      <c r="D684" s="16" t="s">
        <v>11</v>
      </c>
      <c r="E684" s="16" t="s">
        <v>420</v>
      </c>
      <c r="F684" s="30" t="s">
        <v>265</v>
      </c>
      <c r="G684" s="27">
        <f>Прил_4!H620</f>
        <v>22123.5</v>
      </c>
      <c r="H684" s="27">
        <f>Прил_4!I620</f>
        <v>9112.6</v>
      </c>
      <c r="I684" s="49">
        <f t="shared" si="60"/>
        <v>13010.9</v>
      </c>
      <c r="J684" s="49">
        <f t="shared" si="61"/>
        <v>41.18968517639614</v>
      </c>
    </row>
    <row r="685" spans="1:10" ht="29.25" customHeight="1">
      <c r="A685" s="89" t="s">
        <v>421</v>
      </c>
      <c r="B685" s="91"/>
      <c r="C685" s="15" t="s">
        <v>128</v>
      </c>
      <c r="D685" s="15" t="s">
        <v>25</v>
      </c>
      <c r="E685" s="15"/>
      <c r="F685" s="29"/>
      <c r="G685" s="25">
        <f>G686+G693+G698+G703</f>
        <v>7017.5</v>
      </c>
      <c r="H685" s="25">
        <f>H686+H693+H698+H703</f>
        <v>2592.1</v>
      </c>
      <c r="I685" s="48">
        <f t="shared" si="60"/>
        <v>4425.4</v>
      </c>
      <c r="J685" s="48">
        <f t="shared" si="61"/>
        <v>36.937655860349125</v>
      </c>
    </row>
    <row r="686" spans="1:10" ht="24.75" customHeight="1">
      <c r="A686" s="86" t="s">
        <v>390</v>
      </c>
      <c r="B686" s="88"/>
      <c r="C686" s="16" t="s">
        <v>128</v>
      </c>
      <c r="D686" s="16" t="s">
        <v>25</v>
      </c>
      <c r="E686" s="16" t="s">
        <v>391</v>
      </c>
      <c r="F686" s="30"/>
      <c r="G686" s="27">
        <v>261.6</v>
      </c>
      <c r="H686" s="27">
        <f>H687</f>
        <v>166</v>
      </c>
      <c r="I686" s="49">
        <f t="shared" si="60"/>
        <v>95.60000000000002</v>
      </c>
      <c r="J686" s="49">
        <f t="shared" si="61"/>
        <v>63.45565749235473</v>
      </c>
    </row>
    <row r="687" spans="1:10" ht="29.25" customHeight="1">
      <c r="A687" s="86" t="s">
        <v>396</v>
      </c>
      <c r="B687" s="88"/>
      <c r="C687" s="16" t="s">
        <v>128</v>
      </c>
      <c r="D687" s="16" t="s">
        <v>25</v>
      </c>
      <c r="E687" s="16" t="s">
        <v>397</v>
      </c>
      <c r="F687" s="30"/>
      <c r="G687" s="27">
        <v>261.6</v>
      </c>
      <c r="H687" s="27">
        <f>H688</f>
        <v>166</v>
      </c>
      <c r="I687" s="49">
        <f t="shared" si="60"/>
        <v>95.60000000000002</v>
      </c>
      <c r="J687" s="49">
        <f t="shared" si="61"/>
        <v>63.45565749235473</v>
      </c>
    </row>
    <row r="688" spans="1:10" ht="13.5">
      <c r="A688" s="86" t="s">
        <v>422</v>
      </c>
      <c r="B688" s="88"/>
      <c r="C688" s="16" t="s">
        <v>128</v>
      </c>
      <c r="D688" s="16" t="s">
        <v>25</v>
      </c>
      <c r="E688" s="16" t="s">
        <v>423</v>
      </c>
      <c r="F688" s="30"/>
      <c r="G688" s="27">
        <v>261.6</v>
      </c>
      <c r="H688" s="27">
        <f>H689+H691</f>
        <v>166</v>
      </c>
      <c r="I688" s="49">
        <f t="shared" si="60"/>
        <v>95.60000000000002</v>
      </c>
      <c r="J688" s="49">
        <f t="shared" si="61"/>
        <v>63.45565749235473</v>
      </c>
    </row>
    <row r="689" spans="1:10" ht="66.75" customHeight="1">
      <c r="A689" s="86" t="s">
        <v>20</v>
      </c>
      <c r="B689" s="88"/>
      <c r="C689" s="16" t="s">
        <v>128</v>
      </c>
      <c r="D689" s="16" t="s">
        <v>25</v>
      </c>
      <c r="E689" s="16" t="s">
        <v>423</v>
      </c>
      <c r="F689" s="30" t="s">
        <v>21</v>
      </c>
      <c r="G689" s="27">
        <v>84</v>
      </c>
      <c r="H689" s="27">
        <f>H690</f>
        <v>0</v>
      </c>
      <c r="I689" s="49">
        <f t="shared" si="60"/>
        <v>84</v>
      </c>
      <c r="J689" s="49">
        <f t="shared" si="61"/>
        <v>0</v>
      </c>
    </row>
    <row r="690" spans="1:10" ht="13.5">
      <c r="A690" s="86" t="s">
        <v>221</v>
      </c>
      <c r="B690" s="88"/>
      <c r="C690" s="16" t="s">
        <v>128</v>
      </c>
      <c r="D690" s="16" t="s">
        <v>25</v>
      </c>
      <c r="E690" s="16" t="s">
        <v>423</v>
      </c>
      <c r="F690" s="30" t="s">
        <v>222</v>
      </c>
      <c r="G690" s="27">
        <f>Прил_4!H626</f>
        <v>84</v>
      </c>
      <c r="H690" s="27">
        <f>Прил_4!I626</f>
        <v>0</v>
      </c>
      <c r="I690" s="49">
        <f t="shared" si="60"/>
        <v>84</v>
      </c>
      <c r="J690" s="49">
        <f t="shared" si="61"/>
        <v>0</v>
      </c>
    </row>
    <row r="691" spans="1:10" ht="27" customHeight="1">
      <c r="A691" s="86" t="s">
        <v>33</v>
      </c>
      <c r="B691" s="88"/>
      <c r="C691" s="16" t="s">
        <v>128</v>
      </c>
      <c r="D691" s="16" t="s">
        <v>25</v>
      </c>
      <c r="E691" s="16" t="s">
        <v>423</v>
      </c>
      <c r="F691" s="30" t="s">
        <v>34</v>
      </c>
      <c r="G691" s="27">
        <v>177.6</v>
      </c>
      <c r="H691" s="27">
        <f>H692</f>
        <v>166</v>
      </c>
      <c r="I691" s="49">
        <f t="shared" si="60"/>
        <v>11.599999999999994</v>
      </c>
      <c r="J691" s="49">
        <f t="shared" si="61"/>
        <v>93.46846846846847</v>
      </c>
    </row>
    <row r="692" spans="1:10" ht="24.75" customHeight="1">
      <c r="A692" s="86" t="s">
        <v>35</v>
      </c>
      <c r="B692" s="88"/>
      <c r="C692" s="16" t="s">
        <v>128</v>
      </c>
      <c r="D692" s="16" t="s">
        <v>25</v>
      </c>
      <c r="E692" s="16" t="s">
        <v>423</v>
      </c>
      <c r="F692" s="30" t="s">
        <v>36</v>
      </c>
      <c r="G692" s="27">
        <f>Прил_4!H628</f>
        <v>177.6</v>
      </c>
      <c r="H692" s="27">
        <f>Прил_4!I628</f>
        <v>166</v>
      </c>
      <c r="I692" s="49">
        <f t="shared" si="60"/>
        <v>11.599999999999994</v>
      </c>
      <c r="J692" s="49">
        <f t="shared" si="61"/>
        <v>93.46846846846847</v>
      </c>
    </row>
    <row r="693" spans="1:10" ht="69.75" customHeight="1">
      <c r="A693" s="86" t="s">
        <v>56</v>
      </c>
      <c r="B693" s="88"/>
      <c r="C693" s="16" t="s">
        <v>128</v>
      </c>
      <c r="D693" s="16" t="s">
        <v>25</v>
      </c>
      <c r="E693" s="16" t="s">
        <v>57</v>
      </c>
      <c r="F693" s="30"/>
      <c r="G693" s="27">
        <v>6</v>
      </c>
      <c r="H693" s="27">
        <f>H694</f>
        <v>0</v>
      </c>
      <c r="I693" s="49">
        <f t="shared" si="60"/>
        <v>6</v>
      </c>
      <c r="J693" s="49">
        <f t="shared" si="61"/>
        <v>0</v>
      </c>
    </row>
    <row r="694" spans="1:10" ht="27.75" customHeight="1">
      <c r="A694" s="86" t="s">
        <v>62</v>
      </c>
      <c r="B694" s="88"/>
      <c r="C694" s="16" t="s">
        <v>128</v>
      </c>
      <c r="D694" s="16" t="s">
        <v>25</v>
      </c>
      <c r="E694" s="16" t="s">
        <v>63</v>
      </c>
      <c r="F694" s="30"/>
      <c r="G694" s="27">
        <v>6</v>
      </c>
      <c r="H694" s="27">
        <f>H695</f>
        <v>0</v>
      </c>
      <c r="I694" s="49">
        <f t="shared" si="60"/>
        <v>6</v>
      </c>
      <c r="J694" s="49">
        <f t="shared" si="61"/>
        <v>0</v>
      </c>
    </row>
    <row r="695" spans="1:10" ht="42.75" customHeight="1">
      <c r="A695" s="86" t="s">
        <v>66</v>
      </c>
      <c r="B695" s="88"/>
      <c r="C695" s="16" t="s">
        <v>128</v>
      </c>
      <c r="D695" s="16" t="s">
        <v>25</v>
      </c>
      <c r="E695" s="16" t="s">
        <v>67</v>
      </c>
      <c r="F695" s="30"/>
      <c r="G695" s="27">
        <v>6</v>
      </c>
      <c r="H695" s="27">
        <f>H696</f>
        <v>0</v>
      </c>
      <c r="I695" s="49">
        <f t="shared" si="60"/>
        <v>6</v>
      </c>
      <c r="J695" s="49">
        <f t="shared" si="61"/>
        <v>0</v>
      </c>
    </row>
    <row r="696" spans="1:10" ht="27" customHeight="1">
      <c r="A696" s="86" t="s">
        <v>33</v>
      </c>
      <c r="B696" s="88"/>
      <c r="C696" s="16" t="s">
        <v>128</v>
      </c>
      <c r="D696" s="16" t="s">
        <v>25</v>
      </c>
      <c r="E696" s="16" t="s">
        <v>67</v>
      </c>
      <c r="F696" s="30" t="s">
        <v>34</v>
      </c>
      <c r="G696" s="27">
        <v>6</v>
      </c>
      <c r="H696" s="27">
        <f>H697</f>
        <v>0</v>
      </c>
      <c r="I696" s="49">
        <f t="shared" si="60"/>
        <v>6</v>
      </c>
      <c r="J696" s="49">
        <f t="shared" si="61"/>
        <v>0</v>
      </c>
    </row>
    <row r="697" spans="1:10" ht="27" customHeight="1">
      <c r="A697" s="86" t="s">
        <v>35</v>
      </c>
      <c r="B697" s="88"/>
      <c r="C697" s="16" t="s">
        <v>128</v>
      </c>
      <c r="D697" s="16" t="s">
        <v>25</v>
      </c>
      <c r="E697" s="16" t="s">
        <v>67</v>
      </c>
      <c r="F697" s="30" t="s">
        <v>36</v>
      </c>
      <c r="G697" s="27">
        <f>Прил_4!H633</f>
        <v>6</v>
      </c>
      <c r="H697" s="27">
        <f>Прил_4!I633</f>
        <v>0</v>
      </c>
      <c r="I697" s="49">
        <f t="shared" si="60"/>
        <v>6</v>
      </c>
      <c r="J697" s="49">
        <f t="shared" si="61"/>
        <v>0</v>
      </c>
    </row>
    <row r="698" spans="1:10" ht="25.5" customHeight="1">
      <c r="A698" s="86" t="s">
        <v>276</v>
      </c>
      <c r="B698" s="88"/>
      <c r="C698" s="16" t="s">
        <v>128</v>
      </c>
      <c r="D698" s="16" t="s">
        <v>25</v>
      </c>
      <c r="E698" s="16" t="s">
        <v>277</v>
      </c>
      <c r="F698" s="30"/>
      <c r="G698" s="27">
        <v>36.4</v>
      </c>
      <c r="H698" s="27">
        <f>H699</f>
        <v>0</v>
      </c>
      <c r="I698" s="49">
        <f t="shared" si="60"/>
        <v>36.4</v>
      </c>
      <c r="J698" s="49">
        <f t="shared" si="61"/>
        <v>0</v>
      </c>
    </row>
    <row r="699" spans="1:10" ht="44.25" customHeight="1">
      <c r="A699" s="86" t="s">
        <v>278</v>
      </c>
      <c r="B699" s="88"/>
      <c r="C699" s="16" t="s">
        <v>128</v>
      </c>
      <c r="D699" s="16" t="s">
        <v>25</v>
      </c>
      <c r="E699" s="16" t="s">
        <v>279</v>
      </c>
      <c r="F699" s="30"/>
      <c r="G699" s="27">
        <v>36.4</v>
      </c>
      <c r="H699" s="27">
        <f>H700</f>
        <v>0</v>
      </c>
      <c r="I699" s="49">
        <f t="shared" si="60"/>
        <v>36.4</v>
      </c>
      <c r="J699" s="49">
        <f t="shared" si="61"/>
        <v>0</v>
      </c>
    </row>
    <row r="700" spans="1:10" ht="26.25" customHeight="1">
      <c r="A700" s="86" t="s">
        <v>407</v>
      </c>
      <c r="B700" s="88"/>
      <c r="C700" s="16" t="s">
        <v>128</v>
      </c>
      <c r="D700" s="16" t="s">
        <v>25</v>
      </c>
      <c r="E700" s="16" t="s">
        <v>408</v>
      </c>
      <c r="F700" s="30"/>
      <c r="G700" s="27">
        <v>36.4</v>
      </c>
      <c r="H700" s="27">
        <f>H701</f>
        <v>0</v>
      </c>
      <c r="I700" s="49">
        <f t="shared" si="60"/>
        <v>36.4</v>
      </c>
      <c r="J700" s="49">
        <f t="shared" si="61"/>
        <v>0</v>
      </c>
    </row>
    <row r="701" spans="1:10" ht="27.75" customHeight="1">
      <c r="A701" s="86" t="s">
        <v>33</v>
      </c>
      <c r="B701" s="88"/>
      <c r="C701" s="16" t="s">
        <v>128</v>
      </c>
      <c r="D701" s="16" t="s">
        <v>25</v>
      </c>
      <c r="E701" s="16" t="s">
        <v>408</v>
      </c>
      <c r="F701" s="30" t="s">
        <v>34</v>
      </c>
      <c r="G701" s="27">
        <v>36.4</v>
      </c>
      <c r="H701" s="27">
        <f>H702</f>
        <v>0</v>
      </c>
      <c r="I701" s="49">
        <f t="shared" si="60"/>
        <v>36.4</v>
      </c>
      <c r="J701" s="49">
        <f t="shared" si="61"/>
        <v>0</v>
      </c>
    </row>
    <row r="702" spans="1:10" ht="27" customHeight="1">
      <c r="A702" s="86" t="s">
        <v>35</v>
      </c>
      <c r="B702" s="88"/>
      <c r="C702" s="16" t="s">
        <v>128</v>
      </c>
      <c r="D702" s="16" t="s">
        <v>25</v>
      </c>
      <c r="E702" s="16" t="s">
        <v>408</v>
      </c>
      <c r="F702" s="30" t="s">
        <v>36</v>
      </c>
      <c r="G702" s="27">
        <f>Прил_4!H638</f>
        <v>36.4</v>
      </c>
      <c r="H702" s="27">
        <f>Прил_4!I638</f>
        <v>0</v>
      </c>
      <c r="I702" s="49">
        <f t="shared" si="60"/>
        <v>36.4</v>
      </c>
      <c r="J702" s="49">
        <f t="shared" si="61"/>
        <v>0</v>
      </c>
    </row>
    <row r="703" spans="1:10" ht="45" customHeight="1">
      <c r="A703" s="86" t="s">
        <v>14</v>
      </c>
      <c r="B703" s="88"/>
      <c r="C703" s="16" t="s">
        <v>128</v>
      </c>
      <c r="D703" s="16" t="s">
        <v>25</v>
      </c>
      <c r="E703" s="16" t="s">
        <v>15</v>
      </c>
      <c r="F703" s="30"/>
      <c r="G703" s="27">
        <f>G704</f>
        <v>6713.5</v>
      </c>
      <c r="H703" s="27">
        <f>H704</f>
        <v>2426.1</v>
      </c>
      <c r="I703" s="49">
        <f t="shared" si="60"/>
        <v>4287.4</v>
      </c>
      <c r="J703" s="49">
        <f t="shared" si="61"/>
        <v>36.13763312728085</v>
      </c>
    </row>
    <row r="704" spans="1:10" ht="13.5">
      <c r="A704" s="86" t="s">
        <v>41</v>
      </c>
      <c r="B704" s="88"/>
      <c r="C704" s="16" t="s">
        <v>128</v>
      </c>
      <c r="D704" s="16" t="s">
        <v>25</v>
      </c>
      <c r="E704" s="16" t="s">
        <v>42</v>
      </c>
      <c r="F704" s="30"/>
      <c r="G704" s="27">
        <f>G705+G708+G713+G716</f>
        <v>6713.5</v>
      </c>
      <c r="H704" s="27">
        <f>H705+H708+H713+H716</f>
        <v>2426.1</v>
      </c>
      <c r="I704" s="49">
        <f t="shared" si="60"/>
        <v>4287.4</v>
      </c>
      <c r="J704" s="49">
        <f t="shared" si="61"/>
        <v>36.13763312728085</v>
      </c>
    </row>
    <row r="705" spans="1:10" ht="27" customHeight="1">
      <c r="A705" s="86" t="s">
        <v>18</v>
      </c>
      <c r="B705" s="88"/>
      <c r="C705" s="16" t="s">
        <v>128</v>
      </c>
      <c r="D705" s="16" t="s">
        <v>25</v>
      </c>
      <c r="E705" s="16" t="s">
        <v>43</v>
      </c>
      <c r="F705" s="30"/>
      <c r="G705" s="27">
        <v>6067.5</v>
      </c>
      <c r="H705" s="27">
        <f>H706</f>
        <v>2291.7</v>
      </c>
      <c r="I705" s="49">
        <f t="shared" si="60"/>
        <v>3775.8</v>
      </c>
      <c r="J705" s="49">
        <f t="shared" si="61"/>
        <v>37.770086526576016</v>
      </c>
    </row>
    <row r="706" spans="1:10" ht="66" customHeight="1">
      <c r="A706" s="86" t="s">
        <v>20</v>
      </c>
      <c r="B706" s="88"/>
      <c r="C706" s="16" t="s">
        <v>128</v>
      </c>
      <c r="D706" s="16" t="s">
        <v>25</v>
      </c>
      <c r="E706" s="16" t="s">
        <v>43</v>
      </c>
      <c r="F706" s="30" t="s">
        <v>21</v>
      </c>
      <c r="G706" s="27">
        <v>6067.5</v>
      </c>
      <c r="H706" s="27">
        <f>H707</f>
        <v>2291.7</v>
      </c>
      <c r="I706" s="49">
        <f t="shared" si="60"/>
        <v>3775.8</v>
      </c>
      <c r="J706" s="49">
        <f t="shared" si="61"/>
        <v>37.770086526576016</v>
      </c>
    </row>
    <row r="707" spans="1:10" ht="27" customHeight="1">
      <c r="A707" s="86" t="s">
        <v>22</v>
      </c>
      <c r="B707" s="88"/>
      <c r="C707" s="16" t="s">
        <v>128</v>
      </c>
      <c r="D707" s="16" t="s">
        <v>25</v>
      </c>
      <c r="E707" s="16" t="s">
        <v>43</v>
      </c>
      <c r="F707" s="30" t="s">
        <v>23</v>
      </c>
      <c r="G707" s="27">
        <f>Прил_4!H643</f>
        <v>6067.5</v>
      </c>
      <c r="H707" s="27">
        <f>Прил_4!I643</f>
        <v>2291.7</v>
      </c>
      <c r="I707" s="49">
        <f t="shared" si="60"/>
        <v>3775.8</v>
      </c>
      <c r="J707" s="49">
        <f t="shared" si="61"/>
        <v>37.770086526576016</v>
      </c>
    </row>
    <row r="708" spans="1:10" ht="24" customHeight="1">
      <c r="A708" s="86" t="s">
        <v>31</v>
      </c>
      <c r="B708" s="88"/>
      <c r="C708" s="16" t="s">
        <v>128</v>
      </c>
      <c r="D708" s="16" t="s">
        <v>25</v>
      </c>
      <c r="E708" s="16" t="s">
        <v>44</v>
      </c>
      <c r="F708" s="30"/>
      <c r="G708" s="27">
        <v>436</v>
      </c>
      <c r="H708" s="27">
        <f>H709+H711</f>
        <v>54.4</v>
      </c>
      <c r="I708" s="49">
        <f t="shared" si="60"/>
        <v>381.6</v>
      </c>
      <c r="J708" s="49">
        <f t="shared" si="61"/>
        <v>12.477064220183486</v>
      </c>
    </row>
    <row r="709" spans="1:10" ht="27.75" customHeight="1">
      <c r="A709" s="86" t="s">
        <v>33</v>
      </c>
      <c r="B709" s="88"/>
      <c r="C709" s="16" t="s">
        <v>128</v>
      </c>
      <c r="D709" s="16" t="s">
        <v>25</v>
      </c>
      <c r="E709" s="16" t="s">
        <v>44</v>
      </c>
      <c r="F709" s="30" t="s">
        <v>34</v>
      </c>
      <c r="G709" s="27">
        <v>435</v>
      </c>
      <c r="H709" s="27">
        <f>H710</f>
        <v>54.4</v>
      </c>
      <c r="I709" s="49">
        <f t="shared" si="60"/>
        <v>380.6</v>
      </c>
      <c r="J709" s="49">
        <f t="shared" si="61"/>
        <v>12.50574712643678</v>
      </c>
    </row>
    <row r="710" spans="1:10" ht="27" customHeight="1">
      <c r="A710" s="86" t="s">
        <v>35</v>
      </c>
      <c r="B710" s="88"/>
      <c r="C710" s="16" t="s">
        <v>128</v>
      </c>
      <c r="D710" s="16" t="s">
        <v>25</v>
      </c>
      <c r="E710" s="16" t="s">
        <v>44</v>
      </c>
      <c r="F710" s="30" t="s">
        <v>36</v>
      </c>
      <c r="G710" s="27">
        <f>Прил_4!H646</f>
        <v>435</v>
      </c>
      <c r="H710" s="27">
        <f>Прил_4!I646</f>
        <v>54.4</v>
      </c>
      <c r="I710" s="49">
        <f t="shared" si="60"/>
        <v>380.6</v>
      </c>
      <c r="J710" s="49">
        <f t="shared" si="61"/>
        <v>12.50574712643678</v>
      </c>
    </row>
    <row r="711" spans="1:10" ht="13.5">
      <c r="A711" s="86" t="s">
        <v>45</v>
      </c>
      <c r="B711" s="88"/>
      <c r="C711" s="16" t="s">
        <v>128</v>
      </c>
      <c r="D711" s="16" t="s">
        <v>25</v>
      </c>
      <c r="E711" s="16" t="s">
        <v>44</v>
      </c>
      <c r="F711" s="30" t="s">
        <v>46</v>
      </c>
      <c r="G711" s="27">
        <v>1</v>
      </c>
      <c r="H711" s="27">
        <f>H712</f>
        <v>0</v>
      </c>
      <c r="I711" s="49">
        <f t="shared" si="60"/>
        <v>1</v>
      </c>
      <c r="J711" s="49">
        <f t="shared" si="61"/>
        <v>0</v>
      </c>
    </row>
    <row r="712" spans="1:10" ht="13.5">
      <c r="A712" s="86" t="s">
        <v>49</v>
      </c>
      <c r="B712" s="88"/>
      <c r="C712" s="16" t="s">
        <v>128</v>
      </c>
      <c r="D712" s="16" t="s">
        <v>25</v>
      </c>
      <c r="E712" s="16" t="s">
        <v>44</v>
      </c>
      <c r="F712" s="30" t="s">
        <v>50</v>
      </c>
      <c r="G712" s="27">
        <f>Прил_4!H648</f>
        <v>1</v>
      </c>
      <c r="H712" s="27">
        <f>Прил_4!I648</f>
        <v>0</v>
      </c>
      <c r="I712" s="49">
        <f t="shared" si="60"/>
        <v>1</v>
      </c>
      <c r="J712" s="49">
        <f t="shared" si="61"/>
        <v>0</v>
      </c>
    </row>
    <row r="713" spans="1:10" ht="66.75" customHeight="1">
      <c r="A713" s="86" t="s">
        <v>37</v>
      </c>
      <c r="B713" s="88"/>
      <c r="C713" s="16" t="s">
        <v>128</v>
      </c>
      <c r="D713" s="16" t="s">
        <v>25</v>
      </c>
      <c r="E713" s="16" t="s">
        <v>51</v>
      </c>
      <c r="F713" s="30"/>
      <c r="G713" s="27">
        <v>197</v>
      </c>
      <c r="H713" s="27">
        <f>H714</f>
        <v>80</v>
      </c>
      <c r="I713" s="49">
        <f t="shared" si="60"/>
        <v>117</v>
      </c>
      <c r="J713" s="49">
        <f t="shared" si="61"/>
        <v>40.609137055837564</v>
      </c>
    </row>
    <row r="714" spans="1:10" ht="69.75" customHeight="1">
      <c r="A714" s="86" t="s">
        <v>20</v>
      </c>
      <c r="B714" s="88"/>
      <c r="C714" s="16" t="s">
        <v>128</v>
      </c>
      <c r="D714" s="16" t="s">
        <v>25</v>
      </c>
      <c r="E714" s="16" t="s">
        <v>51</v>
      </c>
      <c r="F714" s="30" t="s">
        <v>21</v>
      </c>
      <c r="G714" s="27">
        <v>197</v>
      </c>
      <c r="H714" s="27">
        <f>H715</f>
        <v>80</v>
      </c>
      <c r="I714" s="49">
        <f aca="true" t="shared" si="63" ref="I714:I777">G714-H714</f>
        <v>117</v>
      </c>
      <c r="J714" s="49">
        <f aca="true" t="shared" si="64" ref="J714:J777">H714/G714*100</f>
        <v>40.609137055837564</v>
      </c>
    </row>
    <row r="715" spans="1:10" ht="28.5" customHeight="1">
      <c r="A715" s="86" t="s">
        <v>22</v>
      </c>
      <c r="B715" s="88"/>
      <c r="C715" s="16" t="s">
        <v>128</v>
      </c>
      <c r="D715" s="16" t="s">
        <v>25</v>
      </c>
      <c r="E715" s="16" t="s">
        <v>51</v>
      </c>
      <c r="F715" s="30" t="s">
        <v>23</v>
      </c>
      <c r="G715" s="27">
        <f>Прил_4!H651</f>
        <v>197</v>
      </c>
      <c r="H715" s="27">
        <f>Прил_4!I651</f>
        <v>80</v>
      </c>
      <c r="I715" s="49">
        <f t="shared" si="63"/>
        <v>117</v>
      </c>
      <c r="J715" s="49">
        <f t="shared" si="64"/>
        <v>40.609137055837564</v>
      </c>
    </row>
    <row r="716" spans="1:10" ht="13.5">
      <c r="A716" s="86" t="s">
        <v>52</v>
      </c>
      <c r="B716" s="88"/>
      <c r="C716" s="16" t="s">
        <v>128</v>
      </c>
      <c r="D716" s="16" t="s">
        <v>25</v>
      </c>
      <c r="E716" s="16" t="s">
        <v>53</v>
      </c>
      <c r="F716" s="30"/>
      <c r="G716" s="27">
        <v>13</v>
      </c>
      <c r="H716" s="27">
        <f>H717</f>
        <v>0</v>
      </c>
      <c r="I716" s="49">
        <f t="shared" si="63"/>
        <v>13</v>
      </c>
      <c r="J716" s="49">
        <f t="shared" si="64"/>
        <v>0</v>
      </c>
    </row>
    <row r="717" spans="1:10" ht="69" customHeight="1">
      <c r="A717" s="86" t="s">
        <v>20</v>
      </c>
      <c r="B717" s="88"/>
      <c r="C717" s="16" t="s">
        <v>128</v>
      </c>
      <c r="D717" s="16" t="s">
        <v>25</v>
      </c>
      <c r="E717" s="16" t="s">
        <v>53</v>
      </c>
      <c r="F717" s="30" t="s">
        <v>21</v>
      </c>
      <c r="G717" s="27">
        <v>13</v>
      </c>
      <c r="H717" s="27">
        <f>H718</f>
        <v>0</v>
      </c>
      <c r="I717" s="49">
        <f t="shared" si="63"/>
        <v>13</v>
      </c>
      <c r="J717" s="49">
        <f t="shared" si="64"/>
        <v>0</v>
      </c>
    </row>
    <row r="718" spans="1:10" ht="26.25" customHeight="1">
      <c r="A718" s="86" t="s">
        <v>22</v>
      </c>
      <c r="B718" s="88"/>
      <c r="C718" s="16" t="s">
        <v>128</v>
      </c>
      <c r="D718" s="16" t="s">
        <v>25</v>
      </c>
      <c r="E718" s="16" t="s">
        <v>53</v>
      </c>
      <c r="F718" s="30" t="s">
        <v>23</v>
      </c>
      <c r="G718" s="27">
        <f>Прил_4!H654</f>
        <v>13</v>
      </c>
      <c r="H718" s="27">
        <f>Прил_4!I654</f>
        <v>0</v>
      </c>
      <c r="I718" s="49">
        <f t="shared" si="63"/>
        <v>13</v>
      </c>
      <c r="J718" s="49">
        <f t="shared" si="64"/>
        <v>0</v>
      </c>
    </row>
    <row r="719" spans="1:10" ht="13.5">
      <c r="A719" s="89" t="s">
        <v>175</v>
      </c>
      <c r="B719" s="91"/>
      <c r="C719" s="15" t="s">
        <v>108</v>
      </c>
      <c r="D719" s="12" t="s">
        <v>576</v>
      </c>
      <c r="E719" s="15"/>
      <c r="F719" s="29"/>
      <c r="G719" s="25">
        <f>G720+G725</f>
        <v>14353</v>
      </c>
      <c r="H719" s="25">
        <f>H720+H725</f>
        <v>5331.700000000001</v>
      </c>
      <c r="I719" s="48">
        <f t="shared" si="63"/>
        <v>9021.3</v>
      </c>
      <c r="J719" s="48">
        <f t="shared" si="64"/>
        <v>37.14693792238557</v>
      </c>
    </row>
    <row r="720" spans="1:10" ht="13.5">
      <c r="A720" s="89" t="s">
        <v>176</v>
      </c>
      <c r="B720" s="91"/>
      <c r="C720" s="15" t="s">
        <v>108</v>
      </c>
      <c r="D720" s="15" t="s">
        <v>11</v>
      </c>
      <c r="E720" s="15"/>
      <c r="F720" s="29"/>
      <c r="G720" s="25">
        <f aca="true" t="shared" si="65" ref="G720:H723">G721</f>
        <v>10687.3</v>
      </c>
      <c r="H720" s="25">
        <f t="shared" si="65"/>
        <v>4295.1</v>
      </c>
      <c r="I720" s="48">
        <f t="shared" si="63"/>
        <v>6392.199999999999</v>
      </c>
      <c r="J720" s="48">
        <f t="shared" si="64"/>
        <v>40.18882224696603</v>
      </c>
    </row>
    <row r="721" spans="1:10" ht="27" customHeight="1">
      <c r="A721" s="86" t="s">
        <v>177</v>
      </c>
      <c r="B721" s="88"/>
      <c r="C721" s="16" t="s">
        <v>108</v>
      </c>
      <c r="D721" s="16" t="s">
        <v>11</v>
      </c>
      <c r="E721" s="16" t="s">
        <v>178</v>
      </c>
      <c r="F721" s="30"/>
      <c r="G721" s="27">
        <f t="shared" si="65"/>
        <v>10687.3</v>
      </c>
      <c r="H721" s="27">
        <f t="shared" si="65"/>
        <v>4295.1</v>
      </c>
      <c r="I721" s="49">
        <f t="shared" si="63"/>
        <v>6392.199999999999</v>
      </c>
      <c r="J721" s="49">
        <f t="shared" si="64"/>
        <v>40.18882224696603</v>
      </c>
    </row>
    <row r="722" spans="1:10" ht="13.5">
      <c r="A722" s="86" t="s">
        <v>179</v>
      </c>
      <c r="B722" s="88"/>
      <c r="C722" s="16" t="s">
        <v>108</v>
      </c>
      <c r="D722" s="16" t="s">
        <v>11</v>
      </c>
      <c r="E722" s="16" t="s">
        <v>180</v>
      </c>
      <c r="F722" s="30"/>
      <c r="G722" s="27">
        <f t="shared" si="65"/>
        <v>10687.3</v>
      </c>
      <c r="H722" s="27">
        <f t="shared" si="65"/>
        <v>4295.1</v>
      </c>
      <c r="I722" s="49">
        <f t="shared" si="63"/>
        <v>6392.199999999999</v>
      </c>
      <c r="J722" s="49">
        <f t="shared" si="64"/>
        <v>40.18882224696603</v>
      </c>
    </row>
    <row r="723" spans="1:10" ht="13.5">
      <c r="A723" s="86" t="s">
        <v>181</v>
      </c>
      <c r="B723" s="88"/>
      <c r="C723" s="16" t="s">
        <v>108</v>
      </c>
      <c r="D723" s="16" t="s">
        <v>11</v>
      </c>
      <c r="E723" s="16" t="s">
        <v>180</v>
      </c>
      <c r="F723" s="30" t="s">
        <v>182</v>
      </c>
      <c r="G723" s="27">
        <f t="shared" si="65"/>
        <v>10687.3</v>
      </c>
      <c r="H723" s="27">
        <f t="shared" si="65"/>
        <v>4295.1</v>
      </c>
      <c r="I723" s="49">
        <f t="shared" si="63"/>
        <v>6392.199999999999</v>
      </c>
      <c r="J723" s="49">
        <f t="shared" si="64"/>
        <v>40.18882224696603</v>
      </c>
    </row>
    <row r="724" spans="1:10" ht="30" customHeight="1">
      <c r="A724" s="86" t="s">
        <v>183</v>
      </c>
      <c r="B724" s="88"/>
      <c r="C724" s="16" t="s">
        <v>108</v>
      </c>
      <c r="D724" s="16" t="s">
        <v>11</v>
      </c>
      <c r="E724" s="16" t="s">
        <v>180</v>
      </c>
      <c r="F724" s="30" t="s">
        <v>184</v>
      </c>
      <c r="G724" s="27">
        <f>Прил_4!H178</f>
        <v>10687.3</v>
      </c>
      <c r="H724" s="27">
        <f>Прил_4!I178</f>
        <v>4295.1</v>
      </c>
      <c r="I724" s="49">
        <f t="shared" si="63"/>
        <v>6392.199999999999</v>
      </c>
      <c r="J724" s="49">
        <f t="shared" si="64"/>
        <v>40.18882224696603</v>
      </c>
    </row>
    <row r="725" spans="1:10" ht="13.5">
      <c r="A725" s="89" t="s">
        <v>185</v>
      </c>
      <c r="B725" s="91"/>
      <c r="C725" s="15" t="s">
        <v>108</v>
      </c>
      <c r="D725" s="15" t="s">
        <v>186</v>
      </c>
      <c r="E725" s="15"/>
      <c r="F725" s="29"/>
      <c r="G725" s="25">
        <f>G726+G734+G744</f>
        <v>3665.7</v>
      </c>
      <c r="H725" s="25">
        <f>H726+H734+H744</f>
        <v>1036.6</v>
      </c>
      <c r="I725" s="48">
        <f t="shared" si="63"/>
        <v>2629.1</v>
      </c>
      <c r="J725" s="48">
        <f t="shared" si="64"/>
        <v>28.27836429604168</v>
      </c>
    </row>
    <row r="726" spans="1:10" ht="72" customHeight="1">
      <c r="A726" s="86" t="s">
        <v>56</v>
      </c>
      <c r="B726" s="88"/>
      <c r="C726" s="16" t="s">
        <v>108</v>
      </c>
      <c r="D726" s="16" t="s">
        <v>186</v>
      </c>
      <c r="E726" s="16" t="s">
        <v>57</v>
      </c>
      <c r="F726" s="30"/>
      <c r="G726" s="27">
        <f>G727</f>
        <v>89.7</v>
      </c>
      <c r="H726" s="27">
        <f>H727</f>
        <v>0</v>
      </c>
      <c r="I726" s="49">
        <f t="shared" si="63"/>
        <v>89.7</v>
      </c>
      <c r="J726" s="49">
        <f t="shared" si="64"/>
        <v>0</v>
      </c>
    </row>
    <row r="727" spans="1:10" ht="42.75" customHeight="1">
      <c r="A727" s="86" t="s">
        <v>187</v>
      </c>
      <c r="B727" s="88"/>
      <c r="C727" s="16" t="s">
        <v>108</v>
      </c>
      <c r="D727" s="16" t="s">
        <v>186</v>
      </c>
      <c r="E727" s="16" t="s">
        <v>188</v>
      </c>
      <c r="F727" s="30"/>
      <c r="G727" s="27">
        <f>G728+G731</f>
        <v>89.7</v>
      </c>
      <c r="H727" s="27">
        <f>H728+H731</f>
        <v>0</v>
      </c>
      <c r="I727" s="49">
        <f t="shared" si="63"/>
        <v>89.7</v>
      </c>
      <c r="J727" s="49">
        <f t="shared" si="64"/>
        <v>0</v>
      </c>
    </row>
    <row r="728" spans="1:10" ht="42.75" customHeight="1">
      <c r="A728" s="86" t="s">
        <v>189</v>
      </c>
      <c r="B728" s="88"/>
      <c r="C728" s="16" t="s">
        <v>108</v>
      </c>
      <c r="D728" s="16" t="s">
        <v>186</v>
      </c>
      <c r="E728" s="16" t="s">
        <v>190</v>
      </c>
      <c r="F728" s="30"/>
      <c r="G728" s="27">
        <f>G729</f>
        <v>59.7</v>
      </c>
      <c r="H728" s="27">
        <f>H729</f>
        <v>0</v>
      </c>
      <c r="I728" s="49">
        <f t="shared" si="63"/>
        <v>59.7</v>
      </c>
      <c r="J728" s="49">
        <f t="shared" si="64"/>
        <v>0</v>
      </c>
    </row>
    <row r="729" spans="1:10" ht="29.25" customHeight="1">
      <c r="A729" s="86" t="s">
        <v>191</v>
      </c>
      <c r="B729" s="88"/>
      <c r="C729" s="16" t="s">
        <v>108</v>
      </c>
      <c r="D729" s="16" t="s">
        <v>186</v>
      </c>
      <c r="E729" s="16" t="s">
        <v>190</v>
      </c>
      <c r="F729" s="30" t="s">
        <v>192</v>
      </c>
      <c r="G729" s="27">
        <f>G730</f>
        <v>59.7</v>
      </c>
      <c r="H729" s="27">
        <f>H730</f>
        <v>0</v>
      </c>
      <c r="I729" s="49">
        <f t="shared" si="63"/>
        <v>59.7</v>
      </c>
      <c r="J729" s="49">
        <f t="shared" si="64"/>
        <v>0</v>
      </c>
    </row>
    <row r="730" spans="1:10" ht="58.5" customHeight="1">
      <c r="A730" s="86" t="s">
        <v>193</v>
      </c>
      <c r="B730" s="88"/>
      <c r="C730" s="16" t="s">
        <v>108</v>
      </c>
      <c r="D730" s="16" t="s">
        <v>186</v>
      </c>
      <c r="E730" s="16" t="s">
        <v>190</v>
      </c>
      <c r="F730" s="30" t="s">
        <v>194</v>
      </c>
      <c r="G730" s="27">
        <f>Прил_4!H184</f>
        <v>59.7</v>
      </c>
      <c r="H730" s="27">
        <f>Прил_4!I184</f>
        <v>0</v>
      </c>
      <c r="I730" s="49">
        <f t="shared" si="63"/>
        <v>59.7</v>
      </c>
      <c r="J730" s="49">
        <f t="shared" si="64"/>
        <v>0</v>
      </c>
    </row>
    <row r="731" spans="1:10" ht="39.75" customHeight="1">
      <c r="A731" s="86" t="s">
        <v>195</v>
      </c>
      <c r="B731" s="88"/>
      <c r="C731" s="16" t="s">
        <v>108</v>
      </c>
      <c r="D731" s="16" t="s">
        <v>186</v>
      </c>
      <c r="E731" s="16" t="s">
        <v>196</v>
      </c>
      <c r="F731" s="30"/>
      <c r="G731" s="27">
        <f>G732</f>
        <v>30</v>
      </c>
      <c r="H731" s="27">
        <f>H732</f>
        <v>0</v>
      </c>
      <c r="I731" s="49">
        <f t="shared" si="63"/>
        <v>30</v>
      </c>
      <c r="J731" s="49">
        <f t="shared" si="64"/>
        <v>0</v>
      </c>
    </row>
    <row r="732" spans="1:10" ht="27" customHeight="1">
      <c r="A732" s="86" t="s">
        <v>191</v>
      </c>
      <c r="B732" s="88"/>
      <c r="C732" s="16" t="s">
        <v>108</v>
      </c>
      <c r="D732" s="16" t="s">
        <v>186</v>
      </c>
      <c r="E732" s="16" t="s">
        <v>196</v>
      </c>
      <c r="F732" s="30" t="s">
        <v>192</v>
      </c>
      <c r="G732" s="27">
        <f>G733</f>
        <v>30</v>
      </c>
      <c r="H732" s="27">
        <f>H733</f>
        <v>0</v>
      </c>
      <c r="I732" s="49">
        <f t="shared" si="63"/>
        <v>30</v>
      </c>
      <c r="J732" s="49">
        <f t="shared" si="64"/>
        <v>0</v>
      </c>
    </row>
    <row r="733" spans="1:10" ht="54.75" customHeight="1">
      <c r="A733" s="86" t="s">
        <v>193</v>
      </c>
      <c r="B733" s="88"/>
      <c r="C733" s="16" t="s">
        <v>108</v>
      </c>
      <c r="D733" s="16" t="s">
        <v>186</v>
      </c>
      <c r="E733" s="16" t="s">
        <v>196</v>
      </c>
      <c r="F733" s="30" t="s">
        <v>194</v>
      </c>
      <c r="G733" s="27">
        <f>Прил_4!H187</f>
        <v>30</v>
      </c>
      <c r="H733" s="27">
        <f>Прил_4!I187</f>
        <v>0</v>
      </c>
      <c r="I733" s="49">
        <f t="shared" si="63"/>
        <v>30</v>
      </c>
      <c r="J733" s="49">
        <f t="shared" si="64"/>
        <v>0</v>
      </c>
    </row>
    <row r="734" spans="1:10" ht="28.5" customHeight="1">
      <c r="A734" s="86" t="s">
        <v>169</v>
      </c>
      <c r="B734" s="88"/>
      <c r="C734" s="16" t="s">
        <v>108</v>
      </c>
      <c r="D734" s="16" t="s">
        <v>186</v>
      </c>
      <c r="E734" s="16" t="s">
        <v>170</v>
      </c>
      <c r="F734" s="30"/>
      <c r="G734" s="27">
        <f>G735</f>
        <v>3181.4</v>
      </c>
      <c r="H734" s="27">
        <f>H735</f>
        <v>954.3</v>
      </c>
      <c r="I734" s="49">
        <f t="shared" si="63"/>
        <v>2227.1000000000004</v>
      </c>
      <c r="J734" s="49">
        <f t="shared" si="64"/>
        <v>29.996228075689945</v>
      </c>
    </row>
    <row r="735" spans="1:10" ht="44.25" customHeight="1">
      <c r="A735" s="86" t="s">
        <v>197</v>
      </c>
      <c r="B735" s="88"/>
      <c r="C735" s="16" t="s">
        <v>108</v>
      </c>
      <c r="D735" s="16" t="s">
        <v>186</v>
      </c>
      <c r="E735" s="16" t="s">
        <v>198</v>
      </c>
      <c r="F735" s="30"/>
      <c r="G735" s="27">
        <f>G736+G741</f>
        <v>3181.4</v>
      </c>
      <c r="H735" s="27">
        <f>H736+H741</f>
        <v>954.3</v>
      </c>
      <c r="I735" s="49">
        <f t="shared" si="63"/>
        <v>2227.1000000000004</v>
      </c>
      <c r="J735" s="49">
        <f t="shared" si="64"/>
        <v>29.996228075689945</v>
      </c>
    </row>
    <row r="736" spans="1:10" ht="42" customHeight="1">
      <c r="A736" s="86" t="s">
        <v>199</v>
      </c>
      <c r="B736" s="88"/>
      <c r="C736" s="16" t="s">
        <v>108</v>
      </c>
      <c r="D736" s="16" t="s">
        <v>186</v>
      </c>
      <c r="E736" s="16" t="s">
        <v>200</v>
      </c>
      <c r="F736" s="30"/>
      <c r="G736" s="27">
        <f>G737+G740</f>
        <v>3156.9</v>
      </c>
      <c r="H736" s="27">
        <f>H737+H740</f>
        <v>954.3</v>
      </c>
      <c r="I736" s="49">
        <f t="shared" si="63"/>
        <v>2202.6000000000004</v>
      </c>
      <c r="J736" s="49">
        <f t="shared" si="64"/>
        <v>30.22902214197472</v>
      </c>
    </row>
    <row r="737" spans="1:10" ht="66" customHeight="1">
      <c r="A737" s="86" t="s">
        <v>20</v>
      </c>
      <c r="B737" s="88"/>
      <c r="C737" s="16" t="s">
        <v>108</v>
      </c>
      <c r="D737" s="16" t="s">
        <v>186</v>
      </c>
      <c r="E737" s="16" t="s">
        <v>200</v>
      </c>
      <c r="F737" s="30" t="s">
        <v>21</v>
      </c>
      <c r="G737" s="27">
        <f>G738</f>
        <v>2869.9</v>
      </c>
      <c r="H737" s="27">
        <f>H738</f>
        <v>954.3</v>
      </c>
      <c r="I737" s="49">
        <f t="shared" si="63"/>
        <v>1915.6000000000001</v>
      </c>
      <c r="J737" s="49">
        <f t="shared" si="64"/>
        <v>33.25202968744556</v>
      </c>
    </row>
    <row r="738" spans="1:10" ht="27" customHeight="1">
      <c r="A738" s="86" t="s">
        <v>22</v>
      </c>
      <c r="B738" s="88"/>
      <c r="C738" s="16" t="s">
        <v>108</v>
      </c>
      <c r="D738" s="16" t="s">
        <v>186</v>
      </c>
      <c r="E738" s="16" t="s">
        <v>200</v>
      </c>
      <c r="F738" s="30" t="s">
        <v>23</v>
      </c>
      <c r="G738" s="27">
        <f>Прил_4!H192</f>
        <v>2869.9</v>
      </c>
      <c r="H738" s="27">
        <f>Прил_4!I192</f>
        <v>954.3</v>
      </c>
      <c r="I738" s="49">
        <f t="shared" si="63"/>
        <v>1915.6000000000001</v>
      </c>
      <c r="J738" s="49">
        <f t="shared" si="64"/>
        <v>33.25202968744556</v>
      </c>
    </row>
    <row r="739" spans="1:10" ht="26.25" customHeight="1">
      <c r="A739" s="86" t="s">
        <v>33</v>
      </c>
      <c r="B739" s="88"/>
      <c r="C739" s="16" t="s">
        <v>108</v>
      </c>
      <c r="D739" s="16" t="s">
        <v>186</v>
      </c>
      <c r="E739" s="16" t="s">
        <v>200</v>
      </c>
      <c r="F739" s="30" t="s">
        <v>34</v>
      </c>
      <c r="G739" s="27">
        <f>G740</f>
        <v>287</v>
      </c>
      <c r="H739" s="27">
        <f>H740</f>
        <v>0</v>
      </c>
      <c r="I739" s="49">
        <f t="shared" si="63"/>
        <v>287</v>
      </c>
      <c r="J739" s="49">
        <f t="shared" si="64"/>
        <v>0</v>
      </c>
    </row>
    <row r="740" spans="1:10" ht="27" customHeight="1">
      <c r="A740" s="86" t="s">
        <v>35</v>
      </c>
      <c r="B740" s="88"/>
      <c r="C740" s="16" t="s">
        <v>108</v>
      </c>
      <c r="D740" s="16" t="s">
        <v>186</v>
      </c>
      <c r="E740" s="16" t="s">
        <v>200</v>
      </c>
      <c r="F740" s="30" t="s">
        <v>36</v>
      </c>
      <c r="G740" s="27">
        <f>Прил_4!H194</f>
        <v>287</v>
      </c>
      <c r="H740" s="27">
        <f>Прил_4!I194</f>
        <v>0</v>
      </c>
      <c r="I740" s="49">
        <f t="shared" si="63"/>
        <v>287</v>
      </c>
      <c r="J740" s="49">
        <f t="shared" si="64"/>
        <v>0</v>
      </c>
    </row>
    <row r="741" spans="1:10" ht="95.25" customHeight="1">
      <c r="A741" s="86" t="s">
        <v>201</v>
      </c>
      <c r="B741" s="88"/>
      <c r="C741" s="16" t="s">
        <v>108</v>
      </c>
      <c r="D741" s="16" t="s">
        <v>186</v>
      </c>
      <c r="E741" s="16" t="s">
        <v>202</v>
      </c>
      <c r="F741" s="30"/>
      <c r="G741" s="27">
        <f>G742</f>
        <v>24.5</v>
      </c>
      <c r="H741" s="27">
        <f>H742</f>
        <v>0</v>
      </c>
      <c r="I741" s="49">
        <f t="shared" si="63"/>
        <v>24.5</v>
      </c>
      <c r="J741" s="49">
        <f t="shared" si="64"/>
        <v>0</v>
      </c>
    </row>
    <row r="742" spans="1:10" ht="13.5">
      <c r="A742" s="86" t="s">
        <v>181</v>
      </c>
      <c r="B742" s="88"/>
      <c r="C742" s="16" t="s">
        <v>108</v>
      </c>
      <c r="D742" s="16" t="s">
        <v>186</v>
      </c>
      <c r="E742" s="16" t="s">
        <v>202</v>
      </c>
      <c r="F742" s="30" t="s">
        <v>182</v>
      </c>
      <c r="G742" s="27">
        <f>G743</f>
        <v>24.5</v>
      </c>
      <c r="H742" s="27">
        <f>H743</f>
        <v>0</v>
      </c>
      <c r="I742" s="49">
        <f t="shared" si="63"/>
        <v>24.5</v>
      </c>
      <c r="J742" s="49">
        <f t="shared" si="64"/>
        <v>0</v>
      </c>
    </row>
    <row r="743" spans="1:10" ht="30.75" customHeight="1">
      <c r="A743" s="86" t="s">
        <v>203</v>
      </c>
      <c r="B743" s="88"/>
      <c r="C743" s="16" t="s">
        <v>108</v>
      </c>
      <c r="D743" s="16" t="s">
        <v>186</v>
      </c>
      <c r="E743" s="16" t="s">
        <v>202</v>
      </c>
      <c r="F743" s="30" t="s">
        <v>204</v>
      </c>
      <c r="G743" s="27">
        <f>Прил_4!H197</f>
        <v>24.5</v>
      </c>
      <c r="H743" s="27">
        <f>Прил_4!I197</f>
        <v>0</v>
      </c>
      <c r="I743" s="49">
        <f t="shared" si="63"/>
        <v>24.5</v>
      </c>
      <c r="J743" s="49">
        <f t="shared" si="64"/>
        <v>0</v>
      </c>
    </row>
    <row r="744" spans="1:10" ht="68.25" customHeight="1">
      <c r="A744" s="86" t="s">
        <v>26</v>
      </c>
      <c r="B744" s="88"/>
      <c r="C744" s="16" t="s">
        <v>108</v>
      </c>
      <c r="D744" s="16" t="s">
        <v>186</v>
      </c>
      <c r="E744" s="16" t="s">
        <v>27</v>
      </c>
      <c r="F744" s="30"/>
      <c r="G744" s="27">
        <f>G745</f>
        <v>394.59999999999997</v>
      </c>
      <c r="H744" s="27">
        <f>H745</f>
        <v>82.3</v>
      </c>
      <c r="I744" s="49">
        <f t="shared" si="63"/>
        <v>312.29999999999995</v>
      </c>
      <c r="J744" s="49">
        <f t="shared" si="64"/>
        <v>20.85656360871769</v>
      </c>
    </row>
    <row r="745" spans="1:10" ht="39" customHeight="1">
      <c r="A745" s="86" t="s">
        <v>205</v>
      </c>
      <c r="B745" s="88"/>
      <c r="C745" s="16" t="s">
        <v>108</v>
      </c>
      <c r="D745" s="16" t="s">
        <v>186</v>
      </c>
      <c r="E745" s="16" t="s">
        <v>206</v>
      </c>
      <c r="F745" s="30"/>
      <c r="G745" s="27">
        <f>G746</f>
        <v>394.59999999999997</v>
      </c>
      <c r="H745" s="27">
        <f>H746</f>
        <v>82.3</v>
      </c>
      <c r="I745" s="49">
        <f t="shared" si="63"/>
        <v>312.29999999999995</v>
      </c>
      <c r="J745" s="49">
        <f t="shared" si="64"/>
        <v>20.85656360871769</v>
      </c>
    </row>
    <row r="746" spans="1:10" ht="46.5" customHeight="1">
      <c r="A746" s="86" t="s">
        <v>199</v>
      </c>
      <c r="B746" s="88"/>
      <c r="C746" s="16" t="s">
        <v>108</v>
      </c>
      <c r="D746" s="16" t="s">
        <v>186</v>
      </c>
      <c r="E746" s="16" t="s">
        <v>207</v>
      </c>
      <c r="F746" s="30"/>
      <c r="G746" s="27">
        <f>G747+G749</f>
        <v>394.59999999999997</v>
      </c>
      <c r="H746" s="27">
        <f>H747+H749</f>
        <v>82.3</v>
      </c>
      <c r="I746" s="49">
        <f t="shared" si="63"/>
        <v>312.29999999999995</v>
      </c>
      <c r="J746" s="49">
        <f t="shared" si="64"/>
        <v>20.85656360871769</v>
      </c>
    </row>
    <row r="747" spans="1:10" ht="69.75" customHeight="1">
      <c r="A747" s="86" t="s">
        <v>20</v>
      </c>
      <c r="B747" s="88"/>
      <c r="C747" s="16" t="s">
        <v>108</v>
      </c>
      <c r="D747" s="16" t="s">
        <v>186</v>
      </c>
      <c r="E747" s="16" t="s">
        <v>207</v>
      </c>
      <c r="F747" s="30" t="s">
        <v>21</v>
      </c>
      <c r="G747" s="27">
        <f>G748</f>
        <v>358.7</v>
      </c>
      <c r="H747" s="27">
        <f>H748</f>
        <v>82.3</v>
      </c>
      <c r="I747" s="49">
        <f t="shared" si="63"/>
        <v>276.4</v>
      </c>
      <c r="J747" s="49">
        <f t="shared" si="64"/>
        <v>22.943964315584054</v>
      </c>
    </row>
    <row r="748" spans="1:10" ht="13.5">
      <c r="A748" s="86" t="s">
        <v>22</v>
      </c>
      <c r="B748" s="88"/>
      <c r="C748" s="16" t="s">
        <v>108</v>
      </c>
      <c r="D748" s="16" t="s">
        <v>186</v>
      </c>
      <c r="E748" s="16" t="s">
        <v>207</v>
      </c>
      <c r="F748" s="30" t="s">
        <v>23</v>
      </c>
      <c r="G748" s="27">
        <f>Прил_4!H202</f>
        <v>358.7</v>
      </c>
      <c r="H748" s="27">
        <f>Прил_4!I202</f>
        <v>82.3</v>
      </c>
      <c r="I748" s="49">
        <f t="shared" si="63"/>
        <v>276.4</v>
      </c>
      <c r="J748" s="49">
        <f t="shared" si="64"/>
        <v>22.943964315584054</v>
      </c>
    </row>
    <row r="749" spans="1:10" ht="31.5" customHeight="1">
      <c r="A749" s="86" t="s">
        <v>33</v>
      </c>
      <c r="B749" s="88"/>
      <c r="C749" s="16" t="s">
        <v>108</v>
      </c>
      <c r="D749" s="16" t="s">
        <v>186</v>
      </c>
      <c r="E749" s="16" t="s">
        <v>207</v>
      </c>
      <c r="F749" s="30" t="s">
        <v>34</v>
      </c>
      <c r="G749" s="27">
        <f>G750</f>
        <v>35.9</v>
      </c>
      <c r="H749" s="27">
        <f>H750</f>
        <v>0</v>
      </c>
      <c r="I749" s="49">
        <f t="shared" si="63"/>
        <v>35.9</v>
      </c>
      <c r="J749" s="49">
        <f t="shared" si="64"/>
        <v>0</v>
      </c>
    </row>
    <row r="750" spans="1:10" ht="33" customHeight="1">
      <c r="A750" s="86" t="s">
        <v>35</v>
      </c>
      <c r="B750" s="88"/>
      <c r="C750" s="16" t="s">
        <v>108</v>
      </c>
      <c r="D750" s="16" t="s">
        <v>186</v>
      </c>
      <c r="E750" s="16" t="s">
        <v>207</v>
      </c>
      <c r="F750" s="30" t="s">
        <v>36</v>
      </c>
      <c r="G750" s="27">
        <f>Прил_4!H204</f>
        <v>35.9</v>
      </c>
      <c r="H750" s="27">
        <f>Прил_4!I204</f>
        <v>0</v>
      </c>
      <c r="I750" s="49">
        <f t="shared" si="63"/>
        <v>35.9</v>
      </c>
      <c r="J750" s="49">
        <f t="shared" si="64"/>
        <v>0</v>
      </c>
    </row>
    <row r="751" spans="1:10" ht="13.5">
      <c r="A751" s="89" t="s">
        <v>424</v>
      </c>
      <c r="B751" s="91"/>
      <c r="C751" s="15" t="s">
        <v>212</v>
      </c>
      <c r="D751" s="12" t="s">
        <v>576</v>
      </c>
      <c r="E751" s="15"/>
      <c r="F751" s="29"/>
      <c r="G751" s="25">
        <f>G752+G763+G789</f>
        <v>36893.2</v>
      </c>
      <c r="H751" s="25">
        <f>H752+H763+H789</f>
        <v>14436.3</v>
      </c>
      <c r="I751" s="48">
        <f t="shared" si="63"/>
        <v>22456.899999999998</v>
      </c>
      <c r="J751" s="48">
        <f t="shared" si="64"/>
        <v>39.12997517157633</v>
      </c>
    </row>
    <row r="752" spans="1:10" ht="13.5">
      <c r="A752" s="89" t="s">
        <v>425</v>
      </c>
      <c r="B752" s="91"/>
      <c r="C752" s="15" t="s">
        <v>212</v>
      </c>
      <c r="D752" s="15" t="s">
        <v>11</v>
      </c>
      <c r="E752" s="15"/>
      <c r="F752" s="29"/>
      <c r="G752" s="25">
        <f>G753</f>
        <v>24336.2</v>
      </c>
      <c r="H752" s="25">
        <f>H753</f>
        <v>9905.9</v>
      </c>
      <c r="I752" s="48">
        <f t="shared" si="63"/>
        <v>14430.300000000001</v>
      </c>
      <c r="J752" s="48">
        <f t="shared" si="64"/>
        <v>40.70438277134475</v>
      </c>
    </row>
    <row r="753" spans="1:10" ht="26.25" customHeight="1">
      <c r="A753" s="86" t="s">
        <v>426</v>
      </c>
      <c r="B753" s="88"/>
      <c r="C753" s="16" t="s">
        <v>212</v>
      </c>
      <c r="D753" s="16" t="s">
        <v>11</v>
      </c>
      <c r="E753" s="16" t="s">
        <v>427</v>
      </c>
      <c r="F753" s="30"/>
      <c r="G753" s="27">
        <f>G754+G757+G760</f>
        <v>24336.2</v>
      </c>
      <c r="H753" s="27">
        <f>H754+H757+H760</f>
        <v>9905.9</v>
      </c>
      <c r="I753" s="49">
        <f t="shared" si="63"/>
        <v>14430.300000000001</v>
      </c>
      <c r="J753" s="49">
        <f t="shared" si="64"/>
        <v>40.70438277134475</v>
      </c>
    </row>
    <row r="754" spans="1:10" ht="69" customHeight="1">
      <c r="A754" s="86" t="s">
        <v>37</v>
      </c>
      <c r="B754" s="88"/>
      <c r="C754" s="16" t="s">
        <v>212</v>
      </c>
      <c r="D754" s="16" t="s">
        <v>11</v>
      </c>
      <c r="E754" s="16" t="s">
        <v>428</v>
      </c>
      <c r="F754" s="30"/>
      <c r="G754" s="27">
        <f>G755</f>
        <v>450</v>
      </c>
      <c r="H754" s="27">
        <f>H755</f>
        <v>255</v>
      </c>
      <c r="I754" s="49">
        <f t="shared" si="63"/>
        <v>195</v>
      </c>
      <c r="J754" s="49">
        <f t="shared" si="64"/>
        <v>56.666666666666664</v>
      </c>
    </row>
    <row r="755" spans="1:10" ht="27" customHeight="1">
      <c r="A755" s="86" t="s">
        <v>191</v>
      </c>
      <c r="B755" s="88"/>
      <c r="C755" s="16" t="s">
        <v>212</v>
      </c>
      <c r="D755" s="16" t="s">
        <v>11</v>
      </c>
      <c r="E755" s="16" t="s">
        <v>428</v>
      </c>
      <c r="F755" s="30" t="s">
        <v>192</v>
      </c>
      <c r="G755" s="27">
        <f>G756</f>
        <v>450</v>
      </c>
      <c r="H755" s="27">
        <f>H756</f>
        <v>255</v>
      </c>
      <c r="I755" s="49">
        <f t="shared" si="63"/>
        <v>195</v>
      </c>
      <c r="J755" s="49">
        <f t="shared" si="64"/>
        <v>56.666666666666664</v>
      </c>
    </row>
    <row r="756" spans="1:10" ht="13.5">
      <c r="A756" s="86" t="s">
        <v>264</v>
      </c>
      <c r="B756" s="88"/>
      <c r="C756" s="16" t="s">
        <v>212</v>
      </c>
      <c r="D756" s="16" t="s">
        <v>11</v>
      </c>
      <c r="E756" s="16" t="s">
        <v>428</v>
      </c>
      <c r="F756" s="30" t="s">
        <v>265</v>
      </c>
      <c r="G756" s="27">
        <f>Прил_4!H660</f>
        <v>450</v>
      </c>
      <c r="H756" s="27">
        <f>Прил_4!I660</f>
        <v>255</v>
      </c>
      <c r="I756" s="49">
        <f t="shared" si="63"/>
        <v>195</v>
      </c>
      <c r="J756" s="49">
        <f t="shared" si="64"/>
        <v>56.666666666666664</v>
      </c>
    </row>
    <row r="757" spans="1:10" ht="13.5" customHeight="1">
      <c r="A757" s="86" t="s">
        <v>52</v>
      </c>
      <c r="B757" s="88"/>
      <c r="C757" s="16" t="s">
        <v>212</v>
      </c>
      <c r="D757" s="16" t="s">
        <v>11</v>
      </c>
      <c r="E757" s="16" t="s">
        <v>429</v>
      </c>
      <c r="F757" s="30"/>
      <c r="G757" s="27">
        <f>G758</f>
        <v>24</v>
      </c>
      <c r="H757" s="27">
        <f>H758</f>
        <v>0</v>
      </c>
      <c r="I757" s="49">
        <f t="shared" si="63"/>
        <v>24</v>
      </c>
      <c r="J757" s="49">
        <f t="shared" si="64"/>
        <v>0</v>
      </c>
    </row>
    <row r="758" spans="1:10" ht="27.75" customHeight="1">
      <c r="A758" s="86" t="s">
        <v>191</v>
      </c>
      <c r="B758" s="88"/>
      <c r="C758" s="16" t="s">
        <v>212</v>
      </c>
      <c r="D758" s="16" t="s">
        <v>11</v>
      </c>
      <c r="E758" s="16" t="s">
        <v>429</v>
      </c>
      <c r="F758" s="30" t="s">
        <v>192</v>
      </c>
      <c r="G758" s="27">
        <f>G759</f>
        <v>24</v>
      </c>
      <c r="H758" s="27">
        <f>H759</f>
        <v>0</v>
      </c>
      <c r="I758" s="49">
        <f t="shared" si="63"/>
        <v>24</v>
      </c>
      <c r="J758" s="49">
        <f t="shared" si="64"/>
        <v>0</v>
      </c>
    </row>
    <row r="759" spans="1:10" ht="13.5">
      <c r="A759" s="86" t="s">
        <v>264</v>
      </c>
      <c r="B759" s="88"/>
      <c r="C759" s="16" t="s">
        <v>212</v>
      </c>
      <c r="D759" s="16" t="s">
        <v>11</v>
      </c>
      <c r="E759" s="16" t="s">
        <v>429</v>
      </c>
      <c r="F759" s="30" t="s">
        <v>265</v>
      </c>
      <c r="G759" s="27">
        <f>Прил_4!H663</f>
        <v>24</v>
      </c>
      <c r="H759" s="27">
        <f>Прил_4!I663</f>
        <v>0</v>
      </c>
      <c r="I759" s="49">
        <f t="shared" si="63"/>
        <v>24</v>
      </c>
      <c r="J759" s="49">
        <f t="shared" si="64"/>
        <v>0</v>
      </c>
    </row>
    <row r="760" spans="1:10" ht="27" customHeight="1">
      <c r="A760" s="86" t="s">
        <v>241</v>
      </c>
      <c r="B760" s="88"/>
      <c r="C760" s="16" t="s">
        <v>212</v>
      </c>
      <c r="D760" s="16" t="s">
        <v>11</v>
      </c>
      <c r="E760" s="16" t="s">
        <v>430</v>
      </c>
      <c r="F760" s="30"/>
      <c r="G760" s="27">
        <f>G761</f>
        <v>23862.2</v>
      </c>
      <c r="H760" s="27">
        <f>H761</f>
        <v>9650.9</v>
      </c>
      <c r="I760" s="49">
        <f t="shared" si="63"/>
        <v>14211.300000000001</v>
      </c>
      <c r="J760" s="49">
        <f t="shared" si="64"/>
        <v>40.44430102840476</v>
      </c>
    </row>
    <row r="761" spans="1:10" ht="27" customHeight="1">
      <c r="A761" s="86" t="s">
        <v>191</v>
      </c>
      <c r="B761" s="88"/>
      <c r="C761" s="16" t="s">
        <v>212</v>
      </c>
      <c r="D761" s="16" t="s">
        <v>11</v>
      </c>
      <c r="E761" s="16" t="s">
        <v>430</v>
      </c>
      <c r="F761" s="30" t="s">
        <v>192</v>
      </c>
      <c r="G761" s="27">
        <f>G762</f>
        <v>23862.2</v>
      </c>
      <c r="H761" s="27">
        <f>H762</f>
        <v>9650.9</v>
      </c>
      <c r="I761" s="49">
        <f t="shared" si="63"/>
        <v>14211.300000000001</v>
      </c>
      <c r="J761" s="49">
        <f t="shared" si="64"/>
        <v>40.44430102840476</v>
      </c>
    </row>
    <row r="762" spans="1:10" ht="13.5">
      <c r="A762" s="86" t="s">
        <v>264</v>
      </c>
      <c r="B762" s="88"/>
      <c r="C762" s="16" t="s">
        <v>212</v>
      </c>
      <c r="D762" s="16" t="s">
        <v>11</v>
      </c>
      <c r="E762" s="16" t="s">
        <v>430</v>
      </c>
      <c r="F762" s="30" t="s">
        <v>265</v>
      </c>
      <c r="G762" s="27">
        <f>Прил_4!H666</f>
        <v>23862.2</v>
      </c>
      <c r="H762" s="27">
        <f>Прил_4!I666</f>
        <v>9650.9</v>
      </c>
      <c r="I762" s="49">
        <f t="shared" si="63"/>
        <v>14211.300000000001</v>
      </c>
      <c r="J762" s="49">
        <f t="shared" si="64"/>
        <v>40.44430102840476</v>
      </c>
    </row>
    <row r="763" spans="1:10" ht="13.5">
      <c r="A763" s="89" t="s">
        <v>431</v>
      </c>
      <c r="B763" s="91"/>
      <c r="C763" s="15" t="s">
        <v>212</v>
      </c>
      <c r="D763" s="15" t="s">
        <v>101</v>
      </c>
      <c r="E763" s="15"/>
      <c r="F763" s="29"/>
      <c r="G763" s="25">
        <f>G764+G775+G785</f>
        <v>8207.8</v>
      </c>
      <c r="H763" s="25">
        <f>H764+H775+H785</f>
        <v>4277.799999999999</v>
      </c>
      <c r="I763" s="48">
        <f t="shared" si="63"/>
        <v>3930</v>
      </c>
      <c r="J763" s="48">
        <f t="shared" si="64"/>
        <v>52.11871634299081</v>
      </c>
    </row>
    <row r="764" spans="1:10" ht="42" customHeight="1">
      <c r="A764" s="86" t="s">
        <v>432</v>
      </c>
      <c r="B764" s="88"/>
      <c r="C764" s="16" t="s">
        <v>212</v>
      </c>
      <c r="D764" s="16" t="s">
        <v>101</v>
      </c>
      <c r="E764" s="16" t="s">
        <v>433</v>
      </c>
      <c r="F764" s="30"/>
      <c r="G764" s="27">
        <f>G765</f>
        <v>527.6</v>
      </c>
      <c r="H764" s="27">
        <f>H765</f>
        <v>180</v>
      </c>
      <c r="I764" s="49">
        <f t="shared" si="63"/>
        <v>347.6</v>
      </c>
      <c r="J764" s="49">
        <f t="shared" si="64"/>
        <v>34.116755117513264</v>
      </c>
    </row>
    <row r="765" spans="1:10" ht="42.75" customHeight="1">
      <c r="A765" s="86" t="s">
        <v>434</v>
      </c>
      <c r="B765" s="88"/>
      <c r="C765" s="16" t="s">
        <v>212</v>
      </c>
      <c r="D765" s="16" t="s">
        <v>101</v>
      </c>
      <c r="E765" s="16" t="s">
        <v>435</v>
      </c>
      <c r="F765" s="30"/>
      <c r="G765" s="27">
        <f>G766+G769+G772</f>
        <v>527.6</v>
      </c>
      <c r="H765" s="27">
        <f>H766+H769+H772</f>
        <v>180</v>
      </c>
      <c r="I765" s="49">
        <f t="shared" si="63"/>
        <v>347.6</v>
      </c>
      <c r="J765" s="49">
        <f t="shared" si="64"/>
        <v>34.116755117513264</v>
      </c>
    </row>
    <row r="766" spans="1:10" ht="54.75" customHeight="1">
      <c r="A766" s="86" t="s">
        <v>262</v>
      </c>
      <c r="B766" s="88"/>
      <c r="C766" s="16" t="s">
        <v>212</v>
      </c>
      <c r="D766" s="16" t="s">
        <v>101</v>
      </c>
      <c r="E766" s="16" t="s">
        <v>436</v>
      </c>
      <c r="F766" s="30"/>
      <c r="G766" s="27">
        <f>G767</f>
        <v>87.6</v>
      </c>
      <c r="H766" s="27">
        <f>H767</f>
        <v>20.5</v>
      </c>
      <c r="I766" s="49">
        <f t="shared" si="63"/>
        <v>67.1</v>
      </c>
      <c r="J766" s="49">
        <f t="shared" si="64"/>
        <v>23.40182648401827</v>
      </c>
    </row>
    <row r="767" spans="1:10" ht="28.5" customHeight="1">
      <c r="A767" s="86" t="s">
        <v>191</v>
      </c>
      <c r="B767" s="88"/>
      <c r="C767" s="16" t="s">
        <v>212</v>
      </c>
      <c r="D767" s="16" t="s">
        <v>101</v>
      </c>
      <c r="E767" s="16" t="s">
        <v>436</v>
      </c>
      <c r="F767" s="30" t="s">
        <v>192</v>
      </c>
      <c r="G767" s="27">
        <f>G768</f>
        <v>87.6</v>
      </c>
      <c r="H767" s="27">
        <f>H768</f>
        <v>20.5</v>
      </c>
      <c r="I767" s="49">
        <f t="shared" si="63"/>
        <v>67.1</v>
      </c>
      <c r="J767" s="49">
        <f t="shared" si="64"/>
        <v>23.40182648401827</v>
      </c>
    </row>
    <row r="768" spans="1:10" ht="13.5">
      <c r="A768" s="86" t="s">
        <v>264</v>
      </c>
      <c r="B768" s="88"/>
      <c r="C768" s="16" t="s">
        <v>212</v>
      </c>
      <c r="D768" s="16" t="s">
        <v>101</v>
      </c>
      <c r="E768" s="16" t="s">
        <v>436</v>
      </c>
      <c r="F768" s="30" t="s">
        <v>265</v>
      </c>
      <c r="G768" s="27">
        <f>Прил_4!H672</f>
        <v>87.6</v>
      </c>
      <c r="H768" s="27">
        <f>Прил_4!I672</f>
        <v>20.5</v>
      </c>
      <c r="I768" s="49">
        <f t="shared" si="63"/>
        <v>67.1</v>
      </c>
      <c r="J768" s="49">
        <f t="shared" si="64"/>
        <v>23.40182648401827</v>
      </c>
    </row>
    <row r="769" spans="1:10" ht="13.5">
      <c r="A769" s="86" t="s">
        <v>437</v>
      </c>
      <c r="B769" s="88"/>
      <c r="C769" s="16" t="s">
        <v>212</v>
      </c>
      <c r="D769" s="16" t="s">
        <v>101</v>
      </c>
      <c r="E769" s="16" t="s">
        <v>438</v>
      </c>
      <c r="F769" s="30"/>
      <c r="G769" s="27">
        <f>G770</f>
        <v>250</v>
      </c>
      <c r="H769" s="27">
        <f>H770</f>
        <v>0</v>
      </c>
      <c r="I769" s="49">
        <f t="shared" si="63"/>
        <v>250</v>
      </c>
      <c r="J769" s="49">
        <f t="shared" si="64"/>
        <v>0</v>
      </c>
    </row>
    <row r="770" spans="1:10" ht="27" customHeight="1">
      <c r="A770" s="86" t="s">
        <v>191</v>
      </c>
      <c r="B770" s="88"/>
      <c r="C770" s="16" t="s">
        <v>212</v>
      </c>
      <c r="D770" s="16" t="s">
        <v>101</v>
      </c>
      <c r="E770" s="16" t="s">
        <v>438</v>
      </c>
      <c r="F770" s="30" t="s">
        <v>192</v>
      </c>
      <c r="G770" s="27">
        <f>G771</f>
        <v>250</v>
      </c>
      <c r="H770" s="27">
        <f>H771</f>
        <v>0</v>
      </c>
      <c r="I770" s="49">
        <f t="shared" si="63"/>
        <v>250</v>
      </c>
      <c r="J770" s="49">
        <f t="shared" si="64"/>
        <v>0</v>
      </c>
    </row>
    <row r="771" spans="1:10" ht="13.5">
      <c r="A771" s="86" t="s">
        <v>264</v>
      </c>
      <c r="B771" s="88"/>
      <c r="C771" s="16" t="s">
        <v>212</v>
      </c>
      <c r="D771" s="16" t="s">
        <v>101</v>
      </c>
      <c r="E771" s="16" t="s">
        <v>438</v>
      </c>
      <c r="F771" s="30" t="s">
        <v>265</v>
      </c>
      <c r="G771" s="27">
        <f>Прил_4!H675</f>
        <v>250</v>
      </c>
      <c r="H771" s="27">
        <f>Прил_4!I675</f>
        <v>0</v>
      </c>
      <c r="I771" s="49">
        <f t="shared" si="63"/>
        <v>250</v>
      </c>
      <c r="J771" s="49">
        <f t="shared" si="64"/>
        <v>0</v>
      </c>
    </row>
    <row r="772" spans="1:10" ht="26.25" customHeight="1">
      <c r="A772" s="86" t="s">
        <v>439</v>
      </c>
      <c r="B772" s="88"/>
      <c r="C772" s="16" t="s">
        <v>212</v>
      </c>
      <c r="D772" s="16" t="s">
        <v>101</v>
      </c>
      <c r="E772" s="16" t="s">
        <v>440</v>
      </c>
      <c r="F772" s="30"/>
      <c r="G772" s="27">
        <f>G773</f>
        <v>190</v>
      </c>
      <c r="H772" s="27">
        <f>H773</f>
        <v>159.5</v>
      </c>
      <c r="I772" s="49">
        <f t="shared" si="63"/>
        <v>30.5</v>
      </c>
      <c r="J772" s="49">
        <f t="shared" si="64"/>
        <v>83.94736842105263</v>
      </c>
    </row>
    <row r="773" spans="1:10" ht="27.75" customHeight="1">
      <c r="A773" s="86" t="s">
        <v>191</v>
      </c>
      <c r="B773" s="88"/>
      <c r="C773" s="16" t="s">
        <v>212</v>
      </c>
      <c r="D773" s="16" t="s">
        <v>101</v>
      </c>
      <c r="E773" s="16" t="s">
        <v>440</v>
      </c>
      <c r="F773" s="30" t="s">
        <v>192</v>
      </c>
      <c r="G773" s="27">
        <f>G774</f>
        <v>190</v>
      </c>
      <c r="H773" s="27">
        <f>H774</f>
        <v>159.5</v>
      </c>
      <c r="I773" s="49">
        <f t="shared" si="63"/>
        <v>30.5</v>
      </c>
      <c r="J773" s="49">
        <f t="shared" si="64"/>
        <v>83.94736842105263</v>
      </c>
    </row>
    <row r="774" spans="1:10" ht="13.5">
      <c r="A774" s="86" t="s">
        <v>264</v>
      </c>
      <c r="B774" s="88"/>
      <c r="C774" s="16" t="s">
        <v>212</v>
      </c>
      <c r="D774" s="16" t="s">
        <v>101</v>
      </c>
      <c r="E774" s="16" t="s">
        <v>440</v>
      </c>
      <c r="F774" s="30" t="s">
        <v>265</v>
      </c>
      <c r="G774" s="27">
        <f>Прил_4!H678</f>
        <v>190</v>
      </c>
      <c r="H774" s="27">
        <f>Прил_4!I678</f>
        <v>159.5</v>
      </c>
      <c r="I774" s="49">
        <f t="shared" si="63"/>
        <v>30.5</v>
      </c>
      <c r="J774" s="49">
        <f t="shared" si="64"/>
        <v>83.94736842105263</v>
      </c>
    </row>
    <row r="775" spans="1:10" ht="28.5" customHeight="1">
      <c r="A775" s="86" t="s">
        <v>426</v>
      </c>
      <c r="B775" s="88"/>
      <c r="C775" s="16" t="s">
        <v>212</v>
      </c>
      <c r="D775" s="16" t="s">
        <v>101</v>
      </c>
      <c r="E775" s="16" t="s">
        <v>427</v>
      </c>
      <c r="F775" s="30"/>
      <c r="G775" s="27">
        <f>G776+G779+G782</f>
        <v>7492.2</v>
      </c>
      <c r="H775" s="27">
        <f>H776+H779+H782</f>
        <v>3972.9</v>
      </c>
      <c r="I775" s="49">
        <f t="shared" si="63"/>
        <v>3519.2999999999997</v>
      </c>
      <c r="J775" s="49">
        <f t="shared" si="64"/>
        <v>53.02714823416353</v>
      </c>
    </row>
    <row r="776" spans="1:10" ht="67.5" customHeight="1">
      <c r="A776" s="86" t="s">
        <v>37</v>
      </c>
      <c r="B776" s="88"/>
      <c r="C776" s="16" t="s">
        <v>212</v>
      </c>
      <c r="D776" s="16" t="s">
        <v>101</v>
      </c>
      <c r="E776" s="16" t="s">
        <v>428</v>
      </c>
      <c r="F776" s="30"/>
      <c r="G776" s="27">
        <f>G777</f>
        <v>295</v>
      </c>
      <c r="H776" s="27">
        <f>H777</f>
        <v>150</v>
      </c>
      <c r="I776" s="49">
        <f t="shared" si="63"/>
        <v>145</v>
      </c>
      <c r="J776" s="49">
        <f t="shared" si="64"/>
        <v>50.847457627118644</v>
      </c>
    </row>
    <row r="777" spans="1:10" ht="24.75" customHeight="1">
      <c r="A777" s="86" t="s">
        <v>191</v>
      </c>
      <c r="B777" s="88"/>
      <c r="C777" s="16" t="s">
        <v>212</v>
      </c>
      <c r="D777" s="16" t="s">
        <v>101</v>
      </c>
      <c r="E777" s="16" t="s">
        <v>428</v>
      </c>
      <c r="F777" s="30" t="s">
        <v>192</v>
      </c>
      <c r="G777" s="27">
        <f>G778</f>
        <v>295</v>
      </c>
      <c r="H777" s="27">
        <f>H778</f>
        <v>150</v>
      </c>
      <c r="I777" s="49">
        <f t="shared" si="63"/>
        <v>145</v>
      </c>
      <c r="J777" s="49">
        <f t="shared" si="64"/>
        <v>50.847457627118644</v>
      </c>
    </row>
    <row r="778" spans="1:10" ht="13.5">
      <c r="A778" s="86" t="s">
        <v>264</v>
      </c>
      <c r="B778" s="88"/>
      <c r="C778" s="16" t="s">
        <v>212</v>
      </c>
      <c r="D778" s="16" t="s">
        <v>101</v>
      </c>
      <c r="E778" s="16" t="s">
        <v>428</v>
      </c>
      <c r="F778" s="30" t="s">
        <v>265</v>
      </c>
      <c r="G778" s="27">
        <f>Прил_4!H682</f>
        <v>295</v>
      </c>
      <c r="H778" s="27">
        <f>Прил_4!I682</f>
        <v>150</v>
      </c>
      <c r="I778" s="49">
        <f aca="true" t="shared" si="66" ref="I778:I834">G778-H778</f>
        <v>145</v>
      </c>
      <c r="J778" s="49">
        <f aca="true" t="shared" si="67" ref="J778:J834">H778/G778*100</f>
        <v>50.847457627118644</v>
      </c>
    </row>
    <row r="779" spans="1:10" ht="13.5">
      <c r="A779" s="86" t="s">
        <v>52</v>
      </c>
      <c r="B779" s="88"/>
      <c r="C779" s="16" t="s">
        <v>212</v>
      </c>
      <c r="D779" s="16" t="s">
        <v>101</v>
      </c>
      <c r="E779" s="16" t="s">
        <v>429</v>
      </c>
      <c r="F779" s="30"/>
      <c r="G779" s="27">
        <f>G780</f>
        <v>5</v>
      </c>
      <c r="H779" s="27">
        <f>H780</f>
        <v>0</v>
      </c>
      <c r="I779" s="49">
        <f t="shared" si="66"/>
        <v>5</v>
      </c>
      <c r="J779" s="49">
        <f t="shared" si="67"/>
        <v>0</v>
      </c>
    </row>
    <row r="780" spans="1:10" ht="25.5" customHeight="1">
      <c r="A780" s="86" t="s">
        <v>191</v>
      </c>
      <c r="B780" s="88"/>
      <c r="C780" s="16" t="s">
        <v>212</v>
      </c>
      <c r="D780" s="16" t="s">
        <v>101</v>
      </c>
      <c r="E780" s="16" t="s">
        <v>429</v>
      </c>
      <c r="F780" s="30" t="s">
        <v>192</v>
      </c>
      <c r="G780" s="27">
        <f>G781</f>
        <v>5</v>
      </c>
      <c r="H780" s="27">
        <f>H781</f>
        <v>0</v>
      </c>
      <c r="I780" s="49">
        <f t="shared" si="66"/>
        <v>5</v>
      </c>
      <c r="J780" s="49">
        <f t="shared" si="67"/>
        <v>0</v>
      </c>
    </row>
    <row r="781" spans="1:10" ht="13.5">
      <c r="A781" s="86" t="s">
        <v>264</v>
      </c>
      <c r="B781" s="88"/>
      <c r="C781" s="16" t="s">
        <v>212</v>
      </c>
      <c r="D781" s="16" t="s">
        <v>101</v>
      </c>
      <c r="E781" s="16" t="s">
        <v>429</v>
      </c>
      <c r="F781" s="30" t="s">
        <v>265</v>
      </c>
      <c r="G781" s="27">
        <f>Прил_4!H685</f>
        <v>5</v>
      </c>
      <c r="H781" s="27">
        <f>Прил_4!I685</f>
        <v>0</v>
      </c>
      <c r="I781" s="49">
        <f t="shared" si="66"/>
        <v>5</v>
      </c>
      <c r="J781" s="49">
        <f t="shared" si="67"/>
        <v>0</v>
      </c>
    </row>
    <row r="782" spans="1:10" ht="27" customHeight="1">
      <c r="A782" s="86" t="s">
        <v>241</v>
      </c>
      <c r="B782" s="88"/>
      <c r="C782" s="16" t="s">
        <v>212</v>
      </c>
      <c r="D782" s="16" t="s">
        <v>101</v>
      </c>
      <c r="E782" s="16" t="s">
        <v>430</v>
      </c>
      <c r="F782" s="30"/>
      <c r="G782" s="27">
        <f>G783</f>
        <v>7192.2</v>
      </c>
      <c r="H782" s="27">
        <f>H783</f>
        <v>3822.9</v>
      </c>
      <c r="I782" s="49">
        <f t="shared" si="66"/>
        <v>3369.2999999999997</v>
      </c>
      <c r="J782" s="49">
        <f t="shared" si="67"/>
        <v>53.153416200884294</v>
      </c>
    </row>
    <row r="783" spans="1:10" ht="27" customHeight="1">
      <c r="A783" s="86" t="s">
        <v>191</v>
      </c>
      <c r="B783" s="88"/>
      <c r="C783" s="16" t="s">
        <v>212</v>
      </c>
      <c r="D783" s="16" t="s">
        <v>101</v>
      </c>
      <c r="E783" s="16" t="s">
        <v>430</v>
      </c>
      <c r="F783" s="30" t="s">
        <v>192</v>
      </c>
      <c r="G783" s="27">
        <f>G784</f>
        <v>7192.2</v>
      </c>
      <c r="H783" s="27">
        <f>H784</f>
        <v>3822.9</v>
      </c>
      <c r="I783" s="49">
        <f t="shared" si="66"/>
        <v>3369.2999999999997</v>
      </c>
      <c r="J783" s="49">
        <f t="shared" si="67"/>
        <v>53.153416200884294</v>
      </c>
    </row>
    <row r="784" spans="1:10" ht="13.5">
      <c r="A784" s="86" t="s">
        <v>264</v>
      </c>
      <c r="B784" s="88"/>
      <c r="C784" s="16" t="s">
        <v>212</v>
      </c>
      <c r="D784" s="16" t="s">
        <v>101</v>
      </c>
      <c r="E784" s="16" t="s">
        <v>430</v>
      </c>
      <c r="F784" s="30" t="s">
        <v>265</v>
      </c>
      <c r="G784" s="27">
        <f>Прил_4!H688</f>
        <v>7192.2</v>
      </c>
      <c r="H784" s="27">
        <f>Прил_4!I688</f>
        <v>3822.9</v>
      </c>
      <c r="I784" s="49">
        <f t="shared" si="66"/>
        <v>3369.2999999999997</v>
      </c>
      <c r="J784" s="49">
        <f t="shared" si="67"/>
        <v>53.153416200884294</v>
      </c>
    </row>
    <row r="785" spans="1:10" ht="28.5" customHeight="1">
      <c r="A785" s="86" t="s">
        <v>441</v>
      </c>
      <c r="B785" s="88"/>
      <c r="C785" s="16" t="s">
        <v>212</v>
      </c>
      <c r="D785" s="16" t="s">
        <v>101</v>
      </c>
      <c r="E785" s="16" t="s">
        <v>442</v>
      </c>
      <c r="F785" s="30"/>
      <c r="G785" s="27">
        <f aca="true" t="shared" si="68" ref="G785:H787">G786</f>
        <v>188</v>
      </c>
      <c r="H785" s="27">
        <f t="shared" si="68"/>
        <v>124.9</v>
      </c>
      <c r="I785" s="49">
        <f t="shared" si="66"/>
        <v>63.099999999999994</v>
      </c>
      <c r="J785" s="49">
        <f t="shared" si="67"/>
        <v>66.43617021276597</v>
      </c>
    </row>
    <row r="786" spans="1:10" ht="13.5">
      <c r="A786" s="86" t="s">
        <v>443</v>
      </c>
      <c r="B786" s="88"/>
      <c r="C786" s="16" t="s">
        <v>212</v>
      </c>
      <c r="D786" s="16" t="s">
        <v>101</v>
      </c>
      <c r="E786" s="16" t="s">
        <v>444</v>
      </c>
      <c r="F786" s="30"/>
      <c r="G786" s="27">
        <f t="shared" si="68"/>
        <v>188</v>
      </c>
      <c r="H786" s="27">
        <f t="shared" si="68"/>
        <v>124.9</v>
      </c>
      <c r="I786" s="49">
        <f t="shared" si="66"/>
        <v>63.099999999999994</v>
      </c>
      <c r="J786" s="49">
        <f t="shared" si="67"/>
        <v>66.43617021276597</v>
      </c>
    </row>
    <row r="787" spans="1:10" ht="27" customHeight="1">
      <c r="A787" s="86" t="s">
        <v>191</v>
      </c>
      <c r="B787" s="88"/>
      <c r="C787" s="16" t="s">
        <v>212</v>
      </c>
      <c r="D787" s="16" t="s">
        <v>101</v>
      </c>
      <c r="E787" s="16" t="s">
        <v>444</v>
      </c>
      <c r="F787" s="30" t="s">
        <v>192</v>
      </c>
      <c r="G787" s="27">
        <f t="shared" si="68"/>
        <v>188</v>
      </c>
      <c r="H787" s="27">
        <f t="shared" si="68"/>
        <v>124.9</v>
      </c>
      <c r="I787" s="49">
        <f t="shared" si="66"/>
        <v>63.099999999999994</v>
      </c>
      <c r="J787" s="49">
        <f t="shared" si="67"/>
        <v>66.43617021276597</v>
      </c>
    </row>
    <row r="788" spans="1:10" ht="13.5">
      <c r="A788" s="86" t="s">
        <v>264</v>
      </c>
      <c r="B788" s="88"/>
      <c r="C788" s="16" t="s">
        <v>212</v>
      </c>
      <c r="D788" s="16" t="s">
        <v>101</v>
      </c>
      <c r="E788" s="16" t="s">
        <v>444</v>
      </c>
      <c r="F788" s="30" t="s">
        <v>265</v>
      </c>
      <c r="G788" s="27">
        <f>Прил_4!H692</f>
        <v>188</v>
      </c>
      <c r="H788" s="27">
        <f>Прил_4!I692</f>
        <v>124.9</v>
      </c>
      <c r="I788" s="49">
        <f t="shared" si="66"/>
        <v>63.099999999999994</v>
      </c>
      <c r="J788" s="49">
        <f t="shared" si="67"/>
        <v>66.43617021276597</v>
      </c>
    </row>
    <row r="789" spans="1:10" ht="27" customHeight="1">
      <c r="A789" s="89" t="s">
        <v>445</v>
      </c>
      <c r="B789" s="91"/>
      <c r="C789" s="15" t="s">
        <v>212</v>
      </c>
      <c r="D789" s="15" t="s">
        <v>154</v>
      </c>
      <c r="E789" s="15"/>
      <c r="F789" s="29"/>
      <c r="G789" s="25">
        <f>G790+G804+G825</f>
        <v>4349.2</v>
      </c>
      <c r="H789" s="25">
        <f>H790+H804+H825</f>
        <v>252.59999999999997</v>
      </c>
      <c r="I789" s="48">
        <f t="shared" si="66"/>
        <v>4096.599999999999</v>
      </c>
      <c r="J789" s="48">
        <f t="shared" si="67"/>
        <v>5.807964683160121</v>
      </c>
    </row>
    <row r="790" spans="1:10" ht="33.75" customHeight="1">
      <c r="A790" s="86" t="s">
        <v>276</v>
      </c>
      <c r="B790" s="88"/>
      <c r="C790" s="16" t="s">
        <v>212</v>
      </c>
      <c r="D790" s="16" t="s">
        <v>154</v>
      </c>
      <c r="E790" s="16" t="s">
        <v>277</v>
      </c>
      <c r="F790" s="30"/>
      <c r="G790" s="27">
        <f>G791</f>
        <v>329.1</v>
      </c>
      <c r="H790" s="27">
        <f>H791</f>
        <v>140.89999999999998</v>
      </c>
      <c r="I790" s="49">
        <f t="shared" si="66"/>
        <v>188.20000000000005</v>
      </c>
      <c r="J790" s="49">
        <f t="shared" si="67"/>
        <v>42.81373442722576</v>
      </c>
    </row>
    <row r="791" spans="1:10" ht="39" customHeight="1">
      <c r="A791" s="86" t="s">
        <v>278</v>
      </c>
      <c r="B791" s="88"/>
      <c r="C791" s="16" t="s">
        <v>212</v>
      </c>
      <c r="D791" s="16" t="s">
        <v>154</v>
      </c>
      <c r="E791" s="16" t="s">
        <v>279</v>
      </c>
      <c r="F791" s="30"/>
      <c r="G791" s="27">
        <f>G792+G795+G798+G801</f>
        <v>329.1</v>
      </c>
      <c r="H791" s="27">
        <f>H792+H795+H798+H801</f>
        <v>140.89999999999998</v>
      </c>
      <c r="I791" s="49">
        <f t="shared" si="66"/>
        <v>188.20000000000005</v>
      </c>
      <c r="J791" s="49">
        <f t="shared" si="67"/>
        <v>42.81373442722576</v>
      </c>
    </row>
    <row r="792" spans="1:10" ht="45" customHeight="1">
      <c r="A792" s="86" t="s">
        <v>280</v>
      </c>
      <c r="B792" s="88"/>
      <c r="C792" s="16" t="s">
        <v>212</v>
      </c>
      <c r="D792" s="16" t="s">
        <v>154</v>
      </c>
      <c r="E792" s="16" t="s">
        <v>281</v>
      </c>
      <c r="F792" s="30"/>
      <c r="G792" s="27">
        <f>G793</f>
        <v>180</v>
      </c>
      <c r="H792" s="27">
        <f>H793</f>
        <v>60</v>
      </c>
      <c r="I792" s="49">
        <f t="shared" si="66"/>
        <v>120</v>
      </c>
      <c r="J792" s="49">
        <f t="shared" si="67"/>
        <v>33.33333333333333</v>
      </c>
    </row>
    <row r="793" spans="1:10" ht="27" customHeight="1">
      <c r="A793" s="86" t="s">
        <v>191</v>
      </c>
      <c r="B793" s="88"/>
      <c r="C793" s="16" t="s">
        <v>212</v>
      </c>
      <c r="D793" s="16" t="s">
        <v>154</v>
      </c>
      <c r="E793" s="16" t="s">
        <v>281</v>
      </c>
      <c r="F793" s="30" t="s">
        <v>192</v>
      </c>
      <c r="G793" s="27">
        <f>G794</f>
        <v>180</v>
      </c>
      <c r="H793" s="27">
        <f>H794</f>
        <v>60</v>
      </c>
      <c r="I793" s="49">
        <f t="shared" si="66"/>
        <v>120</v>
      </c>
      <c r="J793" s="49">
        <f t="shared" si="67"/>
        <v>33.33333333333333</v>
      </c>
    </row>
    <row r="794" spans="1:10" ht="13.5">
      <c r="A794" s="86" t="s">
        <v>264</v>
      </c>
      <c r="B794" s="88"/>
      <c r="C794" s="16" t="s">
        <v>212</v>
      </c>
      <c r="D794" s="16" t="s">
        <v>154</v>
      </c>
      <c r="E794" s="16" t="s">
        <v>281</v>
      </c>
      <c r="F794" s="30" t="s">
        <v>265</v>
      </c>
      <c r="G794" s="27">
        <f>Прил_4!H698</f>
        <v>180</v>
      </c>
      <c r="H794" s="27">
        <f>Прил_4!I698</f>
        <v>60</v>
      </c>
      <c r="I794" s="49">
        <f t="shared" si="66"/>
        <v>120</v>
      </c>
      <c r="J794" s="49">
        <f t="shared" si="67"/>
        <v>33.33333333333333</v>
      </c>
    </row>
    <row r="795" spans="1:10" ht="26.25" customHeight="1">
      <c r="A795" s="86" t="s">
        <v>407</v>
      </c>
      <c r="B795" s="88"/>
      <c r="C795" s="16" t="s">
        <v>212</v>
      </c>
      <c r="D795" s="16" t="s">
        <v>154</v>
      </c>
      <c r="E795" s="16" t="s">
        <v>408</v>
      </c>
      <c r="F795" s="30"/>
      <c r="G795" s="27">
        <f>G796</f>
        <v>33.6</v>
      </c>
      <c r="H795" s="27">
        <f>H796</f>
        <v>33.6</v>
      </c>
      <c r="I795" s="49">
        <f t="shared" si="66"/>
        <v>0</v>
      </c>
      <c r="J795" s="49">
        <f t="shared" si="67"/>
        <v>100</v>
      </c>
    </row>
    <row r="796" spans="1:10" ht="27" customHeight="1">
      <c r="A796" s="86" t="s">
        <v>191</v>
      </c>
      <c r="B796" s="88"/>
      <c r="C796" s="16" t="s">
        <v>212</v>
      </c>
      <c r="D796" s="16" t="s">
        <v>154</v>
      </c>
      <c r="E796" s="16" t="s">
        <v>408</v>
      </c>
      <c r="F796" s="30" t="s">
        <v>192</v>
      </c>
      <c r="G796" s="27">
        <f>G797</f>
        <v>33.6</v>
      </c>
      <c r="H796" s="27">
        <f>H797</f>
        <v>33.6</v>
      </c>
      <c r="I796" s="49">
        <f t="shared" si="66"/>
        <v>0</v>
      </c>
      <c r="J796" s="49">
        <f t="shared" si="67"/>
        <v>100</v>
      </c>
    </row>
    <row r="797" spans="1:10" ht="13.5">
      <c r="A797" s="86" t="s">
        <v>264</v>
      </c>
      <c r="B797" s="88"/>
      <c r="C797" s="16" t="s">
        <v>212</v>
      </c>
      <c r="D797" s="16" t="s">
        <v>154</v>
      </c>
      <c r="E797" s="16" t="s">
        <v>408</v>
      </c>
      <c r="F797" s="30" t="s">
        <v>265</v>
      </c>
      <c r="G797" s="27">
        <f>Прил_4!H701</f>
        <v>33.6</v>
      </c>
      <c r="H797" s="27">
        <f>Прил_4!I701</f>
        <v>33.6</v>
      </c>
      <c r="I797" s="49">
        <f t="shared" si="66"/>
        <v>0</v>
      </c>
      <c r="J797" s="49">
        <f t="shared" si="67"/>
        <v>100</v>
      </c>
    </row>
    <row r="798" spans="1:10" ht="43.5" customHeight="1">
      <c r="A798" s="86" t="s">
        <v>284</v>
      </c>
      <c r="B798" s="88"/>
      <c r="C798" s="16" t="s">
        <v>212</v>
      </c>
      <c r="D798" s="16" t="s">
        <v>154</v>
      </c>
      <c r="E798" s="16" t="s">
        <v>285</v>
      </c>
      <c r="F798" s="30"/>
      <c r="G798" s="27">
        <f>G799</f>
        <v>94.5</v>
      </c>
      <c r="H798" s="27">
        <f>H799</f>
        <v>47.3</v>
      </c>
      <c r="I798" s="49">
        <f t="shared" si="66"/>
        <v>47.2</v>
      </c>
      <c r="J798" s="49">
        <f t="shared" si="67"/>
        <v>50.05291005291005</v>
      </c>
    </row>
    <row r="799" spans="1:10" ht="27" customHeight="1">
      <c r="A799" s="86" t="s">
        <v>191</v>
      </c>
      <c r="B799" s="88"/>
      <c r="C799" s="16" t="s">
        <v>212</v>
      </c>
      <c r="D799" s="16" t="s">
        <v>154</v>
      </c>
      <c r="E799" s="16" t="s">
        <v>285</v>
      </c>
      <c r="F799" s="30" t="s">
        <v>192</v>
      </c>
      <c r="G799" s="27">
        <f>G800</f>
        <v>94.5</v>
      </c>
      <c r="H799" s="27">
        <f>H800</f>
        <v>47.3</v>
      </c>
      <c r="I799" s="49">
        <f t="shared" si="66"/>
        <v>47.2</v>
      </c>
      <c r="J799" s="49">
        <f t="shared" si="67"/>
        <v>50.05291005291005</v>
      </c>
    </row>
    <row r="800" spans="1:10" ht="13.5">
      <c r="A800" s="86" t="s">
        <v>264</v>
      </c>
      <c r="B800" s="88"/>
      <c r="C800" s="16" t="s">
        <v>212</v>
      </c>
      <c r="D800" s="16" t="s">
        <v>154</v>
      </c>
      <c r="E800" s="16" t="s">
        <v>285</v>
      </c>
      <c r="F800" s="30" t="s">
        <v>265</v>
      </c>
      <c r="G800" s="27">
        <f>Прил_4!H704</f>
        <v>94.5</v>
      </c>
      <c r="H800" s="27">
        <f>Прил_4!I704</f>
        <v>47.3</v>
      </c>
      <c r="I800" s="49">
        <f t="shared" si="66"/>
        <v>47.2</v>
      </c>
      <c r="J800" s="49">
        <f t="shared" si="67"/>
        <v>50.05291005291005</v>
      </c>
    </row>
    <row r="801" spans="1:10" ht="12" customHeight="1">
      <c r="A801" s="86" t="s">
        <v>446</v>
      </c>
      <c r="B801" s="88"/>
      <c r="C801" s="16" t="s">
        <v>212</v>
      </c>
      <c r="D801" s="16" t="s">
        <v>154</v>
      </c>
      <c r="E801" s="16" t="s">
        <v>447</v>
      </c>
      <c r="F801" s="30"/>
      <c r="G801" s="27">
        <f>G802</f>
        <v>21</v>
      </c>
      <c r="H801" s="27">
        <f>H802</f>
        <v>0</v>
      </c>
      <c r="I801" s="49">
        <f t="shared" si="66"/>
        <v>21</v>
      </c>
      <c r="J801" s="49">
        <f t="shared" si="67"/>
        <v>0</v>
      </c>
    </row>
    <row r="802" spans="1:10" ht="27.75" customHeight="1">
      <c r="A802" s="86" t="s">
        <v>191</v>
      </c>
      <c r="B802" s="88"/>
      <c r="C802" s="16" t="s">
        <v>212</v>
      </c>
      <c r="D802" s="16" t="s">
        <v>154</v>
      </c>
      <c r="E802" s="16" t="s">
        <v>447</v>
      </c>
      <c r="F802" s="30" t="s">
        <v>192</v>
      </c>
      <c r="G802" s="27">
        <f>G803</f>
        <v>21</v>
      </c>
      <c r="H802" s="27">
        <f>H803</f>
        <v>0</v>
      </c>
      <c r="I802" s="49">
        <f t="shared" si="66"/>
        <v>21</v>
      </c>
      <c r="J802" s="49">
        <f t="shared" si="67"/>
        <v>0</v>
      </c>
    </row>
    <row r="803" spans="1:10" ht="13.5">
      <c r="A803" s="86" t="s">
        <v>264</v>
      </c>
      <c r="B803" s="88"/>
      <c r="C803" s="16" t="s">
        <v>212</v>
      </c>
      <c r="D803" s="16" t="s">
        <v>154</v>
      </c>
      <c r="E803" s="16" t="s">
        <v>447</v>
      </c>
      <c r="F803" s="30" t="s">
        <v>265</v>
      </c>
      <c r="G803" s="27">
        <f>Прил_4!H707</f>
        <v>21</v>
      </c>
      <c r="H803" s="27">
        <f>Прил_4!I707</f>
        <v>0</v>
      </c>
      <c r="I803" s="49">
        <f t="shared" si="66"/>
        <v>21</v>
      </c>
      <c r="J803" s="49">
        <f t="shared" si="67"/>
        <v>0</v>
      </c>
    </row>
    <row r="804" spans="1:10" ht="40.5" customHeight="1">
      <c r="A804" s="86" t="s">
        <v>432</v>
      </c>
      <c r="B804" s="88"/>
      <c r="C804" s="16" t="s">
        <v>212</v>
      </c>
      <c r="D804" s="16" t="s">
        <v>154</v>
      </c>
      <c r="E804" s="16" t="s">
        <v>433</v>
      </c>
      <c r="F804" s="30"/>
      <c r="G804" s="27">
        <f>G805+G821</f>
        <v>3720.1</v>
      </c>
      <c r="H804" s="27">
        <f>H805+H821</f>
        <v>111.69999999999999</v>
      </c>
      <c r="I804" s="49">
        <f t="shared" si="66"/>
        <v>3608.4</v>
      </c>
      <c r="J804" s="49">
        <f t="shared" si="67"/>
        <v>3.002607456788796</v>
      </c>
    </row>
    <row r="805" spans="1:10" ht="42" customHeight="1">
      <c r="A805" s="86" t="s">
        <v>434</v>
      </c>
      <c r="B805" s="88"/>
      <c r="C805" s="16" t="s">
        <v>212</v>
      </c>
      <c r="D805" s="16" t="s">
        <v>154</v>
      </c>
      <c r="E805" s="16" t="s">
        <v>435</v>
      </c>
      <c r="F805" s="30"/>
      <c r="G805" s="27">
        <f>G806+G809+G812+G815+G818</f>
        <v>1152</v>
      </c>
      <c r="H805" s="27">
        <f>H806+H809+H812+H815+H818</f>
        <v>111.69999999999999</v>
      </c>
      <c r="I805" s="49">
        <f t="shared" si="66"/>
        <v>1040.3</v>
      </c>
      <c r="J805" s="49">
        <f t="shared" si="67"/>
        <v>9.696180555555554</v>
      </c>
    </row>
    <row r="806" spans="1:10" ht="26.25" customHeight="1">
      <c r="A806" s="86" t="s">
        <v>448</v>
      </c>
      <c r="B806" s="88"/>
      <c r="C806" s="16" t="s">
        <v>212</v>
      </c>
      <c r="D806" s="16" t="s">
        <v>154</v>
      </c>
      <c r="E806" s="16" t="s">
        <v>449</v>
      </c>
      <c r="F806" s="30"/>
      <c r="G806" s="27">
        <f>G807</f>
        <v>100</v>
      </c>
      <c r="H806" s="27">
        <f>H807</f>
        <v>0</v>
      </c>
      <c r="I806" s="49">
        <f t="shared" si="66"/>
        <v>100</v>
      </c>
      <c r="J806" s="49">
        <f t="shared" si="67"/>
        <v>0</v>
      </c>
    </row>
    <row r="807" spans="1:10" ht="27" customHeight="1">
      <c r="A807" s="86" t="s">
        <v>191</v>
      </c>
      <c r="B807" s="88"/>
      <c r="C807" s="16" t="s">
        <v>212</v>
      </c>
      <c r="D807" s="16" t="s">
        <v>154</v>
      </c>
      <c r="E807" s="16" t="s">
        <v>449</v>
      </c>
      <c r="F807" s="30" t="s">
        <v>192</v>
      </c>
      <c r="G807" s="27">
        <f>G808</f>
        <v>100</v>
      </c>
      <c r="H807" s="27">
        <f>H808</f>
        <v>0</v>
      </c>
      <c r="I807" s="49">
        <f t="shared" si="66"/>
        <v>100</v>
      </c>
      <c r="J807" s="49">
        <f t="shared" si="67"/>
        <v>0</v>
      </c>
    </row>
    <row r="808" spans="1:10" ht="13.5">
      <c r="A808" s="86" t="s">
        <v>264</v>
      </c>
      <c r="B808" s="88"/>
      <c r="C808" s="16" t="s">
        <v>212</v>
      </c>
      <c r="D808" s="16" t="s">
        <v>154</v>
      </c>
      <c r="E808" s="16" t="s">
        <v>449</v>
      </c>
      <c r="F808" s="30" t="s">
        <v>265</v>
      </c>
      <c r="G808" s="27">
        <f>Прил_4!H712</f>
        <v>100</v>
      </c>
      <c r="H808" s="27">
        <f>Прил_4!I712</f>
        <v>0</v>
      </c>
      <c r="I808" s="49">
        <f t="shared" si="66"/>
        <v>100</v>
      </c>
      <c r="J808" s="49">
        <f t="shared" si="67"/>
        <v>0</v>
      </c>
    </row>
    <row r="809" spans="1:10" ht="13.5">
      <c r="A809" s="86" t="s">
        <v>437</v>
      </c>
      <c r="B809" s="88"/>
      <c r="C809" s="16" t="s">
        <v>212</v>
      </c>
      <c r="D809" s="16" t="s">
        <v>154</v>
      </c>
      <c r="E809" s="16" t="s">
        <v>438</v>
      </c>
      <c r="F809" s="30"/>
      <c r="G809" s="27">
        <f>G810</f>
        <v>246.8</v>
      </c>
      <c r="H809" s="27">
        <f>H810</f>
        <v>0</v>
      </c>
      <c r="I809" s="49">
        <f t="shared" si="66"/>
        <v>246.8</v>
      </c>
      <c r="J809" s="49">
        <f t="shared" si="67"/>
        <v>0</v>
      </c>
    </row>
    <row r="810" spans="1:10" ht="27" customHeight="1">
      <c r="A810" s="86" t="s">
        <v>191</v>
      </c>
      <c r="B810" s="88"/>
      <c r="C810" s="16" t="s">
        <v>212</v>
      </c>
      <c r="D810" s="16" t="s">
        <v>154</v>
      </c>
      <c r="E810" s="16" t="s">
        <v>438</v>
      </c>
      <c r="F810" s="30" t="s">
        <v>192</v>
      </c>
      <c r="G810" s="27">
        <f>G811</f>
        <v>246.8</v>
      </c>
      <c r="H810" s="27">
        <f>H811</f>
        <v>0</v>
      </c>
      <c r="I810" s="49">
        <f t="shared" si="66"/>
        <v>246.8</v>
      </c>
      <c r="J810" s="49">
        <f t="shared" si="67"/>
        <v>0</v>
      </c>
    </row>
    <row r="811" spans="1:10" ht="13.5">
      <c r="A811" s="86" t="s">
        <v>264</v>
      </c>
      <c r="B811" s="88"/>
      <c r="C811" s="16" t="s">
        <v>212</v>
      </c>
      <c r="D811" s="16" t="s">
        <v>154</v>
      </c>
      <c r="E811" s="16" t="s">
        <v>438</v>
      </c>
      <c r="F811" s="30" t="s">
        <v>265</v>
      </c>
      <c r="G811" s="27">
        <f>Прил_4!H715</f>
        <v>246.8</v>
      </c>
      <c r="H811" s="27">
        <f>Прил_4!I715</f>
        <v>0</v>
      </c>
      <c r="I811" s="49">
        <f t="shared" si="66"/>
        <v>246.8</v>
      </c>
      <c r="J811" s="49">
        <f t="shared" si="67"/>
        <v>0</v>
      </c>
    </row>
    <row r="812" spans="1:10" ht="27.75" customHeight="1">
      <c r="A812" s="86" t="s">
        <v>439</v>
      </c>
      <c r="B812" s="88"/>
      <c r="C812" s="16" t="s">
        <v>212</v>
      </c>
      <c r="D812" s="16" t="s">
        <v>154</v>
      </c>
      <c r="E812" s="16" t="s">
        <v>440</v>
      </c>
      <c r="F812" s="30"/>
      <c r="G812" s="27">
        <f>G813</f>
        <v>527.7</v>
      </c>
      <c r="H812" s="27">
        <f>H813</f>
        <v>111.69999999999999</v>
      </c>
      <c r="I812" s="49">
        <f t="shared" si="66"/>
        <v>416.00000000000006</v>
      </c>
      <c r="J812" s="49">
        <f t="shared" si="67"/>
        <v>21.167329922304333</v>
      </c>
    </row>
    <row r="813" spans="1:10" ht="30" customHeight="1">
      <c r="A813" s="86" t="s">
        <v>191</v>
      </c>
      <c r="B813" s="88"/>
      <c r="C813" s="16" t="s">
        <v>212</v>
      </c>
      <c r="D813" s="16" t="s">
        <v>154</v>
      </c>
      <c r="E813" s="16" t="s">
        <v>440</v>
      </c>
      <c r="F813" s="30" t="s">
        <v>192</v>
      </c>
      <c r="G813" s="27">
        <f>G814</f>
        <v>527.7</v>
      </c>
      <c r="H813" s="27">
        <f>H814</f>
        <v>111.69999999999999</v>
      </c>
      <c r="I813" s="49">
        <f t="shared" si="66"/>
        <v>416.00000000000006</v>
      </c>
      <c r="J813" s="49">
        <f t="shared" si="67"/>
        <v>21.167329922304333</v>
      </c>
    </row>
    <row r="814" spans="1:10" ht="13.5">
      <c r="A814" s="86" t="s">
        <v>264</v>
      </c>
      <c r="B814" s="88"/>
      <c r="C814" s="16" t="s">
        <v>212</v>
      </c>
      <c r="D814" s="16" t="s">
        <v>154</v>
      </c>
      <c r="E814" s="16" t="s">
        <v>440</v>
      </c>
      <c r="F814" s="30" t="s">
        <v>265</v>
      </c>
      <c r="G814" s="27">
        <f>Прил_4!H718</f>
        <v>527.7</v>
      </c>
      <c r="H814" s="27">
        <f>Прил_4!I718</f>
        <v>111.69999999999999</v>
      </c>
      <c r="I814" s="49">
        <f t="shared" si="66"/>
        <v>416.00000000000006</v>
      </c>
      <c r="J814" s="49">
        <f t="shared" si="67"/>
        <v>21.167329922304333</v>
      </c>
    </row>
    <row r="815" spans="1:10" ht="13.5">
      <c r="A815" s="86" t="s">
        <v>450</v>
      </c>
      <c r="B815" s="88"/>
      <c r="C815" s="16" t="s">
        <v>212</v>
      </c>
      <c r="D815" s="16" t="s">
        <v>154</v>
      </c>
      <c r="E815" s="16" t="s">
        <v>451</v>
      </c>
      <c r="F815" s="30"/>
      <c r="G815" s="27">
        <f>G816</f>
        <v>270</v>
      </c>
      <c r="H815" s="27">
        <f>H816</f>
        <v>0</v>
      </c>
      <c r="I815" s="49">
        <f t="shared" si="66"/>
        <v>270</v>
      </c>
      <c r="J815" s="49">
        <f t="shared" si="67"/>
        <v>0</v>
      </c>
    </row>
    <row r="816" spans="1:10" ht="26.25" customHeight="1">
      <c r="A816" s="86" t="s">
        <v>191</v>
      </c>
      <c r="B816" s="88"/>
      <c r="C816" s="16" t="s">
        <v>212</v>
      </c>
      <c r="D816" s="16" t="s">
        <v>154</v>
      </c>
      <c r="E816" s="16" t="s">
        <v>451</v>
      </c>
      <c r="F816" s="30" t="s">
        <v>192</v>
      </c>
      <c r="G816" s="27">
        <f>G817</f>
        <v>270</v>
      </c>
      <c r="H816" s="27">
        <f>H817</f>
        <v>0</v>
      </c>
      <c r="I816" s="49">
        <f t="shared" si="66"/>
        <v>270</v>
      </c>
      <c r="J816" s="49">
        <f t="shared" si="67"/>
        <v>0</v>
      </c>
    </row>
    <row r="817" spans="1:10" ht="13.5">
      <c r="A817" s="86" t="s">
        <v>264</v>
      </c>
      <c r="B817" s="88"/>
      <c r="C817" s="16" t="s">
        <v>212</v>
      </c>
      <c r="D817" s="16" t="s">
        <v>154</v>
      </c>
      <c r="E817" s="16" t="s">
        <v>451</v>
      </c>
      <c r="F817" s="30" t="s">
        <v>265</v>
      </c>
      <c r="G817" s="27">
        <f>Прил_4!H721</f>
        <v>270</v>
      </c>
      <c r="H817" s="27">
        <f>Прил_4!I721</f>
        <v>0</v>
      </c>
      <c r="I817" s="49">
        <f t="shared" si="66"/>
        <v>270</v>
      </c>
      <c r="J817" s="49">
        <f t="shared" si="67"/>
        <v>0</v>
      </c>
    </row>
    <row r="818" spans="1:10" ht="40.5" customHeight="1">
      <c r="A818" s="86" t="s">
        <v>452</v>
      </c>
      <c r="B818" s="88"/>
      <c r="C818" s="16" t="s">
        <v>212</v>
      </c>
      <c r="D818" s="16" t="s">
        <v>154</v>
      </c>
      <c r="E818" s="16" t="s">
        <v>453</v>
      </c>
      <c r="F818" s="30"/>
      <c r="G818" s="27">
        <f>G819</f>
        <v>7.5</v>
      </c>
      <c r="H818" s="27">
        <f>H819</f>
        <v>0</v>
      </c>
      <c r="I818" s="49">
        <f t="shared" si="66"/>
        <v>7.5</v>
      </c>
      <c r="J818" s="49">
        <f t="shared" si="67"/>
        <v>0</v>
      </c>
    </row>
    <row r="819" spans="1:10" ht="26.25" customHeight="1">
      <c r="A819" s="86" t="s">
        <v>191</v>
      </c>
      <c r="B819" s="88"/>
      <c r="C819" s="16" t="s">
        <v>212</v>
      </c>
      <c r="D819" s="16" t="s">
        <v>154</v>
      </c>
      <c r="E819" s="16" t="s">
        <v>453</v>
      </c>
      <c r="F819" s="30" t="s">
        <v>192</v>
      </c>
      <c r="G819" s="27">
        <f>G820</f>
        <v>7.5</v>
      </c>
      <c r="H819" s="27">
        <f>H820</f>
        <v>0</v>
      </c>
      <c r="I819" s="49">
        <f t="shared" si="66"/>
        <v>7.5</v>
      </c>
      <c r="J819" s="49">
        <f t="shared" si="67"/>
        <v>0</v>
      </c>
    </row>
    <row r="820" spans="1:10" ht="13.5">
      <c r="A820" s="86" t="s">
        <v>264</v>
      </c>
      <c r="B820" s="88"/>
      <c r="C820" s="16" t="s">
        <v>212</v>
      </c>
      <c r="D820" s="16" t="s">
        <v>154</v>
      </c>
      <c r="E820" s="16" t="s">
        <v>453</v>
      </c>
      <c r="F820" s="30" t="s">
        <v>265</v>
      </c>
      <c r="G820" s="27">
        <f>Прил_4!H724</f>
        <v>7.5</v>
      </c>
      <c r="H820" s="27">
        <f>Прил_4!I724</f>
        <v>0</v>
      </c>
      <c r="I820" s="49">
        <f t="shared" si="66"/>
        <v>7.5</v>
      </c>
      <c r="J820" s="49">
        <f t="shared" si="67"/>
        <v>0</v>
      </c>
    </row>
    <row r="821" spans="1:10" ht="42" customHeight="1">
      <c r="A821" s="86" t="s">
        <v>454</v>
      </c>
      <c r="B821" s="88"/>
      <c r="C821" s="16" t="s">
        <v>212</v>
      </c>
      <c r="D821" s="16" t="s">
        <v>154</v>
      </c>
      <c r="E821" s="16" t="s">
        <v>455</v>
      </c>
      <c r="F821" s="30"/>
      <c r="G821" s="27">
        <f aca="true" t="shared" si="69" ref="G821:H823">G822</f>
        <v>2568.1</v>
      </c>
      <c r="H821" s="27">
        <f t="shared" si="69"/>
        <v>0</v>
      </c>
      <c r="I821" s="49">
        <f t="shared" si="66"/>
        <v>2568.1</v>
      </c>
      <c r="J821" s="49">
        <f t="shared" si="67"/>
        <v>0</v>
      </c>
    </row>
    <row r="822" spans="1:10" ht="41.25" customHeight="1">
      <c r="A822" s="86" t="s">
        <v>456</v>
      </c>
      <c r="B822" s="88"/>
      <c r="C822" s="16" t="s">
        <v>212</v>
      </c>
      <c r="D822" s="16" t="s">
        <v>154</v>
      </c>
      <c r="E822" s="16" t="s">
        <v>457</v>
      </c>
      <c r="F822" s="30"/>
      <c r="G822" s="27">
        <f t="shared" si="69"/>
        <v>2568.1</v>
      </c>
      <c r="H822" s="27">
        <f t="shared" si="69"/>
        <v>0</v>
      </c>
      <c r="I822" s="49">
        <f t="shared" si="66"/>
        <v>2568.1</v>
      </c>
      <c r="J822" s="49">
        <f t="shared" si="67"/>
        <v>0</v>
      </c>
    </row>
    <row r="823" spans="1:10" ht="25.5" customHeight="1">
      <c r="A823" s="86" t="s">
        <v>191</v>
      </c>
      <c r="B823" s="88"/>
      <c r="C823" s="16" t="s">
        <v>212</v>
      </c>
      <c r="D823" s="16" t="s">
        <v>154</v>
      </c>
      <c r="E823" s="16" t="s">
        <v>457</v>
      </c>
      <c r="F823" s="30" t="s">
        <v>192</v>
      </c>
      <c r="G823" s="27">
        <f t="shared" si="69"/>
        <v>2568.1</v>
      </c>
      <c r="H823" s="27">
        <f t="shared" si="69"/>
        <v>0</v>
      </c>
      <c r="I823" s="49">
        <f t="shared" si="66"/>
        <v>2568.1</v>
      </c>
      <c r="J823" s="49">
        <f t="shared" si="67"/>
        <v>0</v>
      </c>
    </row>
    <row r="824" spans="1:10" ht="13.5">
      <c r="A824" s="86" t="s">
        <v>264</v>
      </c>
      <c r="B824" s="88"/>
      <c r="C824" s="16" t="s">
        <v>212</v>
      </c>
      <c r="D824" s="16" t="s">
        <v>154</v>
      </c>
      <c r="E824" s="16" t="s">
        <v>457</v>
      </c>
      <c r="F824" s="30" t="s">
        <v>265</v>
      </c>
      <c r="G824" s="27">
        <f>Прил_4!H728</f>
        <v>2568.1</v>
      </c>
      <c r="H824" s="27">
        <f>Прил_4!I728</f>
        <v>0</v>
      </c>
      <c r="I824" s="49">
        <f t="shared" si="66"/>
        <v>2568.1</v>
      </c>
      <c r="J824" s="49">
        <f t="shared" si="67"/>
        <v>0</v>
      </c>
    </row>
    <row r="825" spans="1:10" ht="32.25" customHeight="1">
      <c r="A825" s="86" t="s">
        <v>441</v>
      </c>
      <c r="B825" s="88"/>
      <c r="C825" s="16" t="s">
        <v>212</v>
      </c>
      <c r="D825" s="16" t="s">
        <v>154</v>
      </c>
      <c r="E825" s="16" t="s">
        <v>442</v>
      </c>
      <c r="F825" s="30"/>
      <c r="G825" s="27">
        <f aca="true" t="shared" si="70" ref="G825:H827">G826</f>
        <v>300</v>
      </c>
      <c r="H825" s="27">
        <f t="shared" si="70"/>
        <v>0</v>
      </c>
      <c r="I825" s="49">
        <f t="shared" si="66"/>
        <v>300</v>
      </c>
      <c r="J825" s="49">
        <f t="shared" si="67"/>
        <v>0</v>
      </c>
    </row>
    <row r="826" spans="1:10" ht="13.5">
      <c r="A826" s="86" t="s">
        <v>443</v>
      </c>
      <c r="B826" s="88"/>
      <c r="C826" s="16" t="s">
        <v>212</v>
      </c>
      <c r="D826" s="16" t="s">
        <v>154</v>
      </c>
      <c r="E826" s="16" t="s">
        <v>444</v>
      </c>
      <c r="F826" s="30"/>
      <c r="G826" s="27">
        <f t="shared" si="70"/>
        <v>300</v>
      </c>
      <c r="H826" s="27">
        <f t="shared" si="70"/>
        <v>0</v>
      </c>
      <c r="I826" s="49">
        <f t="shared" si="66"/>
        <v>300</v>
      </c>
      <c r="J826" s="49">
        <f t="shared" si="67"/>
        <v>0</v>
      </c>
    </row>
    <row r="827" spans="1:10" ht="27" customHeight="1">
      <c r="A827" s="86" t="s">
        <v>191</v>
      </c>
      <c r="B827" s="88"/>
      <c r="C827" s="16" t="s">
        <v>212</v>
      </c>
      <c r="D827" s="16" t="s">
        <v>154</v>
      </c>
      <c r="E827" s="16" t="s">
        <v>444</v>
      </c>
      <c r="F827" s="30" t="s">
        <v>192</v>
      </c>
      <c r="G827" s="27">
        <f t="shared" si="70"/>
        <v>300</v>
      </c>
      <c r="H827" s="27">
        <f t="shared" si="70"/>
        <v>0</v>
      </c>
      <c r="I827" s="49">
        <f t="shared" si="66"/>
        <v>300</v>
      </c>
      <c r="J827" s="49">
        <f t="shared" si="67"/>
        <v>0</v>
      </c>
    </row>
    <row r="828" spans="1:10" ht="13.5">
      <c r="A828" s="86" t="s">
        <v>264</v>
      </c>
      <c r="B828" s="88"/>
      <c r="C828" s="16" t="s">
        <v>212</v>
      </c>
      <c r="D828" s="16" t="s">
        <v>154</v>
      </c>
      <c r="E828" s="16" t="s">
        <v>444</v>
      </c>
      <c r="F828" s="30" t="s">
        <v>265</v>
      </c>
      <c r="G828" s="27">
        <f>Прил_4!H732</f>
        <v>300</v>
      </c>
      <c r="H828" s="27">
        <f>Прил_4!I732</f>
        <v>0</v>
      </c>
      <c r="I828" s="49">
        <f t="shared" si="66"/>
        <v>300</v>
      </c>
      <c r="J828" s="49">
        <f t="shared" si="67"/>
        <v>0</v>
      </c>
    </row>
    <row r="829" spans="1:10" ht="13.5">
      <c r="A829" s="89" t="s">
        <v>250</v>
      </c>
      <c r="B829" s="91"/>
      <c r="C829" s="15" t="s">
        <v>134</v>
      </c>
      <c r="D829" s="12" t="s">
        <v>576</v>
      </c>
      <c r="E829" s="15"/>
      <c r="F829" s="29"/>
      <c r="G829" s="25">
        <f aca="true" t="shared" si="71" ref="G829:H833">G830</f>
        <v>5617</v>
      </c>
      <c r="H829" s="25">
        <f t="shared" si="71"/>
        <v>3173.1</v>
      </c>
      <c r="I829" s="48">
        <f t="shared" si="66"/>
        <v>2443.9</v>
      </c>
      <c r="J829" s="48">
        <f t="shared" si="67"/>
        <v>56.4910094356418</v>
      </c>
    </row>
    <row r="830" spans="1:10" ht="13.5">
      <c r="A830" s="89" t="s">
        <v>251</v>
      </c>
      <c r="B830" s="91"/>
      <c r="C830" s="15" t="s">
        <v>134</v>
      </c>
      <c r="D830" s="15" t="s">
        <v>13</v>
      </c>
      <c r="E830" s="15"/>
      <c r="F830" s="29"/>
      <c r="G830" s="25">
        <f t="shared" si="71"/>
        <v>5617</v>
      </c>
      <c r="H830" s="25">
        <f t="shared" si="71"/>
        <v>3173.1</v>
      </c>
      <c r="I830" s="48">
        <f t="shared" si="66"/>
        <v>2443.9</v>
      </c>
      <c r="J830" s="48">
        <f t="shared" si="67"/>
        <v>56.4910094356418</v>
      </c>
    </row>
    <row r="831" spans="1:10" ht="30" customHeight="1">
      <c r="A831" s="86" t="s">
        <v>252</v>
      </c>
      <c r="B831" s="88"/>
      <c r="C831" s="16" t="s">
        <v>134</v>
      </c>
      <c r="D831" s="16" t="s">
        <v>13</v>
      </c>
      <c r="E831" s="16" t="s">
        <v>253</v>
      </c>
      <c r="F831" s="30"/>
      <c r="G831" s="27">
        <f t="shared" si="71"/>
        <v>5617</v>
      </c>
      <c r="H831" s="27">
        <f t="shared" si="71"/>
        <v>3173.1</v>
      </c>
      <c r="I831" s="49">
        <f t="shared" si="66"/>
        <v>2443.9</v>
      </c>
      <c r="J831" s="49">
        <f t="shared" si="67"/>
        <v>56.4910094356418</v>
      </c>
    </row>
    <row r="832" spans="1:10" ht="27.75" customHeight="1">
      <c r="A832" s="86" t="s">
        <v>241</v>
      </c>
      <c r="B832" s="88"/>
      <c r="C832" s="16" t="s">
        <v>134</v>
      </c>
      <c r="D832" s="16" t="s">
        <v>13</v>
      </c>
      <c r="E832" s="16" t="s">
        <v>254</v>
      </c>
      <c r="F832" s="30"/>
      <c r="G832" s="27">
        <f t="shared" si="71"/>
        <v>5617</v>
      </c>
      <c r="H832" s="27">
        <f t="shared" si="71"/>
        <v>3173.1</v>
      </c>
      <c r="I832" s="49">
        <f t="shared" si="66"/>
        <v>2443.9</v>
      </c>
      <c r="J832" s="49">
        <f t="shared" si="67"/>
        <v>56.4910094356418</v>
      </c>
    </row>
    <row r="833" spans="1:10" ht="27.75" customHeight="1">
      <c r="A833" s="86" t="s">
        <v>191</v>
      </c>
      <c r="B833" s="88"/>
      <c r="C833" s="16" t="s">
        <v>134</v>
      </c>
      <c r="D833" s="16" t="s">
        <v>13</v>
      </c>
      <c r="E833" s="16" t="s">
        <v>254</v>
      </c>
      <c r="F833" s="30" t="s">
        <v>192</v>
      </c>
      <c r="G833" s="27">
        <f t="shared" si="71"/>
        <v>5617</v>
      </c>
      <c r="H833" s="27">
        <f t="shared" si="71"/>
        <v>3173.1</v>
      </c>
      <c r="I833" s="49">
        <f t="shared" si="66"/>
        <v>2443.9</v>
      </c>
      <c r="J833" s="49">
        <f t="shared" si="67"/>
        <v>56.4910094356418</v>
      </c>
    </row>
    <row r="834" spans="1:10" ht="21" customHeight="1">
      <c r="A834" s="86" t="s">
        <v>255</v>
      </c>
      <c r="B834" s="88"/>
      <c r="C834" s="16" t="s">
        <v>134</v>
      </c>
      <c r="D834" s="16" t="s">
        <v>13</v>
      </c>
      <c r="E834" s="16" t="s">
        <v>254</v>
      </c>
      <c r="F834" s="30" t="s">
        <v>256</v>
      </c>
      <c r="G834" s="27">
        <f>Прил_4!H309</f>
        <v>5617</v>
      </c>
      <c r="H834" s="27">
        <f>Прил_4!I309</f>
        <v>3173.1</v>
      </c>
      <c r="I834" s="49">
        <f t="shared" si="66"/>
        <v>2443.9</v>
      </c>
      <c r="J834" s="49">
        <f t="shared" si="67"/>
        <v>56.4910094356418</v>
      </c>
    </row>
  </sheetData>
  <sheetProtection/>
  <mergeCells count="834">
    <mergeCell ref="H1:J1"/>
    <mergeCell ref="A3:J3"/>
    <mergeCell ref="A2:J2"/>
    <mergeCell ref="A4:B4"/>
    <mergeCell ref="A6:B6"/>
    <mergeCell ref="A7:B7"/>
    <mergeCell ref="A8:B8"/>
    <mergeCell ref="A9:B9"/>
    <mergeCell ref="A10:B10"/>
    <mergeCell ref="A5:B5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33:B833"/>
    <mergeCell ref="A834:B834"/>
    <mergeCell ref="A827:B827"/>
    <mergeCell ref="A828:B828"/>
    <mergeCell ref="A829:B829"/>
    <mergeCell ref="A830:B830"/>
    <mergeCell ref="A831:B831"/>
    <mergeCell ref="A832:B832"/>
  </mergeCells>
  <printOptions/>
  <pageMargins left="0.3937007874015748" right="0.3937007874015748" top="0.3937007874015748" bottom="0.3937007874015748" header="0" footer="0.5118110236220472"/>
  <pageSetup fitToHeight="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900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2.00390625" style="10" customWidth="1"/>
    <col min="2" max="2" width="3.57421875" style="10" customWidth="1"/>
    <col min="3" max="3" width="1.28515625" style="10" customWidth="1"/>
    <col min="4" max="5" width="3.7109375" style="10" customWidth="1"/>
    <col min="6" max="6" width="17.140625" style="10" customWidth="1"/>
    <col min="7" max="7" width="4.7109375" style="10" customWidth="1"/>
    <col min="8" max="8" width="11.8515625" style="10" customWidth="1"/>
    <col min="9" max="9" width="11.8515625" style="32" customWidth="1"/>
    <col min="10" max="10" width="11.140625" style="33" customWidth="1"/>
    <col min="11" max="11" width="8.8515625" style="32" customWidth="1"/>
    <col min="12" max="13" width="8.8515625" style="85" customWidth="1"/>
    <col min="14" max="14" width="11.7109375" style="85" customWidth="1"/>
    <col min="15" max="15" width="10.7109375" style="85" customWidth="1"/>
    <col min="16" max="16" width="8.8515625" style="85" customWidth="1"/>
    <col min="17" max="16384" width="8.8515625" style="10" customWidth="1"/>
  </cols>
  <sheetData>
    <row r="1" spans="1:11" ht="15">
      <c r="A1" s="108"/>
      <c r="B1" s="108"/>
      <c r="C1" s="108"/>
      <c r="D1" s="108"/>
      <c r="E1" s="108"/>
      <c r="F1" s="108"/>
      <c r="G1" s="108"/>
      <c r="H1" s="108"/>
      <c r="I1" s="192" t="s">
        <v>577</v>
      </c>
      <c r="J1" s="186"/>
      <c r="K1" s="186"/>
    </row>
    <row r="2" spans="1:8" ht="15">
      <c r="A2" s="108"/>
      <c r="B2" s="108"/>
      <c r="C2" s="108"/>
      <c r="D2" s="108"/>
      <c r="E2" s="108"/>
      <c r="F2" s="108"/>
      <c r="G2" s="108"/>
      <c r="H2" s="108"/>
    </row>
    <row r="3" spans="1:11" ht="40.5" customHeight="1">
      <c r="A3" s="111" t="s">
        <v>593</v>
      </c>
      <c r="B3" s="111"/>
      <c r="C3" s="111"/>
      <c r="D3" s="111"/>
      <c r="E3" s="111"/>
      <c r="F3" s="111"/>
      <c r="G3" s="111"/>
      <c r="H3" s="111"/>
      <c r="I3" s="112"/>
      <c r="J3" s="112"/>
      <c r="K3" s="112"/>
    </row>
    <row r="4" spans="1:11" ht="15">
      <c r="A4" s="113" t="s">
        <v>575</v>
      </c>
      <c r="B4" s="113"/>
      <c r="C4" s="113"/>
      <c r="D4" s="113"/>
      <c r="E4" s="113"/>
      <c r="F4" s="113"/>
      <c r="G4" s="113"/>
      <c r="H4" s="113"/>
      <c r="I4" s="114"/>
      <c r="J4" s="114"/>
      <c r="K4" s="114"/>
    </row>
    <row r="5" spans="1:11" ht="39">
      <c r="A5" s="23" t="s">
        <v>1</v>
      </c>
      <c r="B5" s="109" t="s">
        <v>5</v>
      </c>
      <c r="C5" s="109"/>
      <c r="D5" s="23" t="s">
        <v>3</v>
      </c>
      <c r="E5" s="23" t="s">
        <v>4</v>
      </c>
      <c r="F5" s="23" t="s">
        <v>6</v>
      </c>
      <c r="G5" s="23" t="s">
        <v>2</v>
      </c>
      <c r="H5" s="47" t="s">
        <v>590</v>
      </c>
      <c r="I5" s="47">
        <f>'[1]ПР_2'!G5</f>
        <v>5</v>
      </c>
      <c r="J5" s="47" t="s">
        <v>591</v>
      </c>
      <c r="K5" s="47" t="s">
        <v>592</v>
      </c>
    </row>
    <row r="6" spans="1:11" ht="15">
      <c r="A6" s="23">
        <v>1</v>
      </c>
      <c r="B6" s="109">
        <v>2</v>
      </c>
      <c r="C6" s="110"/>
      <c r="D6" s="23">
        <v>3</v>
      </c>
      <c r="E6" s="23">
        <v>4</v>
      </c>
      <c r="F6" s="23">
        <v>5</v>
      </c>
      <c r="G6" s="23">
        <v>6</v>
      </c>
      <c r="H6" s="47">
        <v>7</v>
      </c>
      <c r="I6" s="47">
        <v>8</v>
      </c>
      <c r="J6" s="47">
        <v>9</v>
      </c>
      <c r="K6" s="47">
        <v>10</v>
      </c>
    </row>
    <row r="7" spans="1:11" ht="15">
      <c r="A7" s="2" t="s">
        <v>7</v>
      </c>
      <c r="B7" s="102"/>
      <c r="C7" s="103"/>
      <c r="D7" s="3"/>
      <c r="E7" s="3"/>
      <c r="F7" s="3"/>
      <c r="G7" s="4"/>
      <c r="H7" s="34">
        <f>H8+H205+H244+H263+H310+H527+H733+H880</f>
        <v>931119.7999999999</v>
      </c>
      <c r="I7" s="34">
        <f>I8+I205+I244+I263+I310+I527+I733+I880</f>
        <v>444419.6</v>
      </c>
      <c r="J7" s="50">
        <f>H7-I7</f>
        <v>486700.19999999995</v>
      </c>
      <c r="K7" s="50">
        <f>I7/H7*100</f>
        <v>47.729583239449966</v>
      </c>
    </row>
    <row r="8" spans="1:11" ht="30.75">
      <c r="A8" s="2" t="s">
        <v>8</v>
      </c>
      <c r="B8" s="102" t="s">
        <v>9</v>
      </c>
      <c r="C8" s="103"/>
      <c r="D8" s="3"/>
      <c r="E8" s="3"/>
      <c r="F8" s="3"/>
      <c r="G8" s="4"/>
      <c r="H8" s="34">
        <f>H9+H98+H105+H128+H151+H164+H173</f>
        <v>162710.4</v>
      </c>
      <c r="I8" s="34">
        <f>I9+I98+I105+I128+I151+I164+I173</f>
        <v>75182.59999999999</v>
      </c>
      <c r="J8" s="50">
        <f>H8-I8</f>
        <v>87527.8</v>
      </c>
      <c r="K8" s="50">
        <f>I8/H8*100</f>
        <v>46.20638877416563</v>
      </c>
    </row>
    <row r="9" spans="1:16" s="57" customFormat="1" ht="18" customHeight="1">
      <c r="A9" s="53" t="s">
        <v>10</v>
      </c>
      <c r="B9" s="104" t="s">
        <v>9</v>
      </c>
      <c r="C9" s="105"/>
      <c r="D9" s="54" t="s">
        <v>11</v>
      </c>
      <c r="E9" s="58" t="s">
        <v>576</v>
      </c>
      <c r="F9" s="54"/>
      <c r="G9" s="55"/>
      <c r="H9" s="56">
        <f>H10+H16+H48</f>
        <v>114139.3</v>
      </c>
      <c r="I9" s="56">
        <f>I10+I16+I48</f>
        <v>48850.399999999994</v>
      </c>
      <c r="J9" s="51">
        <f>H9-I9</f>
        <v>65288.90000000001</v>
      </c>
      <c r="K9" s="51">
        <f>I9/H9*100</f>
        <v>42.79893078019577</v>
      </c>
      <c r="L9" s="190"/>
      <c r="M9" s="190"/>
      <c r="N9" s="190"/>
      <c r="O9" s="190"/>
      <c r="P9" s="190"/>
    </row>
    <row r="10" spans="1:11" ht="62.25">
      <c r="A10" s="6" t="s">
        <v>12</v>
      </c>
      <c r="B10" s="100" t="s">
        <v>9</v>
      </c>
      <c r="C10" s="101"/>
      <c r="D10" s="7" t="s">
        <v>11</v>
      </c>
      <c r="E10" s="7" t="s">
        <v>13</v>
      </c>
      <c r="F10" s="7"/>
      <c r="G10" s="8"/>
      <c r="H10" s="35">
        <f aca="true" t="shared" si="0" ref="H10:I14">H11</f>
        <v>5216.2</v>
      </c>
      <c r="I10" s="35">
        <f t="shared" si="0"/>
        <v>2941.6</v>
      </c>
      <c r="J10" s="36">
        <f>H10-I10</f>
        <v>2274.6</v>
      </c>
      <c r="K10" s="36">
        <f>I10/H10*100</f>
        <v>56.39354319236226</v>
      </c>
    </row>
    <row r="11" spans="1:11" ht="62.25">
      <c r="A11" s="6" t="s">
        <v>14</v>
      </c>
      <c r="B11" s="100" t="s">
        <v>9</v>
      </c>
      <c r="C11" s="101"/>
      <c r="D11" s="7" t="s">
        <v>11</v>
      </c>
      <c r="E11" s="7" t="s">
        <v>13</v>
      </c>
      <c r="F11" s="7" t="s">
        <v>15</v>
      </c>
      <c r="G11" s="8"/>
      <c r="H11" s="35">
        <f t="shared" si="0"/>
        <v>5216.2</v>
      </c>
      <c r="I11" s="35">
        <f t="shared" si="0"/>
        <v>2941.6</v>
      </c>
      <c r="J11" s="36">
        <f aca="true" t="shared" si="1" ref="J11:J74">H11-I11</f>
        <v>2274.6</v>
      </c>
      <c r="K11" s="36">
        <f aca="true" t="shared" si="2" ref="K11:K74">I11/H11*100</f>
        <v>56.39354319236226</v>
      </c>
    </row>
    <row r="12" spans="1:11" ht="15">
      <c r="A12" s="6" t="s">
        <v>16</v>
      </c>
      <c r="B12" s="100" t="s">
        <v>9</v>
      </c>
      <c r="C12" s="101"/>
      <c r="D12" s="7" t="s">
        <v>11</v>
      </c>
      <c r="E12" s="7" t="s">
        <v>13</v>
      </c>
      <c r="F12" s="7" t="s">
        <v>17</v>
      </c>
      <c r="G12" s="8"/>
      <c r="H12" s="35">
        <f t="shared" si="0"/>
        <v>5216.2</v>
      </c>
      <c r="I12" s="35">
        <f t="shared" si="0"/>
        <v>2941.6</v>
      </c>
      <c r="J12" s="36">
        <f t="shared" si="1"/>
        <v>2274.6</v>
      </c>
      <c r="K12" s="36">
        <f t="shared" si="2"/>
        <v>56.39354319236226</v>
      </c>
    </row>
    <row r="13" spans="1:11" ht="30.75">
      <c r="A13" s="6" t="s">
        <v>18</v>
      </c>
      <c r="B13" s="100" t="s">
        <v>9</v>
      </c>
      <c r="C13" s="101"/>
      <c r="D13" s="7" t="s">
        <v>11</v>
      </c>
      <c r="E13" s="7" t="s">
        <v>13</v>
      </c>
      <c r="F13" s="7" t="s">
        <v>19</v>
      </c>
      <c r="G13" s="8"/>
      <c r="H13" s="35">
        <f t="shared" si="0"/>
        <v>5216.2</v>
      </c>
      <c r="I13" s="35">
        <f t="shared" si="0"/>
        <v>2941.6</v>
      </c>
      <c r="J13" s="36">
        <f t="shared" si="1"/>
        <v>2274.6</v>
      </c>
      <c r="K13" s="36">
        <f t="shared" si="2"/>
        <v>56.39354319236226</v>
      </c>
    </row>
    <row r="14" spans="1:11" ht="96" customHeight="1">
      <c r="A14" s="6" t="s">
        <v>20</v>
      </c>
      <c r="B14" s="100" t="s">
        <v>9</v>
      </c>
      <c r="C14" s="101"/>
      <c r="D14" s="7" t="s">
        <v>11</v>
      </c>
      <c r="E14" s="7" t="s">
        <v>13</v>
      </c>
      <c r="F14" s="7" t="s">
        <v>19</v>
      </c>
      <c r="G14" s="8" t="s">
        <v>21</v>
      </c>
      <c r="H14" s="35">
        <f t="shared" si="0"/>
        <v>5216.2</v>
      </c>
      <c r="I14" s="35">
        <f t="shared" si="0"/>
        <v>2941.6</v>
      </c>
      <c r="J14" s="36">
        <f t="shared" si="1"/>
        <v>2274.6</v>
      </c>
      <c r="K14" s="36">
        <f t="shared" si="2"/>
        <v>56.39354319236226</v>
      </c>
    </row>
    <row r="15" spans="1:11" ht="46.5">
      <c r="A15" s="6" t="s">
        <v>22</v>
      </c>
      <c r="B15" s="100" t="s">
        <v>9</v>
      </c>
      <c r="C15" s="101"/>
      <c r="D15" s="7" t="s">
        <v>11</v>
      </c>
      <c r="E15" s="7" t="s">
        <v>13</v>
      </c>
      <c r="F15" s="7" t="s">
        <v>19</v>
      </c>
      <c r="G15" s="8" t="s">
        <v>23</v>
      </c>
      <c r="H15" s="35">
        <v>5216.2</v>
      </c>
      <c r="I15" s="35">
        <v>2941.6</v>
      </c>
      <c r="J15" s="36">
        <f t="shared" si="1"/>
        <v>2274.6</v>
      </c>
      <c r="K15" s="36">
        <f t="shared" si="2"/>
        <v>56.39354319236226</v>
      </c>
    </row>
    <row r="16" spans="1:11" ht="78.75" customHeight="1">
      <c r="A16" s="6" t="s">
        <v>24</v>
      </c>
      <c r="B16" s="100" t="s">
        <v>9</v>
      </c>
      <c r="C16" s="101"/>
      <c r="D16" s="7" t="s">
        <v>11</v>
      </c>
      <c r="E16" s="7" t="s">
        <v>25</v>
      </c>
      <c r="F16" s="7"/>
      <c r="G16" s="8"/>
      <c r="H16" s="35">
        <f>H17+H31</f>
        <v>106319.3</v>
      </c>
      <c r="I16" s="35">
        <f>I17+I31</f>
        <v>45643.6</v>
      </c>
      <c r="J16" s="36">
        <f t="shared" si="1"/>
        <v>60675.700000000004</v>
      </c>
      <c r="K16" s="36">
        <f t="shared" si="2"/>
        <v>42.93068144730072</v>
      </c>
    </row>
    <row r="17" spans="1:11" ht="93">
      <c r="A17" s="6" t="s">
        <v>26</v>
      </c>
      <c r="B17" s="100" t="s">
        <v>9</v>
      </c>
      <c r="C17" s="101"/>
      <c r="D17" s="7" t="s">
        <v>11</v>
      </c>
      <c r="E17" s="7" t="s">
        <v>25</v>
      </c>
      <c r="F17" s="7" t="s">
        <v>27</v>
      </c>
      <c r="G17" s="8"/>
      <c r="H17" s="35">
        <f>H18</f>
        <v>3486.8</v>
      </c>
      <c r="I17" s="35">
        <f>I18</f>
        <v>875.5</v>
      </c>
      <c r="J17" s="36">
        <f t="shared" si="1"/>
        <v>2611.3</v>
      </c>
      <c r="K17" s="36">
        <f t="shared" si="2"/>
        <v>25.10898244808994</v>
      </c>
    </row>
    <row r="18" spans="1:11" ht="62.25">
      <c r="A18" s="6" t="s">
        <v>28</v>
      </c>
      <c r="B18" s="100" t="s">
        <v>9</v>
      </c>
      <c r="C18" s="101"/>
      <c r="D18" s="7" t="s">
        <v>11</v>
      </c>
      <c r="E18" s="7" t="s">
        <v>25</v>
      </c>
      <c r="F18" s="7" t="s">
        <v>29</v>
      </c>
      <c r="G18" s="8"/>
      <c r="H18" s="35">
        <f>H19+H22+H25+H28</f>
        <v>3486.8</v>
      </c>
      <c r="I18" s="35">
        <f>I19+I22+I25+I28</f>
        <v>875.5</v>
      </c>
      <c r="J18" s="36">
        <f t="shared" si="1"/>
        <v>2611.3</v>
      </c>
      <c r="K18" s="36">
        <f t="shared" si="2"/>
        <v>25.10898244808994</v>
      </c>
    </row>
    <row r="19" spans="1:11" ht="30.75">
      <c r="A19" s="6" t="s">
        <v>18</v>
      </c>
      <c r="B19" s="100" t="s">
        <v>9</v>
      </c>
      <c r="C19" s="101"/>
      <c r="D19" s="7" t="s">
        <v>11</v>
      </c>
      <c r="E19" s="7" t="s">
        <v>25</v>
      </c>
      <c r="F19" s="7" t="s">
        <v>30</v>
      </c>
      <c r="G19" s="8"/>
      <c r="H19" s="35">
        <f>H20</f>
        <v>1509.5</v>
      </c>
      <c r="I19" s="35">
        <f>I20</f>
        <v>162.2</v>
      </c>
      <c r="J19" s="36">
        <f t="shared" si="1"/>
        <v>1347.3</v>
      </c>
      <c r="K19" s="36">
        <f t="shared" si="2"/>
        <v>10.745279894004636</v>
      </c>
    </row>
    <row r="20" spans="1:11" ht="93">
      <c r="A20" s="6" t="s">
        <v>20</v>
      </c>
      <c r="B20" s="100" t="s">
        <v>9</v>
      </c>
      <c r="C20" s="101"/>
      <c r="D20" s="7" t="s">
        <v>11</v>
      </c>
      <c r="E20" s="7" t="s">
        <v>25</v>
      </c>
      <c r="F20" s="7" t="s">
        <v>30</v>
      </c>
      <c r="G20" s="8" t="s">
        <v>21</v>
      </c>
      <c r="H20" s="35">
        <f>H21</f>
        <v>1509.5</v>
      </c>
      <c r="I20" s="35">
        <f>I21</f>
        <v>162.2</v>
      </c>
      <c r="J20" s="36">
        <f t="shared" si="1"/>
        <v>1347.3</v>
      </c>
      <c r="K20" s="36">
        <f t="shared" si="2"/>
        <v>10.745279894004636</v>
      </c>
    </row>
    <row r="21" spans="1:11" ht="46.5">
      <c r="A21" s="6" t="s">
        <v>22</v>
      </c>
      <c r="B21" s="100" t="s">
        <v>9</v>
      </c>
      <c r="C21" s="101"/>
      <c r="D21" s="7" t="s">
        <v>11</v>
      </c>
      <c r="E21" s="7" t="s">
        <v>25</v>
      </c>
      <c r="F21" s="7" t="s">
        <v>30</v>
      </c>
      <c r="G21" s="8" t="s">
        <v>23</v>
      </c>
      <c r="H21" s="35">
        <v>1509.5</v>
      </c>
      <c r="I21" s="35">
        <v>162.2</v>
      </c>
      <c r="J21" s="36">
        <f t="shared" si="1"/>
        <v>1347.3</v>
      </c>
      <c r="K21" s="36">
        <f t="shared" si="2"/>
        <v>10.745279894004636</v>
      </c>
    </row>
    <row r="22" spans="1:11" ht="30.75">
      <c r="A22" s="6" t="s">
        <v>31</v>
      </c>
      <c r="B22" s="100" t="s">
        <v>9</v>
      </c>
      <c r="C22" s="101"/>
      <c r="D22" s="7" t="s">
        <v>11</v>
      </c>
      <c r="E22" s="7" t="s">
        <v>25</v>
      </c>
      <c r="F22" s="7" t="s">
        <v>32</v>
      </c>
      <c r="G22" s="8"/>
      <c r="H22" s="35">
        <f>H23</f>
        <v>390</v>
      </c>
      <c r="I22" s="35">
        <f>I23</f>
        <v>86.4</v>
      </c>
      <c r="J22" s="36">
        <f t="shared" si="1"/>
        <v>303.6</v>
      </c>
      <c r="K22" s="36">
        <f t="shared" si="2"/>
        <v>22.153846153846153</v>
      </c>
    </row>
    <row r="23" spans="1:11" ht="46.5">
      <c r="A23" s="6" t="s">
        <v>33</v>
      </c>
      <c r="B23" s="100" t="s">
        <v>9</v>
      </c>
      <c r="C23" s="101"/>
      <c r="D23" s="7" t="s">
        <v>11</v>
      </c>
      <c r="E23" s="7" t="s">
        <v>25</v>
      </c>
      <c r="F23" s="7" t="s">
        <v>32</v>
      </c>
      <c r="G23" s="8" t="s">
        <v>34</v>
      </c>
      <c r="H23" s="35">
        <f>H24</f>
        <v>390</v>
      </c>
      <c r="I23" s="35">
        <f>I24</f>
        <v>86.4</v>
      </c>
      <c r="J23" s="36">
        <f t="shared" si="1"/>
        <v>303.6</v>
      </c>
      <c r="K23" s="36">
        <f t="shared" si="2"/>
        <v>22.153846153846153</v>
      </c>
    </row>
    <row r="24" spans="1:11" ht="46.5">
      <c r="A24" s="6" t="s">
        <v>35</v>
      </c>
      <c r="B24" s="100" t="s">
        <v>9</v>
      </c>
      <c r="C24" s="101"/>
      <c r="D24" s="7" t="s">
        <v>11</v>
      </c>
      <c r="E24" s="7" t="s">
        <v>25</v>
      </c>
      <c r="F24" s="7" t="s">
        <v>32</v>
      </c>
      <c r="G24" s="8" t="s">
        <v>36</v>
      </c>
      <c r="H24" s="35">
        <v>390</v>
      </c>
      <c r="I24" s="35">
        <v>86.4</v>
      </c>
      <c r="J24" s="36">
        <f t="shared" si="1"/>
        <v>303.6</v>
      </c>
      <c r="K24" s="36">
        <f t="shared" si="2"/>
        <v>22.153846153846153</v>
      </c>
    </row>
    <row r="25" spans="1:11" ht="108.75">
      <c r="A25" s="6" t="s">
        <v>37</v>
      </c>
      <c r="B25" s="100" t="s">
        <v>9</v>
      </c>
      <c r="C25" s="101"/>
      <c r="D25" s="7" t="s">
        <v>11</v>
      </c>
      <c r="E25" s="7" t="s">
        <v>25</v>
      </c>
      <c r="F25" s="7" t="s">
        <v>38</v>
      </c>
      <c r="G25" s="8"/>
      <c r="H25" s="35">
        <f>H26</f>
        <v>250</v>
      </c>
      <c r="I25" s="35">
        <f>I26</f>
        <v>0</v>
      </c>
      <c r="J25" s="36">
        <f t="shared" si="1"/>
        <v>250</v>
      </c>
      <c r="K25" s="36">
        <f t="shared" si="2"/>
        <v>0</v>
      </c>
    </row>
    <row r="26" spans="1:11" ht="94.5" customHeight="1">
      <c r="A26" s="6" t="s">
        <v>20</v>
      </c>
      <c r="B26" s="100" t="s">
        <v>9</v>
      </c>
      <c r="C26" s="101"/>
      <c r="D26" s="7" t="s">
        <v>11</v>
      </c>
      <c r="E26" s="7" t="s">
        <v>25</v>
      </c>
      <c r="F26" s="7" t="s">
        <v>38</v>
      </c>
      <c r="G26" s="8" t="s">
        <v>21</v>
      </c>
      <c r="H26" s="35">
        <f>H27</f>
        <v>250</v>
      </c>
      <c r="I26" s="35">
        <f>I27</f>
        <v>0</v>
      </c>
      <c r="J26" s="36">
        <f t="shared" si="1"/>
        <v>250</v>
      </c>
      <c r="K26" s="36">
        <f t="shared" si="2"/>
        <v>0</v>
      </c>
    </row>
    <row r="27" spans="1:11" ht="46.5">
      <c r="A27" s="6" t="s">
        <v>22</v>
      </c>
      <c r="B27" s="100" t="s">
        <v>9</v>
      </c>
      <c r="C27" s="101"/>
      <c r="D27" s="7" t="s">
        <v>11</v>
      </c>
      <c r="E27" s="7" t="s">
        <v>25</v>
      </c>
      <c r="F27" s="7" t="s">
        <v>38</v>
      </c>
      <c r="G27" s="8" t="s">
        <v>23</v>
      </c>
      <c r="H27" s="35">
        <v>250</v>
      </c>
      <c r="I27" s="35">
        <v>0</v>
      </c>
      <c r="J27" s="36">
        <f t="shared" si="1"/>
        <v>250</v>
      </c>
      <c r="K27" s="36">
        <f t="shared" si="2"/>
        <v>0</v>
      </c>
    </row>
    <row r="28" spans="1:11" ht="140.25">
      <c r="A28" s="6" t="s">
        <v>39</v>
      </c>
      <c r="B28" s="100" t="s">
        <v>9</v>
      </c>
      <c r="C28" s="101"/>
      <c r="D28" s="7" t="s">
        <v>11</v>
      </c>
      <c r="E28" s="7" t="s">
        <v>25</v>
      </c>
      <c r="F28" s="7" t="s">
        <v>40</v>
      </c>
      <c r="G28" s="8"/>
      <c r="H28" s="35">
        <f>H29</f>
        <v>1337.3</v>
      </c>
      <c r="I28" s="35">
        <f>I29</f>
        <v>626.9</v>
      </c>
      <c r="J28" s="36">
        <f t="shared" si="1"/>
        <v>710.4</v>
      </c>
      <c r="K28" s="36">
        <f t="shared" si="2"/>
        <v>46.87803783743363</v>
      </c>
    </row>
    <row r="29" spans="1:11" ht="93.75" customHeight="1">
      <c r="A29" s="6" t="s">
        <v>20</v>
      </c>
      <c r="B29" s="100" t="s">
        <v>9</v>
      </c>
      <c r="C29" s="101"/>
      <c r="D29" s="7" t="s">
        <v>11</v>
      </c>
      <c r="E29" s="7" t="s">
        <v>25</v>
      </c>
      <c r="F29" s="7" t="s">
        <v>40</v>
      </c>
      <c r="G29" s="8" t="s">
        <v>21</v>
      </c>
      <c r="H29" s="35">
        <f>H30</f>
        <v>1337.3</v>
      </c>
      <c r="I29" s="35">
        <f>I30</f>
        <v>626.9</v>
      </c>
      <c r="J29" s="36">
        <f t="shared" si="1"/>
        <v>710.4</v>
      </c>
      <c r="K29" s="36">
        <f t="shared" si="2"/>
        <v>46.87803783743363</v>
      </c>
    </row>
    <row r="30" spans="1:11" ht="46.5">
      <c r="A30" s="6" t="s">
        <v>22</v>
      </c>
      <c r="B30" s="100" t="s">
        <v>9</v>
      </c>
      <c r="C30" s="101"/>
      <c r="D30" s="7" t="s">
        <v>11</v>
      </c>
      <c r="E30" s="7" t="s">
        <v>25</v>
      </c>
      <c r="F30" s="7" t="s">
        <v>40</v>
      </c>
      <c r="G30" s="8" t="s">
        <v>23</v>
      </c>
      <c r="H30" s="35">
        <v>1337.3</v>
      </c>
      <c r="I30" s="35">
        <v>626.9</v>
      </c>
      <c r="J30" s="36">
        <f t="shared" si="1"/>
        <v>710.4</v>
      </c>
      <c r="K30" s="36">
        <f t="shared" si="2"/>
        <v>46.87803783743363</v>
      </c>
    </row>
    <row r="31" spans="1:11" ht="62.25">
      <c r="A31" s="6" t="s">
        <v>14</v>
      </c>
      <c r="B31" s="100" t="s">
        <v>9</v>
      </c>
      <c r="C31" s="101"/>
      <c r="D31" s="7" t="s">
        <v>11</v>
      </c>
      <c r="E31" s="7" t="s">
        <v>25</v>
      </c>
      <c r="F31" s="7" t="s">
        <v>15</v>
      </c>
      <c r="G31" s="8"/>
      <c r="H31" s="35">
        <f>H32</f>
        <v>102832.5</v>
      </c>
      <c r="I31" s="35">
        <f>I32</f>
        <v>44768.1</v>
      </c>
      <c r="J31" s="36">
        <f t="shared" si="1"/>
        <v>58064.4</v>
      </c>
      <c r="K31" s="36">
        <f t="shared" si="2"/>
        <v>43.53497192035592</v>
      </c>
    </row>
    <row r="32" spans="1:11" ht="15">
      <c r="A32" s="6" t="s">
        <v>41</v>
      </c>
      <c r="B32" s="100" t="s">
        <v>9</v>
      </c>
      <c r="C32" s="101"/>
      <c r="D32" s="7" t="s">
        <v>11</v>
      </c>
      <c r="E32" s="7" t="s">
        <v>25</v>
      </c>
      <c r="F32" s="7" t="s">
        <v>42</v>
      </c>
      <c r="G32" s="8"/>
      <c r="H32" s="35">
        <f>H33+H36+H42+H45</f>
        <v>102832.5</v>
      </c>
      <c r="I32" s="35">
        <f>I33+I36+I42+I45</f>
        <v>44768.1</v>
      </c>
      <c r="J32" s="36">
        <f t="shared" si="1"/>
        <v>58064.4</v>
      </c>
      <c r="K32" s="36">
        <f t="shared" si="2"/>
        <v>43.53497192035592</v>
      </c>
    </row>
    <row r="33" spans="1:11" ht="30.75">
      <c r="A33" s="6" t="s">
        <v>18</v>
      </c>
      <c r="B33" s="100" t="s">
        <v>9</v>
      </c>
      <c r="C33" s="101"/>
      <c r="D33" s="7" t="s">
        <v>11</v>
      </c>
      <c r="E33" s="7" t="s">
        <v>25</v>
      </c>
      <c r="F33" s="7" t="s">
        <v>43</v>
      </c>
      <c r="G33" s="8"/>
      <c r="H33" s="35">
        <f>H34</f>
        <v>93692.5</v>
      </c>
      <c r="I33" s="35">
        <f>I34</f>
        <v>41947.1</v>
      </c>
      <c r="J33" s="36">
        <f t="shared" si="1"/>
        <v>51745.4</v>
      </c>
      <c r="K33" s="36">
        <f t="shared" si="2"/>
        <v>44.771032900178774</v>
      </c>
    </row>
    <row r="34" spans="1:11" ht="93">
      <c r="A34" s="6" t="s">
        <v>20</v>
      </c>
      <c r="B34" s="100" t="s">
        <v>9</v>
      </c>
      <c r="C34" s="101"/>
      <c r="D34" s="7" t="s">
        <v>11</v>
      </c>
      <c r="E34" s="7" t="s">
        <v>25</v>
      </c>
      <c r="F34" s="7" t="s">
        <v>43</v>
      </c>
      <c r="G34" s="8" t="s">
        <v>21</v>
      </c>
      <c r="H34" s="35">
        <f>H35</f>
        <v>93692.5</v>
      </c>
      <c r="I34" s="35">
        <f>I35</f>
        <v>41947.1</v>
      </c>
      <c r="J34" s="36">
        <f t="shared" si="1"/>
        <v>51745.4</v>
      </c>
      <c r="K34" s="36">
        <f t="shared" si="2"/>
        <v>44.771032900178774</v>
      </c>
    </row>
    <row r="35" spans="1:11" ht="46.5">
      <c r="A35" s="6" t="s">
        <v>22</v>
      </c>
      <c r="B35" s="100" t="s">
        <v>9</v>
      </c>
      <c r="C35" s="101"/>
      <c r="D35" s="7" t="s">
        <v>11</v>
      </c>
      <c r="E35" s="7" t="s">
        <v>25</v>
      </c>
      <c r="F35" s="7" t="s">
        <v>43</v>
      </c>
      <c r="G35" s="8" t="s">
        <v>23</v>
      </c>
      <c r="H35" s="35">
        <v>93692.5</v>
      </c>
      <c r="I35" s="35">
        <v>41947.1</v>
      </c>
      <c r="J35" s="36">
        <f t="shared" si="1"/>
        <v>51745.4</v>
      </c>
      <c r="K35" s="36">
        <f t="shared" si="2"/>
        <v>44.771032900178774</v>
      </c>
    </row>
    <row r="36" spans="1:11" ht="30.75">
      <c r="A36" s="6" t="s">
        <v>31</v>
      </c>
      <c r="B36" s="100" t="s">
        <v>9</v>
      </c>
      <c r="C36" s="101"/>
      <c r="D36" s="7" t="s">
        <v>11</v>
      </c>
      <c r="E36" s="7" t="s">
        <v>25</v>
      </c>
      <c r="F36" s="7" t="s">
        <v>44</v>
      </c>
      <c r="G36" s="8"/>
      <c r="H36" s="35">
        <f>H37+H39</f>
        <v>6740</v>
      </c>
      <c r="I36" s="35">
        <f>I37+I39</f>
        <v>1551.8</v>
      </c>
      <c r="J36" s="36">
        <f t="shared" si="1"/>
        <v>5188.2</v>
      </c>
      <c r="K36" s="36">
        <f t="shared" si="2"/>
        <v>23.02373887240356</v>
      </c>
    </row>
    <row r="37" spans="1:11" ht="46.5">
      <c r="A37" s="6" t="s">
        <v>33</v>
      </c>
      <c r="B37" s="100" t="s">
        <v>9</v>
      </c>
      <c r="C37" s="101"/>
      <c r="D37" s="7" t="s">
        <v>11</v>
      </c>
      <c r="E37" s="7" t="s">
        <v>25</v>
      </c>
      <c r="F37" s="7" t="s">
        <v>44</v>
      </c>
      <c r="G37" s="8" t="s">
        <v>34</v>
      </c>
      <c r="H37" s="35">
        <f>H38</f>
        <v>6050</v>
      </c>
      <c r="I37" s="35">
        <f>I38</f>
        <v>1164.6</v>
      </c>
      <c r="J37" s="36">
        <f t="shared" si="1"/>
        <v>4885.4</v>
      </c>
      <c r="K37" s="36">
        <f t="shared" si="2"/>
        <v>19.249586776859502</v>
      </c>
    </row>
    <row r="38" spans="1:11" ht="46.5">
      <c r="A38" s="6" t="s">
        <v>35</v>
      </c>
      <c r="B38" s="100" t="s">
        <v>9</v>
      </c>
      <c r="C38" s="101"/>
      <c r="D38" s="7" t="s">
        <v>11</v>
      </c>
      <c r="E38" s="7" t="s">
        <v>25</v>
      </c>
      <c r="F38" s="7" t="s">
        <v>44</v>
      </c>
      <c r="G38" s="8" t="s">
        <v>36</v>
      </c>
      <c r="H38" s="35">
        <v>6050</v>
      </c>
      <c r="I38" s="35">
        <v>1164.6</v>
      </c>
      <c r="J38" s="36">
        <f t="shared" si="1"/>
        <v>4885.4</v>
      </c>
      <c r="K38" s="36">
        <f t="shared" si="2"/>
        <v>19.249586776859502</v>
      </c>
    </row>
    <row r="39" spans="1:11" ht="15">
      <c r="A39" s="6" t="s">
        <v>45</v>
      </c>
      <c r="B39" s="100" t="s">
        <v>9</v>
      </c>
      <c r="C39" s="101"/>
      <c r="D39" s="7" t="s">
        <v>11</v>
      </c>
      <c r="E39" s="7" t="s">
        <v>25</v>
      </c>
      <c r="F39" s="7" t="s">
        <v>44</v>
      </c>
      <c r="G39" s="8" t="s">
        <v>46</v>
      </c>
      <c r="H39" s="35">
        <f>H40+H41</f>
        <v>690</v>
      </c>
      <c r="I39" s="35">
        <f>I40+I41</f>
        <v>387.20000000000005</v>
      </c>
      <c r="J39" s="36">
        <f t="shared" si="1"/>
        <v>302.79999999999995</v>
      </c>
      <c r="K39" s="36">
        <f t="shared" si="2"/>
        <v>56.11594202898551</v>
      </c>
    </row>
    <row r="40" spans="1:11" ht="15">
      <c r="A40" s="6" t="s">
        <v>47</v>
      </c>
      <c r="B40" s="100" t="s">
        <v>9</v>
      </c>
      <c r="C40" s="101"/>
      <c r="D40" s="7" t="s">
        <v>11</v>
      </c>
      <c r="E40" s="7" t="s">
        <v>25</v>
      </c>
      <c r="F40" s="7" t="s">
        <v>44</v>
      </c>
      <c r="G40" s="8" t="s">
        <v>48</v>
      </c>
      <c r="H40" s="35">
        <v>100</v>
      </c>
      <c r="I40" s="35">
        <v>94.4</v>
      </c>
      <c r="J40" s="36">
        <f t="shared" si="1"/>
        <v>5.599999999999994</v>
      </c>
      <c r="K40" s="36">
        <f t="shared" si="2"/>
        <v>94.4</v>
      </c>
    </row>
    <row r="41" spans="1:11" ht="18.75" customHeight="1">
      <c r="A41" s="6" t="s">
        <v>49</v>
      </c>
      <c r="B41" s="100" t="s">
        <v>9</v>
      </c>
      <c r="C41" s="101"/>
      <c r="D41" s="7" t="s">
        <v>11</v>
      </c>
      <c r="E41" s="7" t="s">
        <v>25</v>
      </c>
      <c r="F41" s="7" t="s">
        <v>44</v>
      </c>
      <c r="G41" s="8" t="s">
        <v>50</v>
      </c>
      <c r="H41" s="35">
        <v>590</v>
      </c>
      <c r="I41" s="35">
        <v>292.8</v>
      </c>
      <c r="J41" s="36">
        <f t="shared" si="1"/>
        <v>297.2</v>
      </c>
      <c r="K41" s="36">
        <f t="shared" si="2"/>
        <v>49.6271186440678</v>
      </c>
    </row>
    <row r="42" spans="1:11" ht="108.75">
      <c r="A42" s="6" t="s">
        <v>37</v>
      </c>
      <c r="B42" s="100" t="s">
        <v>9</v>
      </c>
      <c r="C42" s="101"/>
      <c r="D42" s="7" t="s">
        <v>11</v>
      </c>
      <c r="E42" s="7" t="s">
        <v>25</v>
      </c>
      <c r="F42" s="7" t="s">
        <v>51</v>
      </c>
      <c r="G42" s="8"/>
      <c r="H42" s="35">
        <f>H43</f>
        <v>2200</v>
      </c>
      <c r="I42" s="35">
        <f>I43</f>
        <v>1240</v>
      </c>
      <c r="J42" s="36">
        <f t="shared" si="1"/>
        <v>960</v>
      </c>
      <c r="K42" s="36">
        <f t="shared" si="2"/>
        <v>56.36363636363636</v>
      </c>
    </row>
    <row r="43" spans="1:11" ht="100.5" customHeight="1">
      <c r="A43" s="6" t="s">
        <v>20</v>
      </c>
      <c r="B43" s="100" t="s">
        <v>9</v>
      </c>
      <c r="C43" s="101"/>
      <c r="D43" s="7" t="s">
        <v>11</v>
      </c>
      <c r="E43" s="7" t="s">
        <v>25</v>
      </c>
      <c r="F43" s="7" t="s">
        <v>51</v>
      </c>
      <c r="G43" s="8" t="s">
        <v>21</v>
      </c>
      <c r="H43" s="35">
        <f>H44</f>
        <v>2200</v>
      </c>
      <c r="I43" s="35">
        <f>I44</f>
        <v>1240</v>
      </c>
      <c r="J43" s="36">
        <f t="shared" si="1"/>
        <v>960</v>
      </c>
      <c r="K43" s="36">
        <f t="shared" si="2"/>
        <v>56.36363636363636</v>
      </c>
    </row>
    <row r="44" spans="1:11" ht="46.5">
      <c r="A44" s="6" t="s">
        <v>22</v>
      </c>
      <c r="B44" s="100" t="s">
        <v>9</v>
      </c>
      <c r="C44" s="101"/>
      <c r="D44" s="7" t="s">
        <v>11</v>
      </c>
      <c r="E44" s="7" t="s">
        <v>25</v>
      </c>
      <c r="F44" s="7" t="s">
        <v>51</v>
      </c>
      <c r="G44" s="8" t="s">
        <v>23</v>
      </c>
      <c r="H44" s="35">
        <v>2200</v>
      </c>
      <c r="I44" s="35">
        <v>1240</v>
      </c>
      <c r="J44" s="36">
        <f t="shared" si="1"/>
        <v>960</v>
      </c>
      <c r="K44" s="36">
        <f t="shared" si="2"/>
        <v>56.36363636363636</v>
      </c>
    </row>
    <row r="45" spans="1:11" ht="15">
      <c r="A45" s="6" t="s">
        <v>52</v>
      </c>
      <c r="B45" s="100" t="s">
        <v>9</v>
      </c>
      <c r="C45" s="101"/>
      <c r="D45" s="7" t="s">
        <v>11</v>
      </c>
      <c r="E45" s="7" t="s">
        <v>25</v>
      </c>
      <c r="F45" s="7" t="s">
        <v>53</v>
      </c>
      <c r="G45" s="8"/>
      <c r="H45" s="35">
        <f>H46</f>
        <v>200</v>
      </c>
      <c r="I45" s="35">
        <f>I46</f>
        <v>29.2</v>
      </c>
      <c r="J45" s="36">
        <f t="shared" si="1"/>
        <v>170.8</v>
      </c>
      <c r="K45" s="36">
        <f t="shared" si="2"/>
        <v>14.6</v>
      </c>
    </row>
    <row r="46" spans="1:11" ht="93.75" customHeight="1">
      <c r="A46" s="6" t="s">
        <v>20</v>
      </c>
      <c r="B46" s="100" t="s">
        <v>9</v>
      </c>
      <c r="C46" s="101"/>
      <c r="D46" s="7" t="s">
        <v>11</v>
      </c>
      <c r="E46" s="7" t="s">
        <v>25</v>
      </c>
      <c r="F46" s="7" t="s">
        <v>53</v>
      </c>
      <c r="G46" s="8" t="s">
        <v>21</v>
      </c>
      <c r="H46" s="35">
        <f>H47</f>
        <v>200</v>
      </c>
      <c r="I46" s="35">
        <f>I47</f>
        <v>29.2</v>
      </c>
      <c r="J46" s="36">
        <f t="shared" si="1"/>
        <v>170.8</v>
      </c>
      <c r="K46" s="36">
        <f t="shared" si="2"/>
        <v>14.6</v>
      </c>
    </row>
    <row r="47" spans="1:11" ht="46.5">
      <c r="A47" s="6" t="s">
        <v>22</v>
      </c>
      <c r="B47" s="100" t="s">
        <v>9</v>
      </c>
      <c r="C47" s="101"/>
      <c r="D47" s="7" t="s">
        <v>11</v>
      </c>
      <c r="E47" s="7" t="s">
        <v>25</v>
      </c>
      <c r="F47" s="7" t="s">
        <v>53</v>
      </c>
      <c r="G47" s="8" t="s">
        <v>23</v>
      </c>
      <c r="H47" s="35">
        <v>200</v>
      </c>
      <c r="I47" s="35">
        <v>29.2</v>
      </c>
      <c r="J47" s="36">
        <f t="shared" si="1"/>
        <v>170.8</v>
      </c>
      <c r="K47" s="36">
        <f t="shared" si="2"/>
        <v>14.6</v>
      </c>
    </row>
    <row r="48" spans="1:11" ht="15">
      <c r="A48" s="6" t="s">
        <v>54</v>
      </c>
      <c r="B48" s="100" t="s">
        <v>9</v>
      </c>
      <c r="C48" s="101"/>
      <c r="D48" s="7" t="s">
        <v>11</v>
      </c>
      <c r="E48" s="7" t="s">
        <v>55</v>
      </c>
      <c r="F48" s="7"/>
      <c r="G48" s="8"/>
      <c r="H48" s="35">
        <f>H49+H61+H66+H80+H85</f>
        <v>2603.8</v>
      </c>
      <c r="I48" s="35">
        <f>I49+I61+I66+I80+I85</f>
        <v>265.2</v>
      </c>
      <c r="J48" s="36">
        <f t="shared" si="1"/>
        <v>2338.6000000000004</v>
      </c>
      <c r="K48" s="36">
        <f t="shared" si="2"/>
        <v>10.185114064060219</v>
      </c>
    </row>
    <row r="49" spans="1:11" ht="108.75">
      <c r="A49" s="6" t="s">
        <v>56</v>
      </c>
      <c r="B49" s="100" t="s">
        <v>9</v>
      </c>
      <c r="C49" s="101"/>
      <c r="D49" s="7" t="s">
        <v>11</v>
      </c>
      <c r="E49" s="7" t="s">
        <v>55</v>
      </c>
      <c r="F49" s="7" t="s">
        <v>57</v>
      </c>
      <c r="G49" s="8"/>
      <c r="H49" s="35">
        <f>H50+H54</f>
        <v>191.2</v>
      </c>
      <c r="I49" s="35">
        <f>I50+I54</f>
        <v>0</v>
      </c>
      <c r="J49" s="36">
        <f t="shared" si="1"/>
        <v>191.2</v>
      </c>
      <c r="K49" s="36">
        <f t="shared" si="2"/>
        <v>0</v>
      </c>
    </row>
    <row r="50" spans="1:11" ht="46.5">
      <c r="A50" s="6" t="s">
        <v>58</v>
      </c>
      <c r="B50" s="100" t="s">
        <v>9</v>
      </c>
      <c r="C50" s="101"/>
      <c r="D50" s="7" t="s">
        <v>11</v>
      </c>
      <c r="E50" s="7" t="s">
        <v>55</v>
      </c>
      <c r="F50" s="7" t="s">
        <v>59</v>
      </c>
      <c r="G50" s="8"/>
      <c r="H50" s="35">
        <f aca="true" t="shared" si="3" ref="H50:I52">H51</f>
        <v>50</v>
      </c>
      <c r="I50" s="35">
        <f t="shared" si="3"/>
        <v>0</v>
      </c>
      <c r="J50" s="36">
        <f t="shared" si="1"/>
        <v>50</v>
      </c>
      <c r="K50" s="36">
        <f t="shared" si="2"/>
        <v>0</v>
      </c>
    </row>
    <row r="51" spans="1:11" ht="46.5">
      <c r="A51" s="6" t="s">
        <v>60</v>
      </c>
      <c r="B51" s="100" t="s">
        <v>9</v>
      </c>
      <c r="C51" s="101"/>
      <c r="D51" s="7" t="s">
        <v>11</v>
      </c>
      <c r="E51" s="7" t="s">
        <v>55</v>
      </c>
      <c r="F51" s="7" t="s">
        <v>61</v>
      </c>
      <c r="G51" s="8"/>
      <c r="H51" s="35">
        <f t="shared" si="3"/>
        <v>50</v>
      </c>
      <c r="I51" s="35">
        <f t="shared" si="3"/>
        <v>0</v>
      </c>
      <c r="J51" s="36">
        <f t="shared" si="1"/>
        <v>50</v>
      </c>
      <c r="K51" s="36">
        <f t="shared" si="2"/>
        <v>0</v>
      </c>
    </row>
    <row r="52" spans="1:11" ht="46.5">
      <c r="A52" s="6" t="s">
        <v>33</v>
      </c>
      <c r="B52" s="100" t="s">
        <v>9</v>
      </c>
      <c r="C52" s="101"/>
      <c r="D52" s="7" t="s">
        <v>11</v>
      </c>
      <c r="E52" s="7" t="s">
        <v>55</v>
      </c>
      <c r="F52" s="7" t="s">
        <v>61</v>
      </c>
      <c r="G52" s="8" t="s">
        <v>34</v>
      </c>
      <c r="H52" s="35">
        <f t="shared" si="3"/>
        <v>50</v>
      </c>
      <c r="I52" s="35">
        <f t="shared" si="3"/>
        <v>0</v>
      </c>
      <c r="J52" s="36">
        <f t="shared" si="1"/>
        <v>50</v>
      </c>
      <c r="K52" s="36">
        <f t="shared" si="2"/>
        <v>0</v>
      </c>
    </row>
    <row r="53" spans="1:11" ht="46.5">
      <c r="A53" s="6" t="s">
        <v>35</v>
      </c>
      <c r="B53" s="100" t="s">
        <v>9</v>
      </c>
      <c r="C53" s="101"/>
      <c r="D53" s="7" t="s">
        <v>11</v>
      </c>
      <c r="E53" s="7" t="s">
        <v>55</v>
      </c>
      <c r="F53" s="7" t="s">
        <v>61</v>
      </c>
      <c r="G53" s="8" t="s">
        <v>36</v>
      </c>
      <c r="H53" s="35">
        <v>50</v>
      </c>
      <c r="I53" s="35">
        <f>Прил_5!I109</f>
        <v>0</v>
      </c>
      <c r="J53" s="36">
        <f t="shared" si="1"/>
        <v>50</v>
      </c>
      <c r="K53" s="36">
        <f t="shared" si="2"/>
        <v>0</v>
      </c>
    </row>
    <row r="54" spans="1:11" ht="30.75">
      <c r="A54" s="6" t="s">
        <v>62</v>
      </c>
      <c r="B54" s="100" t="s">
        <v>9</v>
      </c>
      <c r="C54" s="101"/>
      <c r="D54" s="7" t="s">
        <v>11</v>
      </c>
      <c r="E54" s="7" t="s">
        <v>55</v>
      </c>
      <c r="F54" s="7" t="s">
        <v>63</v>
      </c>
      <c r="G54" s="8"/>
      <c r="H54" s="35">
        <f>H55+H58</f>
        <v>141.2</v>
      </c>
      <c r="I54" s="35">
        <f>I55+I58</f>
        <v>0</v>
      </c>
      <c r="J54" s="36">
        <f t="shared" si="1"/>
        <v>141.2</v>
      </c>
      <c r="K54" s="36">
        <f t="shared" si="2"/>
        <v>0</v>
      </c>
    </row>
    <row r="55" spans="1:11" ht="78">
      <c r="A55" s="6" t="s">
        <v>64</v>
      </c>
      <c r="B55" s="100" t="s">
        <v>9</v>
      </c>
      <c r="C55" s="101"/>
      <c r="D55" s="7" t="s">
        <v>11</v>
      </c>
      <c r="E55" s="7" t="s">
        <v>55</v>
      </c>
      <c r="F55" s="7" t="s">
        <v>65</v>
      </c>
      <c r="G55" s="8"/>
      <c r="H55" s="35">
        <f>H56</f>
        <v>14</v>
      </c>
      <c r="I55" s="35">
        <f>I56</f>
        <v>0</v>
      </c>
      <c r="J55" s="36">
        <f t="shared" si="1"/>
        <v>14</v>
      </c>
      <c r="K55" s="36">
        <f t="shared" si="2"/>
        <v>0</v>
      </c>
    </row>
    <row r="56" spans="1:11" ht="93.75" customHeight="1">
      <c r="A56" s="6" t="s">
        <v>20</v>
      </c>
      <c r="B56" s="100" t="s">
        <v>9</v>
      </c>
      <c r="C56" s="101"/>
      <c r="D56" s="7" t="s">
        <v>11</v>
      </c>
      <c r="E56" s="7" t="s">
        <v>55</v>
      </c>
      <c r="F56" s="7" t="s">
        <v>65</v>
      </c>
      <c r="G56" s="8" t="s">
        <v>21</v>
      </c>
      <c r="H56" s="35">
        <f>H57</f>
        <v>14</v>
      </c>
      <c r="I56" s="35">
        <f>I57</f>
        <v>0</v>
      </c>
      <c r="J56" s="36">
        <f t="shared" si="1"/>
        <v>14</v>
      </c>
      <c r="K56" s="36">
        <f t="shared" si="2"/>
        <v>0</v>
      </c>
    </row>
    <row r="57" spans="1:11" ht="46.5">
      <c r="A57" s="6" t="s">
        <v>22</v>
      </c>
      <c r="B57" s="100" t="s">
        <v>9</v>
      </c>
      <c r="C57" s="101"/>
      <c r="D57" s="7" t="s">
        <v>11</v>
      </c>
      <c r="E57" s="7" t="s">
        <v>55</v>
      </c>
      <c r="F57" s="7" t="s">
        <v>65</v>
      </c>
      <c r="G57" s="8" t="s">
        <v>23</v>
      </c>
      <c r="H57" s="35">
        <v>14</v>
      </c>
      <c r="I57" s="35">
        <f>Прил_5!I116</f>
        <v>0</v>
      </c>
      <c r="J57" s="36">
        <f t="shared" si="1"/>
        <v>14</v>
      </c>
      <c r="K57" s="36">
        <f t="shared" si="2"/>
        <v>0</v>
      </c>
    </row>
    <row r="58" spans="1:11" ht="62.25">
      <c r="A58" s="6" t="s">
        <v>66</v>
      </c>
      <c r="B58" s="100" t="s">
        <v>9</v>
      </c>
      <c r="C58" s="101"/>
      <c r="D58" s="7" t="s">
        <v>11</v>
      </c>
      <c r="E58" s="7" t="s">
        <v>55</v>
      </c>
      <c r="F58" s="7" t="s">
        <v>67</v>
      </c>
      <c r="G58" s="8"/>
      <c r="H58" s="35">
        <f>H59</f>
        <v>127.2</v>
      </c>
      <c r="I58" s="35">
        <f>I59</f>
        <v>0</v>
      </c>
      <c r="J58" s="36">
        <f t="shared" si="1"/>
        <v>127.2</v>
      </c>
      <c r="K58" s="36">
        <f t="shared" si="2"/>
        <v>0</v>
      </c>
    </row>
    <row r="59" spans="1:11" ht="46.5">
      <c r="A59" s="6" t="s">
        <v>33</v>
      </c>
      <c r="B59" s="100" t="s">
        <v>9</v>
      </c>
      <c r="C59" s="101"/>
      <c r="D59" s="7" t="s">
        <v>11</v>
      </c>
      <c r="E59" s="7" t="s">
        <v>55</v>
      </c>
      <c r="F59" s="7" t="s">
        <v>67</v>
      </c>
      <c r="G59" s="8" t="s">
        <v>34</v>
      </c>
      <c r="H59" s="35">
        <f>H60</f>
        <v>127.2</v>
      </c>
      <c r="I59" s="35">
        <f>I60</f>
        <v>0</v>
      </c>
      <c r="J59" s="36">
        <f t="shared" si="1"/>
        <v>127.2</v>
      </c>
      <c r="K59" s="36">
        <f t="shared" si="2"/>
        <v>0</v>
      </c>
    </row>
    <row r="60" spans="1:11" ht="46.5">
      <c r="A60" s="6" t="s">
        <v>35</v>
      </c>
      <c r="B60" s="100" t="s">
        <v>9</v>
      </c>
      <c r="C60" s="101"/>
      <c r="D60" s="7" t="s">
        <v>11</v>
      </c>
      <c r="E60" s="7" t="s">
        <v>55</v>
      </c>
      <c r="F60" s="7" t="s">
        <v>67</v>
      </c>
      <c r="G60" s="8" t="s">
        <v>36</v>
      </c>
      <c r="H60" s="35">
        <v>127.2</v>
      </c>
      <c r="I60" s="35">
        <f>Прил_5!I122</f>
        <v>0</v>
      </c>
      <c r="J60" s="36">
        <f t="shared" si="1"/>
        <v>127.2</v>
      </c>
      <c r="K60" s="36">
        <f t="shared" si="2"/>
        <v>0</v>
      </c>
    </row>
    <row r="61" spans="1:11" ht="66" customHeight="1">
      <c r="A61" s="6" t="s">
        <v>68</v>
      </c>
      <c r="B61" s="100" t="s">
        <v>9</v>
      </c>
      <c r="C61" s="101"/>
      <c r="D61" s="7" t="s">
        <v>11</v>
      </c>
      <c r="E61" s="7" t="s">
        <v>55</v>
      </c>
      <c r="F61" s="7" t="s">
        <v>69</v>
      </c>
      <c r="G61" s="8"/>
      <c r="H61" s="35">
        <f aca="true" t="shared" si="4" ref="H61:I63">H62</f>
        <v>49</v>
      </c>
      <c r="I61" s="35">
        <f t="shared" si="4"/>
        <v>0</v>
      </c>
      <c r="J61" s="36">
        <f t="shared" si="1"/>
        <v>49</v>
      </c>
      <c r="K61" s="36">
        <f t="shared" si="2"/>
        <v>0</v>
      </c>
    </row>
    <row r="62" spans="1:11" ht="80.25" customHeight="1">
      <c r="A62" s="6" t="s">
        <v>70</v>
      </c>
      <c r="B62" s="100" t="s">
        <v>9</v>
      </c>
      <c r="C62" s="101"/>
      <c r="D62" s="7" t="s">
        <v>11</v>
      </c>
      <c r="E62" s="7" t="s">
        <v>55</v>
      </c>
      <c r="F62" s="7" t="s">
        <v>71</v>
      </c>
      <c r="G62" s="8"/>
      <c r="H62" s="35">
        <f t="shared" si="4"/>
        <v>49</v>
      </c>
      <c r="I62" s="35">
        <f t="shared" si="4"/>
        <v>0</v>
      </c>
      <c r="J62" s="36">
        <f t="shared" si="1"/>
        <v>49</v>
      </c>
      <c r="K62" s="36">
        <f t="shared" si="2"/>
        <v>0</v>
      </c>
    </row>
    <row r="63" spans="1:11" ht="30.75">
      <c r="A63" s="6" t="s">
        <v>72</v>
      </c>
      <c r="B63" s="100" t="s">
        <v>9</v>
      </c>
      <c r="C63" s="101"/>
      <c r="D63" s="7" t="s">
        <v>11</v>
      </c>
      <c r="E63" s="7" t="s">
        <v>55</v>
      </c>
      <c r="F63" s="7" t="s">
        <v>73</v>
      </c>
      <c r="G63" s="8"/>
      <c r="H63" s="35">
        <f t="shared" si="4"/>
        <v>49</v>
      </c>
      <c r="I63" s="35">
        <f t="shared" si="4"/>
        <v>0</v>
      </c>
      <c r="J63" s="36">
        <f t="shared" si="1"/>
        <v>49</v>
      </c>
      <c r="K63" s="36">
        <f t="shared" si="2"/>
        <v>0</v>
      </c>
    </row>
    <row r="64" spans="1:11" ht="46.5">
      <c r="A64" s="6" t="s">
        <v>33</v>
      </c>
      <c r="B64" s="100" t="s">
        <v>9</v>
      </c>
      <c r="C64" s="101"/>
      <c r="D64" s="7" t="s">
        <v>11</v>
      </c>
      <c r="E64" s="7" t="s">
        <v>55</v>
      </c>
      <c r="F64" s="7" t="s">
        <v>73</v>
      </c>
      <c r="G64" s="8" t="s">
        <v>34</v>
      </c>
      <c r="H64" s="35">
        <v>49</v>
      </c>
      <c r="I64" s="35">
        <f>I65</f>
        <v>0</v>
      </c>
      <c r="J64" s="36">
        <f t="shared" si="1"/>
        <v>49</v>
      </c>
      <c r="K64" s="36">
        <f t="shared" si="2"/>
        <v>0</v>
      </c>
    </row>
    <row r="65" spans="1:11" ht="46.5">
      <c r="A65" s="6" t="s">
        <v>35</v>
      </c>
      <c r="B65" s="100" t="s">
        <v>9</v>
      </c>
      <c r="C65" s="101"/>
      <c r="D65" s="7" t="s">
        <v>11</v>
      </c>
      <c r="E65" s="7" t="s">
        <v>55</v>
      </c>
      <c r="F65" s="7" t="s">
        <v>73</v>
      </c>
      <c r="G65" s="8" t="s">
        <v>36</v>
      </c>
      <c r="H65" s="35">
        <v>49</v>
      </c>
      <c r="I65" s="35">
        <f>Прил_5!I238</f>
        <v>0</v>
      </c>
      <c r="J65" s="36">
        <f t="shared" si="1"/>
        <v>49</v>
      </c>
      <c r="K65" s="36">
        <f t="shared" si="2"/>
        <v>0</v>
      </c>
    </row>
    <row r="66" spans="1:11" ht="78">
      <c r="A66" s="6" t="s">
        <v>74</v>
      </c>
      <c r="B66" s="100" t="s">
        <v>9</v>
      </c>
      <c r="C66" s="101"/>
      <c r="D66" s="7" t="s">
        <v>11</v>
      </c>
      <c r="E66" s="7" t="s">
        <v>55</v>
      </c>
      <c r="F66" s="7" t="s">
        <v>75</v>
      </c>
      <c r="G66" s="8"/>
      <c r="H66" s="35">
        <f>H67+H76</f>
        <v>87.9</v>
      </c>
      <c r="I66" s="35">
        <f>I67+I76</f>
        <v>0</v>
      </c>
      <c r="J66" s="36">
        <f t="shared" si="1"/>
        <v>87.9</v>
      </c>
      <c r="K66" s="36">
        <f t="shared" si="2"/>
        <v>0</v>
      </c>
    </row>
    <row r="67" spans="1:11" ht="62.25">
      <c r="A67" s="6" t="s">
        <v>76</v>
      </c>
      <c r="B67" s="100" t="s">
        <v>9</v>
      </c>
      <c r="C67" s="101"/>
      <c r="D67" s="7" t="s">
        <v>11</v>
      </c>
      <c r="E67" s="7" t="s">
        <v>55</v>
      </c>
      <c r="F67" s="7" t="s">
        <v>77</v>
      </c>
      <c r="G67" s="8"/>
      <c r="H67" s="35">
        <f>H68+H71</f>
        <v>67.9</v>
      </c>
      <c r="I67" s="35">
        <f>I68+I71</f>
        <v>0</v>
      </c>
      <c r="J67" s="36">
        <f t="shared" si="1"/>
        <v>67.9</v>
      </c>
      <c r="K67" s="36">
        <f t="shared" si="2"/>
        <v>0</v>
      </c>
    </row>
    <row r="68" spans="1:11" ht="97.5" customHeight="1">
      <c r="A68" s="6" t="s">
        <v>78</v>
      </c>
      <c r="B68" s="100" t="s">
        <v>9</v>
      </c>
      <c r="C68" s="101"/>
      <c r="D68" s="7" t="s">
        <v>11</v>
      </c>
      <c r="E68" s="7" t="s">
        <v>55</v>
      </c>
      <c r="F68" s="7" t="s">
        <v>79</v>
      </c>
      <c r="G68" s="8"/>
      <c r="H68" s="35">
        <f>H69</f>
        <v>8</v>
      </c>
      <c r="I68" s="35">
        <f>I69</f>
        <v>0</v>
      </c>
      <c r="J68" s="36">
        <f t="shared" si="1"/>
        <v>8</v>
      </c>
      <c r="K68" s="36">
        <f t="shared" si="2"/>
        <v>0</v>
      </c>
    </row>
    <row r="69" spans="1:11" ht="46.5">
      <c r="A69" s="6" t="s">
        <v>33</v>
      </c>
      <c r="B69" s="100" t="s">
        <v>9</v>
      </c>
      <c r="C69" s="101"/>
      <c r="D69" s="7" t="s">
        <v>11</v>
      </c>
      <c r="E69" s="7" t="s">
        <v>55</v>
      </c>
      <c r="F69" s="7" t="s">
        <v>79</v>
      </c>
      <c r="G69" s="8" t="s">
        <v>34</v>
      </c>
      <c r="H69" s="35">
        <f>H70</f>
        <v>8</v>
      </c>
      <c r="I69" s="35">
        <f>I70</f>
        <v>0</v>
      </c>
      <c r="J69" s="36">
        <f t="shared" si="1"/>
        <v>8</v>
      </c>
      <c r="K69" s="36">
        <f t="shared" si="2"/>
        <v>0</v>
      </c>
    </row>
    <row r="70" spans="1:11" ht="46.5">
      <c r="A70" s="6" t="s">
        <v>35</v>
      </c>
      <c r="B70" s="100" t="s">
        <v>9</v>
      </c>
      <c r="C70" s="101"/>
      <c r="D70" s="7" t="s">
        <v>11</v>
      </c>
      <c r="E70" s="7" t="s">
        <v>55</v>
      </c>
      <c r="F70" s="7" t="s">
        <v>79</v>
      </c>
      <c r="G70" s="8" t="s">
        <v>36</v>
      </c>
      <c r="H70" s="35">
        <v>8</v>
      </c>
      <c r="I70" s="35">
        <f>Прил_5!I560</f>
        <v>0</v>
      </c>
      <c r="J70" s="36">
        <f t="shared" si="1"/>
        <v>8</v>
      </c>
      <c r="K70" s="36">
        <f t="shared" si="2"/>
        <v>0</v>
      </c>
    </row>
    <row r="71" spans="1:11" ht="46.5">
      <c r="A71" s="6" t="s">
        <v>80</v>
      </c>
      <c r="B71" s="100" t="s">
        <v>9</v>
      </c>
      <c r="C71" s="101"/>
      <c r="D71" s="7" t="s">
        <v>11</v>
      </c>
      <c r="E71" s="7" t="s">
        <v>55</v>
      </c>
      <c r="F71" s="7" t="s">
        <v>81</v>
      </c>
      <c r="G71" s="8"/>
      <c r="H71" s="35">
        <f>H72+H74</f>
        <v>59.9</v>
      </c>
      <c r="I71" s="35">
        <f>I72+I74</f>
        <v>0</v>
      </c>
      <c r="J71" s="36">
        <f t="shared" si="1"/>
        <v>59.9</v>
      </c>
      <c r="K71" s="36">
        <f t="shared" si="2"/>
        <v>0</v>
      </c>
    </row>
    <row r="72" spans="1:11" ht="96.75" customHeight="1">
      <c r="A72" s="6" t="s">
        <v>20</v>
      </c>
      <c r="B72" s="100" t="s">
        <v>9</v>
      </c>
      <c r="C72" s="101"/>
      <c r="D72" s="7" t="s">
        <v>11</v>
      </c>
      <c r="E72" s="7" t="s">
        <v>55</v>
      </c>
      <c r="F72" s="7" t="s">
        <v>81</v>
      </c>
      <c r="G72" s="8" t="s">
        <v>21</v>
      </c>
      <c r="H72" s="35">
        <f>H73</f>
        <v>20</v>
      </c>
      <c r="I72" s="35">
        <f>I73</f>
        <v>0</v>
      </c>
      <c r="J72" s="36">
        <f t="shared" si="1"/>
        <v>20</v>
      </c>
      <c r="K72" s="36">
        <f t="shared" si="2"/>
        <v>0</v>
      </c>
    </row>
    <row r="73" spans="1:11" ht="46.5">
      <c r="A73" s="6" t="s">
        <v>22</v>
      </c>
      <c r="B73" s="100" t="s">
        <v>9</v>
      </c>
      <c r="C73" s="101"/>
      <c r="D73" s="7" t="s">
        <v>11</v>
      </c>
      <c r="E73" s="7" t="s">
        <v>55</v>
      </c>
      <c r="F73" s="7" t="s">
        <v>81</v>
      </c>
      <c r="G73" s="8" t="s">
        <v>23</v>
      </c>
      <c r="H73" s="35">
        <v>20</v>
      </c>
      <c r="I73" s="35">
        <f>Прил_5!I566</f>
        <v>0</v>
      </c>
      <c r="J73" s="36">
        <f t="shared" si="1"/>
        <v>20</v>
      </c>
      <c r="K73" s="36">
        <f t="shared" si="2"/>
        <v>0</v>
      </c>
    </row>
    <row r="74" spans="1:11" ht="46.5">
      <c r="A74" s="6" t="s">
        <v>33</v>
      </c>
      <c r="B74" s="100" t="s">
        <v>9</v>
      </c>
      <c r="C74" s="101"/>
      <c r="D74" s="7" t="s">
        <v>11</v>
      </c>
      <c r="E74" s="7" t="s">
        <v>55</v>
      </c>
      <c r="F74" s="7" t="s">
        <v>81</v>
      </c>
      <c r="G74" s="8" t="s">
        <v>34</v>
      </c>
      <c r="H74" s="35">
        <f>H75</f>
        <v>39.9</v>
      </c>
      <c r="I74" s="35">
        <f>I75</f>
        <v>0</v>
      </c>
      <c r="J74" s="36">
        <f t="shared" si="1"/>
        <v>39.9</v>
      </c>
      <c r="K74" s="36">
        <f t="shared" si="2"/>
        <v>0</v>
      </c>
    </row>
    <row r="75" spans="1:11" ht="46.5">
      <c r="A75" s="6" t="s">
        <v>35</v>
      </c>
      <c r="B75" s="100" t="s">
        <v>9</v>
      </c>
      <c r="C75" s="101"/>
      <c r="D75" s="7" t="s">
        <v>11</v>
      </c>
      <c r="E75" s="7" t="s">
        <v>55</v>
      </c>
      <c r="F75" s="7" t="s">
        <v>81</v>
      </c>
      <c r="G75" s="8" t="s">
        <v>36</v>
      </c>
      <c r="H75" s="35">
        <v>39.9</v>
      </c>
      <c r="I75" s="35">
        <f>Прил_5!I569</f>
        <v>0</v>
      </c>
      <c r="J75" s="36">
        <f aca="true" t="shared" si="5" ref="J75:J138">H75-I75</f>
        <v>39.9</v>
      </c>
      <c r="K75" s="36">
        <f aca="true" t="shared" si="6" ref="K75:K138">I75/H75*100</f>
        <v>0</v>
      </c>
    </row>
    <row r="76" spans="1:11" ht="46.5">
      <c r="A76" s="6" t="s">
        <v>82</v>
      </c>
      <c r="B76" s="100" t="s">
        <v>9</v>
      </c>
      <c r="C76" s="101"/>
      <c r="D76" s="7" t="s">
        <v>11</v>
      </c>
      <c r="E76" s="7" t="s">
        <v>55</v>
      </c>
      <c r="F76" s="7" t="s">
        <v>83</v>
      </c>
      <c r="G76" s="8"/>
      <c r="H76" s="35">
        <f aca="true" t="shared" si="7" ref="H76:I78">H77</f>
        <v>20</v>
      </c>
      <c r="I76" s="35">
        <f t="shared" si="7"/>
        <v>0</v>
      </c>
      <c r="J76" s="36">
        <f t="shared" si="5"/>
        <v>20</v>
      </c>
      <c r="K76" s="36">
        <f t="shared" si="6"/>
        <v>0</v>
      </c>
    </row>
    <row r="77" spans="1:11" ht="46.5">
      <c r="A77" s="6" t="s">
        <v>84</v>
      </c>
      <c r="B77" s="100" t="s">
        <v>9</v>
      </c>
      <c r="C77" s="101"/>
      <c r="D77" s="7" t="s">
        <v>11</v>
      </c>
      <c r="E77" s="7" t="s">
        <v>55</v>
      </c>
      <c r="F77" s="7" t="s">
        <v>85</v>
      </c>
      <c r="G77" s="8"/>
      <c r="H77" s="35">
        <f t="shared" si="7"/>
        <v>20</v>
      </c>
      <c r="I77" s="35">
        <f t="shared" si="7"/>
        <v>0</v>
      </c>
      <c r="J77" s="36">
        <f t="shared" si="5"/>
        <v>20</v>
      </c>
      <c r="K77" s="36">
        <f t="shared" si="6"/>
        <v>0</v>
      </c>
    </row>
    <row r="78" spans="1:11" ht="46.5">
      <c r="A78" s="6" t="s">
        <v>33</v>
      </c>
      <c r="B78" s="100" t="s">
        <v>9</v>
      </c>
      <c r="C78" s="101"/>
      <c r="D78" s="7" t="s">
        <v>11</v>
      </c>
      <c r="E78" s="7" t="s">
        <v>55</v>
      </c>
      <c r="F78" s="7" t="s">
        <v>85</v>
      </c>
      <c r="G78" s="8" t="s">
        <v>34</v>
      </c>
      <c r="H78" s="35">
        <f t="shared" si="7"/>
        <v>20</v>
      </c>
      <c r="I78" s="35">
        <f t="shared" si="7"/>
        <v>0</v>
      </c>
      <c r="J78" s="36">
        <f t="shared" si="5"/>
        <v>20</v>
      </c>
      <c r="K78" s="36">
        <f t="shared" si="6"/>
        <v>0</v>
      </c>
    </row>
    <row r="79" spans="1:11" ht="46.5">
      <c r="A79" s="6" t="s">
        <v>35</v>
      </c>
      <c r="B79" s="100" t="s">
        <v>9</v>
      </c>
      <c r="C79" s="101"/>
      <c r="D79" s="7" t="s">
        <v>11</v>
      </c>
      <c r="E79" s="7" t="s">
        <v>55</v>
      </c>
      <c r="F79" s="7" t="s">
        <v>85</v>
      </c>
      <c r="G79" s="8" t="s">
        <v>36</v>
      </c>
      <c r="H79" s="35">
        <v>20</v>
      </c>
      <c r="I79" s="35">
        <f>Прил_5!I582</f>
        <v>0</v>
      </c>
      <c r="J79" s="36">
        <f t="shared" si="5"/>
        <v>20</v>
      </c>
      <c r="K79" s="36">
        <f t="shared" si="6"/>
        <v>0</v>
      </c>
    </row>
    <row r="80" spans="1:11" ht="93">
      <c r="A80" s="6" t="s">
        <v>26</v>
      </c>
      <c r="B80" s="100" t="s">
        <v>9</v>
      </c>
      <c r="C80" s="101"/>
      <c r="D80" s="7" t="s">
        <v>11</v>
      </c>
      <c r="E80" s="7" t="s">
        <v>55</v>
      </c>
      <c r="F80" s="7" t="s">
        <v>86</v>
      </c>
      <c r="G80" s="8"/>
      <c r="H80" s="35">
        <f aca="true" t="shared" si="8" ref="H80:I83">H81</f>
        <v>223.4</v>
      </c>
      <c r="I80" s="35">
        <f t="shared" si="8"/>
        <v>0</v>
      </c>
      <c r="J80" s="36">
        <f t="shared" si="5"/>
        <v>223.4</v>
      </c>
      <c r="K80" s="36">
        <f t="shared" si="6"/>
        <v>0</v>
      </c>
    </row>
    <row r="81" spans="1:11" ht="78">
      <c r="A81" s="6" t="s">
        <v>87</v>
      </c>
      <c r="B81" s="100" t="s">
        <v>9</v>
      </c>
      <c r="C81" s="101"/>
      <c r="D81" s="7" t="s">
        <v>11</v>
      </c>
      <c r="E81" s="7" t="s">
        <v>55</v>
      </c>
      <c r="F81" s="7" t="s">
        <v>88</v>
      </c>
      <c r="G81" s="8"/>
      <c r="H81" s="35">
        <f t="shared" si="8"/>
        <v>223.4</v>
      </c>
      <c r="I81" s="35">
        <f t="shared" si="8"/>
        <v>0</v>
      </c>
      <c r="J81" s="36">
        <f t="shared" si="5"/>
        <v>223.4</v>
      </c>
      <c r="K81" s="36">
        <f t="shared" si="6"/>
        <v>0</v>
      </c>
    </row>
    <row r="82" spans="1:11" ht="62.25">
      <c r="A82" s="6" t="s">
        <v>89</v>
      </c>
      <c r="B82" s="100" t="s">
        <v>9</v>
      </c>
      <c r="C82" s="101"/>
      <c r="D82" s="7" t="s">
        <v>11</v>
      </c>
      <c r="E82" s="7" t="s">
        <v>55</v>
      </c>
      <c r="F82" s="7" t="s">
        <v>90</v>
      </c>
      <c r="G82" s="8"/>
      <c r="H82" s="35">
        <f t="shared" si="8"/>
        <v>223.4</v>
      </c>
      <c r="I82" s="35">
        <f t="shared" si="8"/>
        <v>0</v>
      </c>
      <c r="J82" s="36">
        <f t="shared" si="5"/>
        <v>223.4</v>
      </c>
      <c r="K82" s="36">
        <f t="shared" si="6"/>
        <v>0</v>
      </c>
    </row>
    <row r="83" spans="1:11" ht="46.5">
      <c r="A83" s="6" t="s">
        <v>33</v>
      </c>
      <c r="B83" s="100" t="s">
        <v>9</v>
      </c>
      <c r="C83" s="101"/>
      <c r="D83" s="7" t="s">
        <v>11</v>
      </c>
      <c r="E83" s="7" t="s">
        <v>55</v>
      </c>
      <c r="F83" s="7" t="s">
        <v>90</v>
      </c>
      <c r="G83" s="8" t="s">
        <v>34</v>
      </c>
      <c r="H83" s="35">
        <f t="shared" si="8"/>
        <v>223.4</v>
      </c>
      <c r="I83" s="35">
        <f t="shared" si="8"/>
        <v>0</v>
      </c>
      <c r="J83" s="36">
        <f t="shared" si="5"/>
        <v>223.4</v>
      </c>
      <c r="K83" s="36">
        <f t="shared" si="6"/>
        <v>0</v>
      </c>
    </row>
    <row r="84" spans="1:11" ht="46.5">
      <c r="A84" s="6" t="s">
        <v>35</v>
      </c>
      <c r="B84" s="100" t="s">
        <v>9</v>
      </c>
      <c r="C84" s="101"/>
      <c r="D84" s="7" t="s">
        <v>11</v>
      </c>
      <c r="E84" s="7" t="s">
        <v>55</v>
      </c>
      <c r="F84" s="7" t="s">
        <v>90</v>
      </c>
      <c r="G84" s="8" t="s">
        <v>36</v>
      </c>
      <c r="H84" s="35">
        <v>223.4</v>
      </c>
      <c r="I84" s="35">
        <v>0</v>
      </c>
      <c r="J84" s="36">
        <f t="shared" si="5"/>
        <v>223.4</v>
      </c>
      <c r="K84" s="36">
        <f t="shared" si="6"/>
        <v>0</v>
      </c>
    </row>
    <row r="85" spans="1:11" ht="93">
      <c r="A85" s="6" t="s">
        <v>26</v>
      </c>
      <c r="B85" s="100" t="s">
        <v>9</v>
      </c>
      <c r="C85" s="101"/>
      <c r="D85" s="7" t="s">
        <v>11</v>
      </c>
      <c r="E85" s="7" t="s">
        <v>55</v>
      </c>
      <c r="F85" s="7" t="s">
        <v>27</v>
      </c>
      <c r="G85" s="8"/>
      <c r="H85" s="35">
        <f>H86+H92</f>
        <v>2052.3</v>
      </c>
      <c r="I85" s="35">
        <f>I86+I92</f>
        <v>265.2</v>
      </c>
      <c r="J85" s="36">
        <f t="shared" si="5"/>
        <v>1787.1000000000001</v>
      </c>
      <c r="K85" s="36">
        <f t="shared" si="6"/>
        <v>12.922087414120742</v>
      </c>
    </row>
    <row r="86" spans="1:11" ht="62.25">
      <c r="A86" s="6" t="s">
        <v>91</v>
      </c>
      <c r="B86" s="100" t="s">
        <v>9</v>
      </c>
      <c r="C86" s="101"/>
      <c r="D86" s="7" t="s">
        <v>11</v>
      </c>
      <c r="E86" s="7" t="s">
        <v>55</v>
      </c>
      <c r="F86" s="7" t="s">
        <v>92</v>
      </c>
      <c r="G86" s="8"/>
      <c r="H86" s="35">
        <f>H87</f>
        <v>1578.6</v>
      </c>
      <c r="I86" s="35">
        <f>I87</f>
        <v>110.6</v>
      </c>
      <c r="J86" s="36">
        <f t="shared" si="5"/>
        <v>1468</v>
      </c>
      <c r="K86" s="36">
        <f t="shared" si="6"/>
        <v>7.006208032433802</v>
      </c>
    </row>
    <row r="87" spans="1:11" ht="62.25">
      <c r="A87" s="6" t="s">
        <v>93</v>
      </c>
      <c r="B87" s="100" t="s">
        <v>9</v>
      </c>
      <c r="C87" s="101"/>
      <c r="D87" s="7" t="s">
        <v>11</v>
      </c>
      <c r="E87" s="7" t="s">
        <v>55</v>
      </c>
      <c r="F87" s="7" t="s">
        <v>94</v>
      </c>
      <c r="G87" s="8"/>
      <c r="H87" s="35">
        <f>H88+H90</f>
        <v>1578.6</v>
      </c>
      <c r="I87" s="35">
        <f>I88+I90</f>
        <v>110.6</v>
      </c>
      <c r="J87" s="36">
        <f t="shared" si="5"/>
        <v>1468</v>
      </c>
      <c r="K87" s="36">
        <f t="shared" si="6"/>
        <v>7.006208032433802</v>
      </c>
    </row>
    <row r="88" spans="1:11" ht="93">
      <c r="A88" s="6" t="s">
        <v>20</v>
      </c>
      <c r="B88" s="100" t="s">
        <v>9</v>
      </c>
      <c r="C88" s="101"/>
      <c r="D88" s="7" t="s">
        <v>11</v>
      </c>
      <c r="E88" s="7" t="s">
        <v>55</v>
      </c>
      <c r="F88" s="7" t="s">
        <v>94</v>
      </c>
      <c r="G88" s="8" t="s">
        <v>21</v>
      </c>
      <c r="H88" s="35">
        <f>H89</f>
        <v>1435.1</v>
      </c>
      <c r="I88" s="35">
        <f>I89</f>
        <v>110.6</v>
      </c>
      <c r="J88" s="36">
        <f t="shared" si="5"/>
        <v>1324.5</v>
      </c>
      <c r="K88" s="36">
        <f t="shared" si="6"/>
        <v>7.706780015329942</v>
      </c>
    </row>
    <row r="89" spans="1:11" ht="46.5">
      <c r="A89" s="6" t="s">
        <v>22</v>
      </c>
      <c r="B89" s="100" t="s">
        <v>9</v>
      </c>
      <c r="C89" s="101"/>
      <c r="D89" s="7" t="s">
        <v>11</v>
      </c>
      <c r="E89" s="7" t="s">
        <v>55</v>
      </c>
      <c r="F89" s="7" t="s">
        <v>94</v>
      </c>
      <c r="G89" s="8" t="s">
        <v>23</v>
      </c>
      <c r="H89" s="35">
        <v>1435.1</v>
      </c>
      <c r="I89" s="35">
        <v>110.6</v>
      </c>
      <c r="J89" s="36">
        <f t="shared" si="5"/>
        <v>1324.5</v>
      </c>
      <c r="K89" s="36">
        <f t="shared" si="6"/>
        <v>7.706780015329942</v>
      </c>
    </row>
    <row r="90" spans="1:11" ht="46.5">
      <c r="A90" s="6" t="s">
        <v>33</v>
      </c>
      <c r="B90" s="100" t="s">
        <v>9</v>
      </c>
      <c r="C90" s="101"/>
      <c r="D90" s="7" t="s">
        <v>11</v>
      </c>
      <c r="E90" s="7" t="s">
        <v>55</v>
      </c>
      <c r="F90" s="7" t="s">
        <v>94</v>
      </c>
      <c r="G90" s="8" t="s">
        <v>34</v>
      </c>
      <c r="H90" s="35">
        <f>H91</f>
        <v>143.5</v>
      </c>
      <c r="I90" s="35">
        <f>I91</f>
        <v>0</v>
      </c>
      <c r="J90" s="36">
        <f t="shared" si="5"/>
        <v>143.5</v>
      </c>
      <c r="K90" s="36">
        <f t="shared" si="6"/>
        <v>0</v>
      </c>
    </row>
    <row r="91" spans="1:11" ht="46.5">
      <c r="A91" s="6" t="s">
        <v>35</v>
      </c>
      <c r="B91" s="100" t="s">
        <v>9</v>
      </c>
      <c r="C91" s="101"/>
      <c r="D91" s="7" t="s">
        <v>11</v>
      </c>
      <c r="E91" s="7" t="s">
        <v>55</v>
      </c>
      <c r="F91" s="7" t="s">
        <v>94</v>
      </c>
      <c r="G91" s="8" t="s">
        <v>36</v>
      </c>
      <c r="H91" s="35">
        <v>143.5</v>
      </c>
      <c r="I91" s="35">
        <v>0</v>
      </c>
      <c r="J91" s="36">
        <f t="shared" si="5"/>
        <v>143.5</v>
      </c>
      <c r="K91" s="36">
        <f t="shared" si="6"/>
        <v>0</v>
      </c>
    </row>
    <row r="92" spans="1:11" ht="78">
      <c r="A92" s="6" t="s">
        <v>95</v>
      </c>
      <c r="B92" s="100" t="s">
        <v>9</v>
      </c>
      <c r="C92" s="101"/>
      <c r="D92" s="7" t="s">
        <v>11</v>
      </c>
      <c r="E92" s="7" t="s">
        <v>55</v>
      </c>
      <c r="F92" s="7" t="s">
        <v>96</v>
      </c>
      <c r="G92" s="8"/>
      <c r="H92" s="35">
        <f>H93</f>
        <v>473.70000000000005</v>
      </c>
      <c r="I92" s="35">
        <f>I93</f>
        <v>154.6</v>
      </c>
      <c r="J92" s="36">
        <f t="shared" si="5"/>
        <v>319.1</v>
      </c>
      <c r="K92" s="36">
        <f t="shared" si="6"/>
        <v>32.63668988811483</v>
      </c>
    </row>
    <row r="93" spans="1:11" ht="254.25" customHeight="1">
      <c r="A93" s="6" t="s">
        <v>97</v>
      </c>
      <c r="B93" s="100" t="s">
        <v>9</v>
      </c>
      <c r="C93" s="101"/>
      <c r="D93" s="7" t="s">
        <v>11</v>
      </c>
      <c r="E93" s="7" t="s">
        <v>55</v>
      </c>
      <c r="F93" s="7" t="s">
        <v>98</v>
      </c>
      <c r="G93" s="8"/>
      <c r="H93" s="35">
        <f>H94+H96</f>
        <v>473.70000000000005</v>
      </c>
      <c r="I93" s="35">
        <f>I94+I96</f>
        <v>154.6</v>
      </c>
      <c r="J93" s="36">
        <f t="shared" si="5"/>
        <v>319.1</v>
      </c>
      <c r="K93" s="36">
        <f t="shared" si="6"/>
        <v>32.63668988811483</v>
      </c>
    </row>
    <row r="94" spans="1:11" ht="98.25" customHeight="1">
      <c r="A94" s="6" t="s">
        <v>20</v>
      </c>
      <c r="B94" s="100" t="s">
        <v>9</v>
      </c>
      <c r="C94" s="101"/>
      <c r="D94" s="7" t="s">
        <v>11</v>
      </c>
      <c r="E94" s="7" t="s">
        <v>55</v>
      </c>
      <c r="F94" s="7" t="s">
        <v>98</v>
      </c>
      <c r="G94" s="8" t="s">
        <v>21</v>
      </c>
      <c r="H94" s="35">
        <f>H95</f>
        <v>430.6</v>
      </c>
      <c r="I94" s="35">
        <f>I95</f>
        <v>153.7</v>
      </c>
      <c r="J94" s="36">
        <f t="shared" si="5"/>
        <v>276.90000000000003</v>
      </c>
      <c r="K94" s="36">
        <f t="shared" si="6"/>
        <v>35.69437993497445</v>
      </c>
    </row>
    <row r="95" spans="1:11" ht="46.5">
      <c r="A95" s="6" t="s">
        <v>22</v>
      </c>
      <c r="B95" s="100" t="s">
        <v>9</v>
      </c>
      <c r="C95" s="101"/>
      <c r="D95" s="7" t="s">
        <v>11</v>
      </c>
      <c r="E95" s="7" t="s">
        <v>55</v>
      </c>
      <c r="F95" s="7" t="s">
        <v>98</v>
      </c>
      <c r="G95" s="8" t="s">
        <v>23</v>
      </c>
      <c r="H95" s="35">
        <v>430.6</v>
      </c>
      <c r="I95" s="35">
        <v>153.7</v>
      </c>
      <c r="J95" s="36">
        <f t="shared" si="5"/>
        <v>276.90000000000003</v>
      </c>
      <c r="K95" s="36">
        <f t="shared" si="6"/>
        <v>35.69437993497445</v>
      </c>
    </row>
    <row r="96" spans="1:11" ht="46.5">
      <c r="A96" s="6" t="s">
        <v>33</v>
      </c>
      <c r="B96" s="100" t="s">
        <v>9</v>
      </c>
      <c r="C96" s="101"/>
      <c r="D96" s="7" t="s">
        <v>11</v>
      </c>
      <c r="E96" s="7" t="s">
        <v>55</v>
      </c>
      <c r="F96" s="7" t="s">
        <v>98</v>
      </c>
      <c r="G96" s="8" t="s">
        <v>34</v>
      </c>
      <c r="H96" s="35">
        <f>H97</f>
        <v>43.1</v>
      </c>
      <c r="I96" s="35">
        <f>I97</f>
        <v>0.9</v>
      </c>
      <c r="J96" s="36">
        <f t="shared" si="5"/>
        <v>42.2</v>
      </c>
      <c r="K96" s="36">
        <f t="shared" si="6"/>
        <v>2.088167053364269</v>
      </c>
    </row>
    <row r="97" spans="1:11" ht="46.5">
      <c r="A97" s="6" t="s">
        <v>35</v>
      </c>
      <c r="B97" s="100" t="s">
        <v>9</v>
      </c>
      <c r="C97" s="101"/>
      <c r="D97" s="7" t="s">
        <v>11</v>
      </c>
      <c r="E97" s="7" t="s">
        <v>55</v>
      </c>
      <c r="F97" s="7" t="s">
        <v>98</v>
      </c>
      <c r="G97" s="8" t="s">
        <v>36</v>
      </c>
      <c r="H97" s="35">
        <v>43.1</v>
      </c>
      <c r="I97" s="35">
        <v>0.9</v>
      </c>
      <c r="J97" s="36">
        <f t="shared" si="5"/>
        <v>42.2</v>
      </c>
      <c r="K97" s="36">
        <f t="shared" si="6"/>
        <v>2.088167053364269</v>
      </c>
    </row>
    <row r="98" spans="1:16" s="57" customFormat="1" ht="15.75">
      <c r="A98" s="53" t="s">
        <v>99</v>
      </c>
      <c r="B98" s="104" t="s">
        <v>9</v>
      </c>
      <c r="C98" s="105"/>
      <c r="D98" s="54" t="s">
        <v>13</v>
      </c>
      <c r="E98" s="58" t="s">
        <v>576</v>
      </c>
      <c r="F98" s="54"/>
      <c r="G98" s="55"/>
      <c r="H98" s="56">
        <f aca="true" t="shared" si="9" ref="H98:I102">H99</f>
        <v>577.9</v>
      </c>
      <c r="I98" s="56">
        <f t="shared" si="9"/>
        <v>256.3</v>
      </c>
      <c r="J98" s="51">
        <f t="shared" si="5"/>
        <v>321.59999999999997</v>
      </c>
      <c r="K98" s="51">
        <f t="shared" si="6"/>
        <v>44.35023360442983</v>
      </c>
      <c r="L98" s="190"/>
      <c r="M98" s="190"/>
      <c r="N98" s="190"/>
      <c r="O98" s="190"/>
      <c r="P98" s="190"/>
    </row>
    <row r="99" spans="1:11" ht="30.75">
      <c r="A99" s="6" t="s">
        <v>100</v>
      </c>
      <c r="B99" s="100" t="s">
        <v>9</v>
      </c>
      <c r="C99" s="101"/>
      <c r="D99" s="7" t="s">
        <v>13</v>
      </c>
      <c r="E99" s="7" t="s">
        <v>101</v>
      </c>
      <c r="F99" s="7"/>
      <c r="G99" s="8"/>
      <c r="H99" s="35">
        <f t="shared" si="9"/>
        <v>577.9</v>
      </c>
      <c r="I99" s="35">
        <f t="shared" si="9"/>
        <v>256.3</v>
      </c>
      <c r="J99" s="36">
        <f t="shared" si="5"/>
        <v>321.59999999999997</v>
      </c>
      <c r="K99" s="36">
        <f t="shared" si="6"/>
        <v>44.35023360442983</v>
      </c>
    </row>
    <row r="100" spans="1:11" ht="93">
      <c r="A100" s="6" t="s">
        <v>26</v>
      </c>
      <c r="B100" s="100" t="s">
        <v>9</v>
      </c>
      <c r="C100" s="101"/>
      <c r="D100" s="7" t="s">
        <v>13</v>
      </c>
      <c r="E100" s="7" t="s">
        <v>101</v>
      </c>
      <c r="F100" s="7" t="s">
        <v>27</v>
      </c>
      <c r="G100" s="8"/>
      <c r="H100" s="35">
        <f t="shared" si="9"/>
        <v>577.9</v>
      </c>
      <c r="I100" s="35">
        <f t="shared" si="9"/>
        <v>256.3</v>
      </c>
      <c r="J100" s="36">
        <f t="shared" si="5"/>
        <v>321.59999999999997</v>
      </c>
      <c r="K100" s="36">
        <f t="shared" si="6"/>
        <v>44.35023360442983</v>
      </c>
    </row>
    <row r="101" spans="1:11" ht="78">
      <c r="A101" s="6" t="s">
        <v>102</v>
      </c>
      <c r="B101" s="100" t="s">
        <v>9</v>
      </c>
      <c r="C101" s="101"/>
      <c r="D101" s="7" t="s">
        <v>13</v>
      </c>
      <c r="E101" s="7" t="s">
        <v>101</v>
      </c>
      <c r="F101" s="7" t="s">
        <v>103</v>
      </c>
      <c r="G101" s="8"/>
      <c r="H101" s="35">
        <f t="shared" si="9"/>
        <v>577.9</v>
      </c>
      <c r="I101" s="35">
        <f t="shared" si="9"/>
        <v>256.3</v>
      </c>
      <c r="J101" s="36">
        <f t="shared" si="5"/>
        <v>321.59999999999997</v>
      </c>
      <c r="K101" s="36">
        <f t="shared" si="6"/>
        <v>44.35023360442983</v>
      </c>
    </row>
    <row r="102" spans="1:11" ht="46.5">
      <c r="A102" s="6" t="s">
        <v>104</v>
      </c>
      <c r="B102" s="100" t="s">
        <v>9</v>
      </c>
      <c r="C102" s="101"/>
      <c r="D102" s="7" t="s">
        <v>13</v>
      </c>
      <c r="E102" s="7" t="s">
        <v>101</v>
      </c>
      <c r="F102" s="7" t="s">
        <v>105</v>
      </c>
      <c r="G102" s="8"/>
      <c r="H102" s="35">
        <f t="shared" si="9"/>
        <v>577.9</v>
      </c>
      <c r="I102" s="35">
        <f t="shared" si="9"/>
        <v>256.3</v>
      </c>
      <c r="J102" s="36">
        <f t="shared" si="5"/>
        <v>321.59999999999997</v>
      </c>
      <c r="K102" s="36">
        <f t="shared" si="6"/>
        <v>44.35023360442983</v>
      </c>
    </row>
    <row r="103" spans="1:11" ht="97.5" customHeight="1">
      <c r="A103" s="6" t="s">
        <v>20</v>
      </c>
      <c r="B103" s="100" t="s">
        <v>9</v>
      </c>
      <c r="C103" s="101"/>
      <c r="D103" s="7" t="s">
        <v>13</v>
      </c>
      <c r="E103" s="7" t="s">
        <v>101</v>
      </c>
      <c r="F103" s="7" t="s">
        <v>105</v>
      </c>
      <c r="G103" s="8" t="s">
        <v>21</v>
      </c>
      <c r="H103" s="35">
        <v>577.9</v>
      </c>
      <c r="I103" s="35">
        <f>I104</f>
        <v>256.3</v>
      </c>
      <c r="J103" s="36">
        <f t="shared" si="5"/>
        <v>321.59999999999997</v>
      </c>
      <c r="K103" s="36">
        <f t="shared" si="6"/>
        <v>44.35023360442983</v>
      </c>
    </row>
    <row r="104" spans="1:11" ht="46.5">
      <c r="A104" s="6" t="s">
        <v>22</v>
      </c>
      <c r="B104" s="100" t="s">
        <v>9</v>
      </c>
      <c r="C104" s="101"/>
      <c r="D104" s="7" t="s">
        <v>13</v>
      </c>
      <c r="E104" s="7" t="s">
        <v>101</v>
      </c>
      <c r="F104" s="7" t="s">
        <v>105</v>
      </c>
      <c r="G104" s="8" t="s">
        <v>23</v>
      </c>
      <c r="H104" s="35">
        <v>577.9</v>
      </c>
      <c r="I104" s="35">
        <v>256.3</v>
      </c>
      <c r="J104" s="36">
        <f t="shared" si="5"/>
        <v>321.59999999999997</v>
      </c>
      <c r="K104" s="36">
        <f t="shared" si="6"/>
        <v>44.35023360442983</v>
      </c>
    </row>
    <row r="105" spans="1:16" s="57" customFormat="1" ht="48">
      <c r="A105" s="53" t="s">
        <v>106</v>
      </c>
      <c r="B105" s="104" t="s">
        <v>9</v>
      </c>
      <c r="C105" s="105"/>
      <c r="D105" s="54" t="s">
        <v>101</v>
      </c>
      <c r="E105" s="58" t="s">
        <v>576</v>
      </c>
      <c r="F105" s="54"/>
      <c r="G105" s="55"/>
      <c r="H105" s="56">
        <f>H106</f>
        <v>10100.7</v>
      </c>
      <c r="I105" s="56">
        <f>I106</f>
        <v>4198</v>
      </c>
      <c r="J105" s="51">
        <f t="shared" si="5"/>
        <v>5902.700000000001</v>
      </c>
      <c r="K105" s="51">
        <f t="shared" si="6"/>
        <v>41.56147593731127</v>
      </c>
      <c r="L105" s="190"/>
      <c r="M105" s="190"/>
      <c r="N105" s="190"/>
      <c r="O105" s="190"/>
      <c r="P105" s="190"/>
    </row>
    <row r="106" spans="1:11" ht="62.25">
      <c r="A106" s="6" t="s">
        <v>107</v>
      </c>
      <c r="B106" s="100" t="s">
        <v>9</v>
      </c>
      <c r="C106" s="101"/>
      <c r="D106" s="7" t="s">
        <v>101</v>
      </c>
      <c r="E106" s="7" t="s">
        <v>108</v>
      </c>
      <c r="F106" s="7"/>
      <c r="G106" s="8"/>
      <c r="H106" s="35">
        <f>H107+H116</f>
        <v>10100.7</v>
      </c>
      <c r="I106" s="35">
        <f>I107+I116</f>
        <v>4198</v>
      </c>
      <c r="J106" s="36">
        <f t="shared" si="5"/>
        <v>5902.700000000001</v>
      </c>
      <c r="K106" s="36">
        <f t="shared" si="6"/>
        <v>41.56147593731127</v>
      </c>
    </row>
    <row r="107" spans="1:11" ht="79.5" customHeight="1">
      <c r="A107" s="6" t="s">
        <v>109</v>
      </c>
      <c r="B107" s="100" t="s">
        <v>9</v>
      </c>
      <c r="C107" s="101"/>
      <c r="D107" s="7" t="s">
        <v>101</v>
      </c>
      <c r="E107" s="7" t="s">
        <v>108</v>
      </c>
      <c r="F107" s="7" t="s">
        <v>110</v>
      </c>
      <c r="G107" s="8"/>
      <c r="H107" s="35">
        <f>H108+H112</f>
        <v>850</v>
      </c>
      <c r="I107" s="35">
        <f>I108+I112</f>
        <v>0</v>
      </c>
      <c r="J107" s="36">
        <f t="shared" si="5"/>
        <v>850</v>
      </c>
      <c r="K107" s="36">
        <f t="shared" si="6"/>
        <v>0</v>
      </c>
    </row>
    <row r="108" spans="1:11" ht="96.75" customHeight="1">
      <c r="A108" s="6" t="s">
        <v>111</v>
      </c>
      <c r="B108" s="100" t="s">
        <v>9</v>
      </c>
      <c r="C108" s="101"/>
      <c r="D108" s="7" t="s">
        <v>101</v>
      </c>
      <c r="E108" s="7" t="s">
        <v>108</v>
      </c>
      <c r="F108" s="7" t="s">
        <v>112</v>
      </c>
      <c r="G108" s="8"/>
      <c r="H108" s="35">
        <v>550</v>
      </c>
      <c r="I108" s="35">
        <f>I109</f>
        <v>0</v>
      </c>
      <c r="J108" s="36">
        <f t="shared" si="5"/>
        <v>550</v>
      </c>
      <c r="K108" s="36">
        <f t="shared" si="6"/>
        <v>0</v>
      </c>
    </row>
    <row r="109" spans="1:11" ht="46.5">
      <c r="A109" s="6" t="s">
        <v>113</v>
      </c>
      <c r="B109" s="100" t="s">
        <v>9</v>
      </c>
      <c r="C109" s="101"/>
      <c r="D109" s="7" t="s">
        <v>101</v>
      </c>
      <c r="E109" s="7" t="s">
        <v>108</v>
      </c>
      <c r="F109" s="7" t="s">
        <v>114</v>
      </c>
      <c r="G109" s="8"/>
      <c r="H109" s="35">
        <v>550</v>
      </c>
      <c r="I109" s="35">
        <f>I110</f>
        <v>0</v>
      </c>
      <c r="J109" s="36">
        <f t="shared" si="5"/>
        <v>550</v>
      </c>
      <c r="K109" s="36">
        <f t="shared" si="6"/>
        <v>0</v>
      </c>
    </row>
    <row r="110" spans="1:11" ht="46.5">
      <c r="A110" s="6" t="s">
        <v>33</v>
      </c>
      <c r="B110" s="100" t="s">
        <v>9</v>
      </c>
      <c r="C110" s="101"/>
      <c r="D110" s="7" t="s">
        <v>101</v>
      </c>
      <c r="E110" s="7" t="s">
        <v>108</v>
      </c>
      <c r="F110" s="7" t="s">
        <v>114</v>
      </c>
      <c r="G110" s="8" t="s">
        <v>34</v>
      </c>
      <c r="H110" s="35">
        <v>550</v>
      </c>
      <c r="I110" s="35">
        <f>I111</f>
        <v>0</v>
      </c>
      <c r="J110" s="36">
        <f t="shared" si="5"/>
        <v>550</v>
      </c>
      <c r="K110" s="36">
        <f t="shared" si="6"/>
        <v>0</v>
      </c>
    </row>
    <row r="111" spans="1:11" ht="46.5">
      <c r="A111" s="6" t="s">
        <v>35</v>
      </c>
      <c r="B111" s="100" t="s">
        <v>9</v>
      </c>
      <c r="C111" s="101"/>
      <c r="D111" s="7" t="s">
        <v>101</v>
      </c>
      <c r="E111" s="7" t="s">
        <v>108</v>
      </c>
      <c r="F111" s="7" t="s">
        <v>114</v>
      </c>
      <c r="G111" s="8" t="s">
        <v>36</v>
      </c>
      <c r="H111" s="35">
        <v>550</v>
      </c>
      <c r="I111" s="35">
        <f>Прил_5!I650</f>
        <v>0</v>
      </c>
      <c r="J111" s="36">
        <f t="shared" si="5"/>
        <v>550</v>
      </c>
      <c r="K111" s="36">
        <f t="shared" si="6"/>
        <v>0</v>
      </c>
    </row>
    <row r="112" spans="1:11" ht="108.75">
      <c r="A112" s="6" t="s">
        <v>115</v>
      </c>
      <c r="B112" s="100" t="s">
        <v>9</v>
      </c>
      <c r="C112" s="101"/>
      <c r="D112" s="7" t="s">
        <v>101</v>
      </c>
      <c r="E112" s="7" t="s">
        <v>108</v>
      </c>
      <c r="F112" s="7" t="s">
        <v>116</v>
      </c>
      <c r="G112" s="8"/>
      <c r="H112" s="35">
        <f aca="true" t="shared" si="10" ref="H112:I114">H113</f>
        <v>300</v>
      </c>
      <c r="I112" s="35">
        <f t="shared" si="10"/>
        <v>0</v>
      </c>
      <c r="J112" s="36">
        <f t="shared" si="5"/>
        <v>300</v>
      </c>
      <c r="K112" s="36">
        <f t="shared" si="6"/>
        <v>0</v>
      </c>
    </row>
    <row r="113" spans="1:11" ht="93">
      <c r="A113" s="6" t="s">
        <v>117</v>
      </c>
      <c r="B113" s="100" t="s">
        <v>9</v>
      </c>
      <c r="C113" s="101"/>
      <c r="D113" s="7" t="s">
        <v>101</v>
      </c>
      <c r="E113" s="7" t="s">
        <v>108</v>
      </c>
      <c r="F113" s="7" t="s">
        <v>118</v>
      </c>
      <c r="G113" s="8"/>
      <c r="H113" s="35">
        <f t="shared" si="10"/>
        <v>300</v>
      </c>
      <c r="I113" s="35">
        <f t="shared" si="10"/>
        <v>0</v>
      </c>
      <c r="J113" s="36">
        <f t="shared" si="5"/>
        <v>300</v>
      </c>
      <c r="K113" s="36">
        <f t="shared" si="6"/>
        <v>0</v>
      </c>
    </row>
    <row r="114" spans="1:11" ht="46.5">
      <c r="A114" s="6" t="s">
        <v>33</v>
      </c>
      <c r="B114" s="100" t="s">
        <v>9</v>
      </c>
      <c r="C114" s="101"/>
      <c r="D114" s="7" t="s">
        <v>101</v>
      </c>
      <c r="E114" s="7" t="s">
        <v>108</v>
      </c>
      <c r="F114" s="7" t="s">
        <v>118</v>
      </c>
      <c r="G114" s="8" t="s">
        <v>34</v>
      </c>
      <c r="H114" s="35">
        <f t="shared" si="10"/>
        <v>300</v>
      </c>
      <c r="I114" s="35">
        <f t="shared" si="10"/>
        <v>0</v>
      </c>
      <c r="J114" s="36">
        <f t="shared" si="5"/>
        <v>300</v>
      </c>
      <c r="K114" s="36">
        <f t="shared" si="6"/>
        <v>0</v>
      </c>
    </row>
    <row r="115" spans="1:11" ht="46.5">
      <c r="A115" s="6" t="s">
        <v>35</v>
      </c>
      <c r="B115" s="100" t="s">
        <v>9</v>
      </c>
      <c r="C115" s="101"/>
      <c r="D115" s="7" t="s">
        <v>101</v>
      </c>
      <c r="E115" s="7" t="s">
        <v>108</v>
      </c>
      <c r="F115" s="7" t="s">
        <v>118</v>
      </c>
      <c r="G115" s="8" t="s">
        <v>36</v>
      </c>
      <c r="H115" s="35">
        <v>300</v>
      </c>
      <c r="I115" s="35">
        <f>Прил_5!I657</f>
        <v>0</v>
      </c>
      <c r="J115" s="36">
        <f t="shared" si="5"/>
        <v>300</v>
      </c>
      <c r="K115" s="36">
        <f t="shared" si="6"/>
        <v>0</v>
      </c>
    </row>
    <row r="116" spans="1:11" ht="62.25">
      <c r="A116" s="6" t="s">
        <v>119</v>
      </c>
      <c r="B116" s="100" t="s">
        <v>9</v>
      </c>
      <c r="C116" s="101"/>
      <c r="D116" s="7" t="s">
        <v>101</v>
      </c>
      <c r="E116" s="7" t="s">
        <v>108</v>
      </c>
      <c r="F116" s="7" t="s">
        <v>120</v>
      </c>
      <c r="G116" s="8"/>
      <c r="H116" s="35">
        <f>H117+H120+H125</f>
        <v>9250.7</v>
      </c>
      <c r="I116" s="35">
        <f>I117+I120+I125</f>
        <v>4198</v>
      </c>
      <c r="J116" s="36">
        <f t="shared" si="5"/>
        <v>5052.700000000001</v>
      </c>
      <c r="K116" s="36">
        <f t="shared" si="6"/>
        <v>45.38034959516577</v>
      </c>
    </row>
    <row r="117" spans="1:11" ht="108.75">
      <c r="A117" s="6" t="s">
        <v>37</v>
      </c>
      <c r="B117" s="100" t="s">
        <v>9</v>
      </c>
      <c r="C117" s="101"/>
      <c r="D117" s="7" t="s">
        <v>101</v>
      </c>
      <c r="E117" s="7" t="s">
        <v>108</v>
      </c>
      <c r="F117" s="7" t="s">
        <v>121</v>
      </c>
      <c r="G117" s="8"/>
      <c r="H117" s="35">
        <f>H118</f>
        <v>200</v>
      </c>
      <c r="I117" s="35">
        <f>I118</f>
        <v>0</v>
      </c>
      <c r="J117" s="36">
        <f t="shared" si="5"/>
        <v>200</v>
      </c>
      <c r="K117" s="36">
        <f t="shared" si="6"/>
        <v>0</v>
      </c>
    </row>
    <row r="118" spans="1:11" ht="96.75" customHeight="1">
      <c r="A118" s="6" t="s">
        <v>20</v>
      </c>
      <c r="B118" s="100" t="s">
        <v>9</v>
      </c>
      <c r="C118" s="101"/>
      <c r="D118" s="7" t="s">
        <v>101</v>
      </c>
      <c r="E118" s="7" t="s">
        <v>108</v>
      </c>
      <c r="F118" s="7" t="s">
        <v>121</v>
      </c>
      <c r="G118" s="8" t="s">
        <v>21</v>
      </c>
      <c r="H118" s="35">
        <f>H119</f>
        <v>200</v>
      </c>
      <c r="I118" s="35">
        <f>I119</f>
        <v>0</v>
      </c>
      <c r="J118" s="36">
        <f t="shared" si="5"/>
        <v>200</v>
      </c>
      <c r="K118" s="36">
        <f t="shared" si="6"/>
        <v>0</v>
      </c>
    </row>
    <row r="119" spans="1:11" ht="46.5">
      <c r="A119" s="6" t="s">
        <v>22</v>
      </c>
      <c r="B119" s="100" t="s">
        <v>9</v>
      </c>
      <c r="C119" s="101"/>
      <c r="D119" s="7" t="s">
        <v>101</v>
      </c>
      <c r="E119" s="7" t="s">
        <v>108</v>
      </c>
      <c r="F119" s="7" t="s">
        <v>121</v>
      </c>
      <c r="G119" s="8" t="s">
        <v>23</v>
      </c>
      <c r="H119" s="35">
        <v>200</v>
      </c>
      <c r="I119" s="35"/>
      <c r="J119" s="36">
        <f t="shared" si="5"/>
        <v>200</v>
      </c>
      <c r="K119" s="36">
        <f t="shared" si="6"/>
        <v>0</v>
      </c>
    </row>
    <row r="120" spans="1:11" ht="36" customHeight="1">
      <c r="A120" s="6" t="s">
        <v>122</v>
      </c>
      <c r="B120" s="100" t="s">
        <v>9</v>
      </c>
      <c r="C120" s="101"/>
      <c r="D120" s="7" t="s">
        <v>101</v>
      </c>
      <c r="E120" s="7" t="s">
        <v>108</v>
      </c>
      <c r="F120" s="7" t="s">
        <v>123</v>
      </c>
      <c r="G120" s="8"/>
      <c r="H120" s="35">
        <f>H121+H123</f>
        <v>8900.7</v>
      </c>
      <c r="I120" s="35">
        <f>I121+I123</f>
        <v>4198</v>
      </c>
      <c r="J120" s="36">
        <f t="shared" si="5"/>
        <v>4702.700000000001</v>
      </c>
      <c r="K120" s="36">
        <f t="shared" si="6"/>
        <v>47.16482973249295</v>
      </c>
    </row>
    <row r="121" spans="1:11" ht="96" customHeight="1">
      <c r="A121" s="6" t="s">
        <v>20</v>
      </c>
      <c r="B121" s="100" t="s">
        <v>9</v>
      </c>
      <c r="C121" s="101"/>
      <c r="D121" s="7" t="s">
        <v>101</v>
      </c>
      <c r="E121" s="7" t="s">
        <v>108</v>
      </c>
      <c r="F121" s="7" t="s">
        <v>123</v>
      </c>
      <c r="G121" s="8" t="s">
        <v>21</v>
      </c>
      <c r="H121" s="35">
        <f>H122</f>
        <v>8432.7</v>
      </c>
      <c r="I121" s="35">
        <f>I122</f>
        <v>4157.1</v>
      </c>
      <c r="J121" s="36">
        <f t="shared" si="5"/>
        <v>4275.6</v>
      </c>
      <c r="K121" s="36">
        <f t="shared" si="6"/>
        <v>49.29737806396528</v>
      </c>
    </row>
    <row r="122" spans="1:11" ht="46.5">
      <c r="A122" s="6" t="s">
        <v>22</v>
      </c>
      <c r="B122" s="100" t="s">
        <v>9</v>
      </c>
      <c r="C122" s="101"/>
      <c r="D122" s="7" t="s">
        <v>101</v>
      </c>
      <c r="E122" s="7" t="s">
        <v>108</v>
      </c>
      <c r="F122" s="7" t="s">
        <v>123</v>
      </c>
      <c r="G122" s="8" t="s">
        <v>23</v>
      </c>
      <c r="H122" s="35">
        <v>8432.7</v>
      </c>
      <c r="I122" s="35">
        <v>4157.1</v>
      </c>
      <c r="J122" s="36">
        <f t="shared" si="5"/>
        <v>4275.6</v>
      </c>
      <c r="K122" s="36">
        <f t="shared" si="6"/>
        <v>49.29737806396528</v>
      </c>
    </row>
    <row r="123" spans="1:11" ht="46.5">
      <c r="A123" s="6" t="s">
        <v>33</v>
      </c>
      <c r="B123" s="100" t="s">
        <v>9</v>
      </c>
      <c r="C123" s="101"/>
      <c r="D123" s="7" t="s">
        <v>101</v>
      </c>
      <c r="E123" s="7" t="s">
        <v>108</v>
      </c>
      <c r="F123" s="7" t="s">
        <v>123</v>
      </c>
      <c r="G123" s="8" t="s">
        <v>34</v>
      </c>
      <c r="H123" s="35">
        <f>H124</f>
        <v>468</v>
      </c>
      <c r="I123" s="35">
        <f>I124</f>
        <v>40.9</v>
      </c>
      <c r="J123" s="36">
        <f t="shared" si="5"/>
        <v>427.1</v>
      </c>
      <c r="K123" s="36">
        <f t="shared" si="6"/>
        <v>8.739316239316238</v>
      </c>
    </row>
    <row r="124" spans="1:11" ht="46.5">
      <c r="A124" s="6" t="s">
        <v>35</v>
      </c>
      <c r="B124" s="100" t="s">
        <v>9</v>
      </c>
      <c r="C124" s="101"/>
      <c r="D124" s="7" t="s">
        <v>101</v>
      </c>
      <c r="E124" s="7" t="s">
        <v>108</v>
      </c>
      <c r="F124" s="7" t="s">
        <v>123</v>
      </c>
      <c r="G124" s="8" t="s">
        <v>36</v>
      </c>
      <c r="H124" s="35">
        <v>468</v>
      </c>
      <c r="I124" s="35">
        <v>40.9</v>
      </c>
      <c r="J124" s="36">
        <f t="shared" si="5"/>
        <v>427.1</v>
      </c>
      <c r="K124" s="36">
        <f t="shared" si="6"/>
        <v>8.739316239316238</v>
      </c>
    </row>
    <row r="125" spans="1:11" ht="62.25">
      <c r="A125" s="6" t="s">
        <v>124</v>
      </c>
      <c r="B125" s="100" t="s">
        <v>9</v>
      </c>
      <c r="C125" s="101"/>
      <c r="D125" s="7" t="s">
        <v>101</v>
      </c>
      <c r="E125" s="7" t="s">
        <v>108</v>
      </c>
      <c r="F125" s="7" t="s">
        <v>125</v>
      </c>
      <c r="G125" s="8"/>
      <c r="H125" s="35">
        <f>H126</f>
        <v>150</v>
      </c>
      <c r="I125" s="35">
        <f>I126</f>
        <v>0</v>
      </c>
      <c r="J125" s="36">
        <f t="shared" si="5"/>
        <v>150</v>
      </c>
      <c r="K125" s="36">
        <f t="shared" si="6"/>
        <v>0</v>
      </c>
    </row>
    <row r="126" spans="1:11" ht="46.5">
      <c r="A126" s="6" t="s">
        <v>33</v>
      </c>
      <c r="B126" s="100" t="s">
        <v>9</v>
      </c>
      <c r="C126" s="101"/>
      <c r="D126" s="7" t="s">
        <v>101</v>
      </c>
      <c r="E126" s="7" t="s">
        <v>108</v>
      </c>
      <c r="F126" s="7" t="s">
        <v>125</v>
      </c>
      <c r="G126" s="8" t="s">
        <v>34</v>
      </c>
      <c r="H126" s="35">
        <f>H127</f>
        <v>150</v>
      </c>
      <c r="I126" s="35">
        <f>I127</f>
        <v>0</v>
      </c>
      <c r="J126" s="36">
        <f t="shared" si="5"/>
        <v>150</v>
      </c>
      <c r="K126" s="36">
        <f t="shared" si="6"/>
        <v>0</v>
      </c>
    </row>
    <row r="127" spans="1:11" ht="46.5">
      <c r="A127" s="6" t="s">
        <v>35</v>
      </c>
      <c r="B127" s="100" t="s">
        <v>9</v>
      </c>
      <c r="C127" s="101"/>
      <c r="D127" s="7" t="s">
        <v>101</v>
      </c>
      <c r="E127" s="7" t="s">
        <v>108</v>
      </c>
      <c r="F127" s="7" t="s">
        <v>125</v>
      </c>
      <c r="G127" s="8" t="s">
        <v>36</v>
      </c>
      <c r="H127" s="35">
        <v>150</v>
      </c>
      <c r="I127" s="35">
        <v>0</v>
      </c>
      <c r="J127" s="36">
        <f t="shared" si="5"/>
        <v>150</v>
      </c>
      <c r="K127" s="36">
        <f t="shared" si="6"/>
        <v>0</v>
      </c>
    </row>
    <row r="128" spans="1:16" s="57" customFormat="1" ht="15.75">
      <c r="A128" s="53" t="s">
        <v>126</v>
      </c>
      <c r="B128" s="104" t="s">
        <v>9</v>
      </c>
      <c r="C128" s="105"/>
      <c r="D128" s="54" t="s">
        <v>25</v>
      </c>
      <c r="E128" s="58" t="s">
        <v>576</v>
      </c>
      <c r="F128" s="54"/>
      <c r="G128" s="55"/>
      <c r="H128" s="56">
        <f>H129+H134</f>
        <v>5986.1</v>
      </c>
      <c r="I128" s="56">
        <f>I129+I134</f>
        <v>69.5</v>
      </c>
      <c r="J128" s="51">
        <f t="shared" si="5"/>
        <v>5916.6</v>
      </c>
      <c r="K128" s="51">
        <f t="shared" si="6"/>
        <v>1.161023036701692</v>
      </c>
      <c r="L128" s="190"/>
      <c r="M128" s="190"/>
      <c r="N128" s="190"/>
      <c r="O128" s="190"/>
      <c r="P128" s="190"/>
    </row>
    <row r="129" spans="1:11" ht="15">
      <c r="A129" s="6" t="s">
        <v>127</v>
      </c>
      <c r="B129" s="100" t="s">
        <v>9</v>
      </c>
      <c r="C129" s="101"/>
      <c r="D129" s="7" t="s">
        <v>25</v>
      </c>
      <c r="E129" s="7" t="s">
        <v>128</v>
      </c>
      <c r="F129" s="7"/>
      <c r="G129" s="8"/>
      <c r="H129" s="35">
        <f aca="true" t="shared" si="11" ref="H129:I132">H130</f>
        <v>4955</v>
      </c>
      <c r="I129" s="35">
        <f t="shared" si="11"/>
        <v>0</v>
      </c>
      <c r="J129" s="36">
        <f t="shared" si="5"/>
        <v>4955</v>
      </c>
      <c r="K129" s="36">
        <f t="shared" si="6"/>
        <v>0</v>
      </c>
    </row>
    <row r="130" spans="1:11" ht="15">
      <c r="A130" s="6" t="s">
        <v>129</v>
      </c>
      <c r="B130" s="100" t="s">
        <v>9</v>
      </c>
      <c r="C130" s="101"/>
      <c r="D130" s="7" t="s">
        <v>25</v>
      </c>
      <c r="E130" s="7" t="s">
        <v>128</v>
      </c>
      <c r="F130" s="7" t="s">
        <v>130</v>
      </c>
      <c r="G130" s="8"/>
      <c r="H130" s="35">
        <f t="shared" si="11"/>
        <v>4955</v>
      </c>
      <c r="I130" s="35">
        <f t="shared" si="11"/>
        <v>0</v>
      </c>
      <c r="J130" s="36">
        <f t="shared" si="5"/>
        <v>4955</v>
      </c>
      <c r="K130" s="36">
        <f t="shared" si="6"/>
        <v>0</v>
      </c>
    </row>
    <row r="131" spans="1:11" ht="46.5">
      <c r="A131" s="6" t="s">
        <v>131</v>
      </c>
      <c r="B131" s="100" t="s">
        <v>9</v>
      </c>
      <c r="C131" s="101"/>
      <c r="D131" s="7" t="s">
        <v>25</v>
      </c>
      <c r="E131" s="7" t="s">
        <v>128</v>
      </c>
      <c r="F131" s="7" t="s">
        <v>132</v>
      </c>
      <c r="G131" s="8"/>
      <c r="H131" s="35">
        <f t="shared" si="11"/>
        <v>4955</v>
      </c>
      <c r="I131" s="35">
        <f t="shared" si="11"/>
        <v>0</v>
      </c>
      <c r="J131" s="36">
        <f t="shared" si="5"/>
        <v>4955</v>
      </c>
      <c r="K131" s="36">
        <f t="shared" si="6"/>
        <v>0</v>
      </c>
    </row>
    <row r="132" spans="1:11" ht="46.5">
      <c r="A132" s="6" t="s">
        <v>33</v>
      </c>
      <c r="B132" s="100" t="s">
        <v>9</v>
      </c>
      <c r="C132" s="101"/>
      <c r="D132" s="7" t="s">
        <v>25</v>
      </c>
      <c r="E132" s="7" t="s">
        <v>128</v>
      </c>
      <c r="F132" s="7" t="s">
        <v>132</v>
      </c>
      <c r="G132" s="8" t="s">
        <v>34</v>
      </c>
      <c r="H132" s="35">
        <f t="shared" si="11"/>
        <v>4955</v>
      </c>
      <c r="I132" s="35">
        <f t="shared" si="11"/>
        <v>0</v>
      </c>
      <c r="J132" s="36">
        <f t="shared" si="5"/>
        <v>4955</v>
      </c>
      <c r="K132" s="36">
        <f t="shared" si="6"/>
        <v>0</v>
      </c>
    </row>
    <row r="133" spans="1:11" ht="46.5">
      <c r="A133" s="6" t="s">
        <v>35</v>
      </c>
      <c r="B133" s="100" t="s">
        <v>9</v>
      </c>
      <c r="C133" s="101"/>
      <c r="D133" s="7" t="s">
        <v>25</v>
      </c>
      <c r="E133" s="7" t="s">
        <v>128</v>
      </c>
      <c r="F133" s="7" t="s">
        <v>132</v>
      </c>
      <c r="G133" s="8" t="s">
        <v>36</v>
      </c>
      <c r="H133" s="35">
        <v>4955</v>
      </c>
      <c r="I133" s="35">
        <v>0</v>
      </c>
      <c r="J133" s="36">
        <f t="shared" si="5"/>
        <v>4955</v>
      </c>
      <c r="K133" s="36">
        <f t="shared" si="6"/>
        <v>0</v>
      </c>
    </row>
    <row r="134" spans="1:11" ht="30.75">
      <c r="A134" s="6" t="s">
        <v>133</v>
      </c>
      <c r="B134" s="100" t="s">
        <v>9</v>
      </c>
      <c r="C134" s="101"/>
      <c r="D134" s="7" t="s">
        <v>25</v>
      </c>
      <c r="E134" s="7" t="s">
        <v>134</v>
      </c>
      <c r="F134" s="7"/>
      <c r="G134" s="8"/>
      <c r="H134" s="35">
        <f>H135+H146</f>
        <v>1031.1</v>
      </c>
      <c r="I134" s="35">
        <f>I135+I146</f>
        <v>69.5</v>
      </c>
      <c r="J134" s="36">
        <f t="shared" si="5"/>
        <v>961.5999999999999</v>
      </c>
      <c r="K134" s="36">
        <f t="shared" si="6"/>
        <v>6.740374357482301</v>
      </c>
    </row>
    <row r="135" spans="1:11" ht="62.25">
      <c r="A135" s="6" t="s">
        <v>135</v>
      </c>
      <c r="B135" s="100" t="s">
        <v>9</v>
      </c>
      <c r="C135" s="101"/>
      <c r="D135" s="7" t="s">
        <v>25</v>
      </c>
      <c r="E135" s="7" t="s">
        <v>134</v>
      </c>
      <c r="F135" s="7" t="s">
        <v>136</v>
      </c>
      <c r="G135" s="8"/>
      <c r="H135" s="35">
        <f>H136</f>
        <v>800</v>
      </c>
      <c r="I135" s="35">
        <f>I136</f>
        <v>0</v>
      </c>
      <c r="J135" s="36">
        <f t="shared" si="5"/>
        <v>800</v>
      </c>
      <c r="K135" s="36">
        <f t="shared" si="6"/>
        <v>0</v>
      </c>
    </row>
    <row r="136" spans="1:11" ht="62.25">
      <c r="A136" s="6" t="s">
        <v>137</v>
      </c>
      <c r="B136" s="100" t="s">
        <v>9</v>
      </c>
      <c r="C136" s="101"/>
      <c r="D136" s="7" t="s">
        <v>25</v>
      </c>
      <c r="E136" s="7" t="s">
        <v>134</v>
      </c>
      <c r="F136" s="7" t="s">
        <v>138</v>
      </c>
      <c r="G136" s="8"/>
      <c r="H136" s="35">
        <f>H137+H140+H143</f>
        <v>800</v>
      </c>
      <c r="I136" s="35">
        <f>I137+I140+I143</f>
        <v>0</v>
      </c>
      <c r="J136" s="36">
        <f t="shared" si="5"/>
        <v>800</v>
      </c>
      <c r="K136" s="36">
        <f t="shared" si="6"/>
        <v>0</v>
      </c>
    </row>
    <row r="137" spans="1:11" ht="66" customHeight="1">
      <c r="A137" s="6" t="s">
        <v>139</v>
      </c>
      <c r="B137" s="100" t="s">
        <v>9</v>
      </c>
      <c r="C137" s="101"/>
      <c r="D137" s="7" t="s">
        <v>25</v>
      </c>
      <c r="E137" s="7" t="s">
        <v>134</v>
      </c>
      <c r="F137" s="7" t="s">
        <v>140</v>
      </c>
      <c r="G137" s="8"/>
      <c r="H137" s="35">
        <f>H138</f>
        <v>651</v>
      </c>
      <c r="I137" s="35">
        <f>I138</f>
        <v>0</v>
      </c>
      <c r="J137" s="36">
        <f t="shared" si="5"/>
        <v>651</v>
      </c>
      <c r="K137" s="36">
        <f t="shared" si="6"/>
        <v>0</v>
      </c>
    </row>
    <row r="138" spans="1:11" ht="15">
      <c r="A138" s="6" t="s">
        <v>45</v>
      </c>
      <c r="B138" s="100" t="s">
        <v>9</v>
      </c>
      <c r="C138" s="101"/>
      <c r="D138" s="7" t="s">
        <v>25</v>
      </c>
      <c r="E138" s="7" t="s">
        <v>134</v>
      </c>
      <c r="F138" s="7" t="s">
        <v>140</v>
      </c>
      <c r="G138" s="8" t="s">
        <v>46</v>
      </c>
      <c r="H138" s="35">
        <f>H139</f>
        <v>651</v>
      </c>
      <c r="I138" s="35">
        <f>I139</f>
        <v>0</v>
      </c>
      <c r="J138" s="36">
        <f t="shared" si="5"/>
        <v>651</v>
      </c>
      <c r="K138" s="36">
        <f t="shared" si="6"/>
        <v>0</v>
      </c>
    </row>
    <row r="139" spans="1:11" ht="78">
      <c r="A139" s="6" t="s">
        <v>141</v>
      </c>
      <c r="B139" s="100" t="s">
        <v>9</v>
      </c>
      <c r="C139" s="101"/>
      <c r="D139" s="7" t="s">
        <v>25</v>
      </c>
      <c r="E139" s="7" t="s">
        <v>134</v>
      </c>
      <c r="F139" s="7" t="s">
        <v>140</v>
      </c>
      <c r="G139" s="8" t="s">
        <v>142</v>
      </c>
      <c r="H139" s="35">
        <v>651</v>
      </c>
      <c r="I139" s="35">
        <f>Прил_5!I343</f>
        <v>0</v>
      </c>
      <c r="J139" s="36">
        <f aca="true" t="shared" si="12" ref="J139:J202">H139-I139</f>
        <v>651</v>
      </c>
      <c r="K139" s="36">
        <f aca="true" t="shared" si="13" ref="K139:K202">I139/H139*100</f>
        <v>0</v>
      </c>
    </row>
    <row r="140" spans="1:11" ht="35.25" customHeight="1">
      <c r="A140" s="6" t="s">
        <v>143</v>
      </c>
      <c r="B140" s="100" t="s">
        <v>9</v>
      </c>
      <c r="C140" s="101"/>
      <c r="D140" s="7" t="s">
        <v>25</v>
      </c>
      <c r="E140" s="7" t="s">
        <v>134</v>
      </c>
      <c r="F140" s="7" t="s">
        <v>144</v>
      </c>
      <c r="G140" s="8"/>
      <c r="H140" s="35">
        <f>H141</f>
        <v>100</v>
      </c>
      <c r="I140" s="35">
        <f>I141</f>
        <v>0</v>
      </c>
      <c r="J140" s="36">
        <f t="shared" si="12"/>
        <v>100</v>
      </c>
      <c r="K140" s="36">
        <f t="shared" si="13"/>
        <v>0</v>
      </c>
    </row>
    <row r="141" spans="1:11" ht="15">
      <c r="A141" s="6" t="s">
        <v>45</v>
      </c>
      <c r="B141" s="100" t="s">
        <v>9</v>
      </c>
      <c r="C141" s="101"/>
      <c r="D141" s="7" t="s">
        <v>25</v>
      </c>
      <c r="E141" s="7" t="s">
        <v>134</v>
      </c>
      <c r="F141" s="7" t="s">
        <v>144</v>
      </c>
      <c r="G141" s="8" t="s">
        <v>46</v>
      </c>
      <c r="H141" s="35">
        <f>H142</f>
        <v>100</v>
      </c>
      <c r="I141" s="35">
        <f>I142</f>
        <v>0</v>
      </c>
      <c r="J141" s="36">
        <f t="shared" si="12"/>
        <v>100</v>
      </c>
      <c r="K141" s="36">
        <f t="shared" si="13"/>
        <v>0</v>
      </c>
    </row>
    <row r="142" spans="1:11" ht="78">
      <c r="A142" s="6" t="s">
        <v>141</v>
      </c>
      <c r="B142" s="100" t="s">
        <v>9</v>
      </c>
      <c r="C142" s="101"/>
      <c r="D142" s="7" t="s">
        <v>25</v>
      </c>
      <c r="E142" s="7" t="s">
        <v>134</v>
      </c>
      <c r="F142" s="7" t="s">
        <v>144</v>
      </c>
      <c r="G142" s="8" t="s">
        <v>142</v>
      </c>
      <c r="H142" s="35">
        <v>100</v>
      </c>
      <c r="I142" s="35">
        <f>Прил_5!I349</f>
        <v>0</v>
      </c>
      <c r="J142" s="36">
        <f t="shared" si="12"/>
        <v>100</v>
      </c>
      <c r="K142" s="36">
        <f t="shared" si="13"/>
        <v>0</v>
      </c>
    </row>
    <row r="143" spans="1:11" ht="79.5" customHeight="1">
      <c r="A143" s="6" t="s">
        <v>145</v>
      </c>
      <c r="B143" s="100" t="s">
        <v>9</v>
      </c>
      <c r="C143" s="101"/>
      <c r="D143" s="7" t="s">
        <v>25</v>
      </c>
      <c r="E143" s="7" t="s">
        <v>134</v>
      </c>
      <c r="F143" s="7" t="s">
        <v>146</v>
      </c>
      <c r="G143" s="8"/>
      <c r="H143" s="35">
        <f>H144</f>
        <v>49</v>
      </c>
      <c r="I143" s="35">
        <f>I144</f>
        <v>0</v>
      </c>
      <c r="J143" s="36">
        <f t="shared" si="12"/>
        <v>49</v>
      </c>
      <c r="K143" s="36">
        <f t="shared" si="13"/>
        <v>0</v>
      </c>
    </row>
    <row r="144" spans="1:11" ht="15">
      <c r="A144" s="6" t="s">
        <v>45</v>
      </c>
      <c r="B144" s="100" t="s">
        <v>9</v>
      </c>
      <c r="C144" s="101"/>
      <c r="D144" s="7" t="s">
        <v>25</v>
      </c>
      <c r="E144" s="7" t="s">
        <v>134</v>
      </c>
      <c r="F144" s="7" t="s">
        <v>146</v>
      </c>
      <c r="G144" s="8" t="s">
        <v>46</v>
      </c>
      <c r="H144" s="35">
        <f>H145</f>
        <v>49</v>
      </c>
      <c r="I144" s="35">
        <f>I145</f>
        <v>0</v>
      </c>
      <c r="J144" s="36">
        <f t="shared" si="12"/>
        <v>49</v>
      </c>
      <c r="K144" s="36">
        <f t="shared" si="13"/>
        <v>0</v>
      </c>
    </row>
    <row r="145" spans="1:11" ht="78">
      <c r="A145" s="6" t="s">
        <v>141</v>
      </c>
      <c r="B145" s="100" t="s">
        <v>9</v>
      </c>
      <c r="C145" s="101"/>
      <c r="D145" s="7" t="s">
        <v>25</v>
      </c>
      <c r="E145" s="7" t="s">
        <v>134</v>
      </c>
      <c r="F145" s="7" t="s">
        <v>146</v>
      </c>
      <c r="G145" s="8" t="s">
        <v>142</v>
      </c>
      <c r="H145" s="35">
        <v>49</v>
      </c>
      <c r="I145" s="35">
        <f>Прил_5!I355</f>
        <v>0</v>
      </c>
      <c r="J145" s="36">
        <f t="shared" si="12"/>
        <v>49</v>
      </c>
      <c r="K145" s="36">
        <f t="shared" si="13"/>
        <v>0</v>
      </c>
    </row>
    <row r="146" spans="1:11" ht="46.5">
      <c r="A146" s="6" t="s">
        <v>147</v>
      </c>
      <c r="B146" s="100" t="s">
        <v>9</v>
      </c>
      <c r="C146" s="101"/>
      <c r="D146" s="7" t="s">
        <v>25</v>
      </c>
      <c r="E146" s="7" t="s">
        <v>134</v>
      </c>
      <c r="F146" s="7" t="s">
        <v>148</v>
      </c>
      <c r="G146" s="8"/>
      <c r="H146" s="35">
        <f aca="true" t="shared" si="14" ref="H146:I149">H147</f>
        <v>231.1</v>
      </c>
      <c r="I146" s="35">
        <f t="shared" si="14"/>
        <v>69.5</v>
      </c>
      <c r="J146" s="36">
        <f t="shared" si="12"/>
        <v>161.6</v>
      </c>
      <c r="K146" s="36">
        <f t="shared" si="13"/>
        <v>30.073561228905238</v>
      </c>
    </row>
    <row r="147" spans="1:11" ht="46.5">
      <c r="A147" s="6" t="s">
        <v>149</v>
      </c>
      <c r="B147" s="100" t="s">
        <v>9</v>
      </c>
      <c r="C147" s="101"/>
      <c r="D147" s="7" t="s">
        <v>25</v>
      </c>
      <c r="E147" s="7" t="s">
        <v>134</v>
      </c>
      <c r="F147" s="7" t="s">
        <v>150</v>
      </c>
      <c r="G147" s="8"/>
      <c r="H147" s="35">
        <f t="shared" si="14"/>
        <v>231.1</v>
      </c>
      <c r="I147" s="35">
        <f t="shared" si="14"/>
        <v>69.5</v>
      </c>
      <c r="J147" s="36">
        <f t="shared" si="12"/>
        <v>161.6</v>
      </c>
      <c r="K147" s="36">
        <f t="shared" si="13"/>
        <v>30.073561228905238</v>
      </c>
    </row>
    <row r="148" spans="1:11" ht="46.5">
      <c r="A148" s="6" t="s">
        <v>151</v>
      </c>
      <c r="B148" s="100" t="s">
        <v>9</v>
      </c>
      <c r="C148" s="101"/>
      <c r="D148" s="7" t="s">
        <v>25</v>
      </c>
      <c r="E148" s="7" t="s">
        <v>134</v>
      </c>
      <c r="F148" s="7" t="s">
        <v>152</v>
      </c>
      <c r="G148" s="8"/>
      <c r="H148" s="35">
        <f t="shared" si="14"/>
        <v>231.1</v>
      </c>
      <c r="I148" s="35">
        <f t="shared" si="14"/>
        <v>69.5</v>
      </c>
      <c r="J148" s="36">
        <f t="shared" si="12"/>
        <v>161.6</v>
      </c>
      <c r="K148" s="36">
        <f t="shared" si="13"/>
        <v>30.073561228905238</v>
      </c>
    </row>
    <row r="149" spans="1:11" ht="46.5">
      <c r="A149" s="6" t="s">
        <v>33</v>
      </c>
      <c r="B149" s="100" t="s">
        <v>9</v>
      </c>
      <c r="C149" s="101"/>
      <c r="D149" s="7" t="s">
        <v>25</v>
      </c>
      <c r="E149" s="7" t="s">
        <v>134</v>
      </c>
      <c r="F149" s="7" t="s">
        <v>152</v>
      </c>
      <c r="G149" s="8" t="s">
        <v>34</v>
      </c>
      <c r="H149" s="35">
        <f t="shared" si="14"/>
        <v>231.1</v>
      </c>
      <c r="I149" s="35">
        <f t="shared" si="14"/>
        <v>69.5</v>
      </c>
      <c r="J149" s="36">
        <f t="shared" si="12"/>
        <v>161.6</v>
      </c>
      <c r="K149" s="36">
        <f t="shared" si="13"/>
        <v>30.073561228905238</v>
      </c>
    </row>
    <row r="150" spans="1:11" ht="46.5">
      <c r="A150" s="6" t="s">
        <v>35</v>
      </c>
      <c r="B150" s="100" t="s">
        <v>9</v>
      </c>
      <c r="C150" s="101"/>
      <c r="D150" s="7" t="s">
        <v>25</v>
      </c>
      <c r="E150" s="7" t="s">
        <v>134</v>
      </c>
      <c r="F150" s="7" t="s">
        <v>152</v>
      </c>
      <c r="G150" s="8" t="s">
        <v>36</v>
      </c>
      <c r="H150" s="35">
        <v>231.1</v>
      </c>
      <c r="I150" s="35">
        <f>Прил_5!I437</f>
        <v>69.5</v>
      </c>
      <c r="J150" s="36">
        <f t="shared" si="12"/>
        <v>161.6</v>
      </c>
      <c r="K150" s="36">
        <f t="shared" si="13"/>
        <v>30.073561228905238</v>
      </c>
    </row>
    <row r="151" spans="1:16" s="57" customFormat="1" ht="32.25">
      <c r="A151" s="53" t="s">
        <v>153</v>
      </c>
      <c r="B151" s="104" t="s">
        <v>9</v>
      </c>
      <c r="C151" s="105"/>
      <c r="D151" s="54" t="s">
        <v>154</v>
      </c>
      <c r="E151" s="58" t="s">
        <v>576</v>
      </c>
      <c r="F151" s="54"/>
      <c r="G151" s="55"/>
      <c r="H151" s="56">
        <f>H152+H157</f>
        <v>15975</v>
      </c>
      <c r="I151" s="56">
        <f>I152+I157</f>
        <v>15575</v>
      </c>
      <c r="J151" s="51">
        <f t="shared" si="12"/>
        <v>400</v>
      </c>
      <c r="K151" s="51">
        <f t="shared" si="13"/>
        <v>97.4960876369327</v>
      </c>
      <c r="L151" s="190"/>
      <c r="M151" s="190"/>
      <c r="N151" s="190"/>
      <c r="O151" s="190"/>
      <c r="P151" s="190"/>
    </row>
    <row r="152" spans="1:11" ht="15">
      <c r="A152" s="6" t="s">
        <v>155</v>
      </c>
      <c r="B152" s="100" t="s">
        <v>9</v>
      </c>
      <c r="C152" s="101"/>
      <c r="D152" s="7" t="s">
        <v>154</v>
      </c>
      <c r="E152" s="7" t="s">
        <v>11</v>
      </c>
      <c r="F152" s="7"/>
      <c r="G152" s="8"/>
      <c r="H152" s="35">
        <f aca="true" t="shared" si="15" ref="H152:I155">H153</f>
        <v>15</v>
      </c>
      <c r="I152" s="35">
        <f t="shared" si="15"/>
        <v>7.4</v>
      </c>
      <c r="J152" s="36">
        <f t="shared" si="12"/>
        <v>7.6</v>
      </c>
      <c r="K152" s="36">
        <f t="shared" si="13"/>
        <v>49.333333333333336</v>
      </c>
    </row>
    <row r="153" spans="1:11" ht="15">
      <c r="A153" s="6" t="s">
        <v>156</v>
      </c>
      <c r="B153" s="100" t="s">
        <v>9</v>
      </c>
      <c r="C153" s="101"/>
      <c r="D153" s="7" t="s">
        <v>154</v>
      </c>
      <c r="E153" s="7" t="s">
        <v>11</v>
      </c>
      <c r="F153" s="7" t="s">
        <v>157</v>
      </c>
      <c r="G153" s="8"/>
      <c r="H153" s="35">
        <f t="shared" si="15"/>
        <v>15</v>
      </c>
      <c r="I153" s="35">
        <f t="shared" si="15"/>
        <v>7.4</v>
      </c>
      <c r="J153" s="36">
        <f t="shared" si="12"/>
        <v>7.6</v>
      </c>
      <c r="K153" s="36">
        <f t="shared" si="13"/>
        <v>49.333333333333336</v>
      </c>
    </row>
    <row r="154" spans="1:11" ht="30.75">
      <c r="A154" s="6" t="s">
        <v>158</v>
      </c>
      <c r="B154" s="100" t="s">
        <v>9</v>
      </c>
      <c r="C154" s="101"/>
      <c r="D154" s="7" t="s">
        <v>154</v>
      </c>
      <c r="E154" s="7" t="s">
        <v>11</v>
      </c>
      <c r="F154" s="7" t="s">
        <v>159</v>
      </c>
      <c r="G154" s="8"/>
      <c r="H154" s="35">
        <f t="shared" si="15"/>
        <v>15</v>
      </c>
      <c r="I154" s="35">
        <f t="shared" si="15"/>
        <v>7.4</v>
      </c>
      <c r="J154" s="36">
        <f t="shared" si="12"/>
        <v>7.6</v>
      </c>
      <c r="K154" s="36">
        <f t="shared" si="13"/>
        <v>49.333333333333336</v>
      </c>
    </row>
    <row r="155" spans="1:11" ht="46.5">
      <c r="A155" s="6" t="s">
        <v>33</v>
      </c>
      <c r="B155" s="100" t="s">
        <v>9</v>
      </c>
      <c r="C155" s="101"/>
      <c r="D155" s="7" t="s">
        <v>154</v>
      </c>
      <c r="E155" s="7" t="s">
        <v>11</v>
      </c>
      <c r="F155" s="7" t="s">
        <v>159</v>
      </c>
      <c r="G155" s="8" t="s">
        <v>34</v>
      </c>
      <c r="H155" s="35">
        <f t="shared" si="15"/>
        <v>15</v>
      </c>
      <c r="I155" s="35">
        <f t="shared" si="15"/>
        <v>7.4</v>
      </c>
      <c r="J155" s="36">
        <f t="shared" si="12"/>
        <v>7.6</v>
      </c>
      <c r="K155" s="36">
        <f t="shared" si="13"/>
        <v>49.333333333333336</v>
      </c>
    </row>
    <row r="156" spans="1:11" ht="46.5">
      <c r="A156" s="6" t="s">
        <v>35</v>
      </c>
      <c r="B156" s="100" t="s">
        <v>9</v>
      </c>
      <c r="C156" s="101"/>
      <c r="D156" s="7" t="s">
        <v>154</v>
      </c>
      <c r="E156" s="7" t="s">
        <v>11</v>
      </c>
      <c r="F156" s="7" t="s">
        <v>159</v>
      </c>
      <c r="G156" s="8" t="s">
        <v>36</v>
      </c>
      <c r="H156" s="35">
        <v>15</v>
      </c>
      <c r="I156" s="35">
        <v>7.4</v>
      </c>
      <c r="J156" s="36">
        <f t="shared" si="12"/>
        <v>7.6</v>
      </c>
      <c r="K156" s="36">
        <f t="shared" si="13"/>
        <v>49.333333333333336</v>
      </c>
    </row>
    <row r="157" spans="1:11" ht="30.75">
      <c r="A157" s="6" t="s">
        <v>160</v>
      </c>
      <c r="B157" s="100" t="s">
        <v>9</v>
      </c>
      <c r="C157" s="101"/>
      <c r="D157" s="7" t="s">
        <v>154</v>
      </c>
      <c r="E157" s="7" t="s">
        <v>154</v>
      </c>
      <c r="F157" s="7"/>
      <c r="G157" s="8"/>
      <c r="H157" s="35">
        <f>H158</f>
        <v>15960</v>
      </c>
      <c r="I157" s="35">
        <f>I158</f>
        <v>15567.6</v>
      </c>
      <c r="J157" s="36">
        <f t="shared" si="12"/>
        <v>392.39999999999964</v>
      </c>
      <c r="K157" s="36">
        <f t="shared" si="13"/>
        <v>97.54135338345866</v>
      </c>
    </row>
    <row r="158" spans="1:11" ht="15">
      <c r="A158" s="6" t="s">
        <v>161</v>
      </c>
      <c r="B158" s="100" t="s">
        <v>9</v>
      </c>
      <c r="C158" s="101"/>
      <c r="D158" s="7" t="s">
        <v>154</v>
      </c>
      <c r="E158" s="7" t="s">
        <v>154</v>
      </c>
      <c r="F158" s="7" t="s">
        <v>162</v>
      </c>
      <c r="G158" s="8"/>
      <c r="H158" s="35">
        <f>H159</f>
        <v>15960</v>
      </c>
      <c r="I158" s="35">
        <f>I159</f>
        <v>15567.6</v>
      </c>
      <c r="J158" s="36">
        <f t="shared" si="12"/>
        <v>392.39999999999964</v>
      </c>
      <c r="K158" s="36">
        <f t="shared" si="13"/>
        <v>97.54135338345866</v>
      </c>
    </row>
    <row r="159" spans="1:11" ht="46.5">
      <c r="A159" s="6" t="s">
        <v>163</v>
      </c>
      <c r="B159" s="100" t="s">
        <v>9</v>
      </c>
      <c r="C159" s="101"/>
      <c r="D159" s="7" t="s">
        <v>154</v>
      </c>
      <c r="E159" s="7" t="s">
        <v>154</v>
      </c>
      <c r="F159" s="7" t="s">
        <v>164</v>
      </c>
      <c r="G159" s="8"/>
      <c r="H159" s="35">
        <f>H160+H162</f>
        <v>15960</v>
      </c>
      <c r="I159" s="35">
        <f>I160+I162</f>
        <v>15567.6</v>
      </c>
      <c r="J159" s="36">
        <f t="shared" si="12"/>
        <v>392.39999999999964</v>
      </c>
      <c r="K159" s="36">
        <f t="shared" si="13"/>
        <v>97.54135338345866</v>
      </c>
    </row>
    <row r="160" spans="1:11" ht="46.5">
      <c r="A160" s="6" t="s">
        <v>33</v>
      </c>
      <c r="B160" s="100" t="s">
        <v>9</v>
      </c>
      <c r="C160" s="101"/>
      <c r="D160" s="7" t="s">
        <v>154</v>
      </c>
      <c r="E160" s="7" t="s">
        <v>154</v>
      </c>
      <c r="F160" s="7" t="s">
        <v>164</v>
      </c>
      <c r="G160" s="8" t="s">
        <v>34</v>
      </c>
      <c r="H160" s="35">
        <v>250</v>
      </c>
      <c r="I160" s="35">
        <f>I161</f>
        <v>152.4</v>
      </c>
      <c r="J160" s="36">
        <f t="shared" si="12"/>
        <v>97.6</v>
      </c>
      <c r="K160" s="36">
        <f t="shared" si="13"/>
        <v>60.96</v>
      </c>
    </row>
    <row r="161" spans="1:11" ht="46.5">
      <c r="A161" s="6" t="s">
        <v>35</v>
      </c>
      <c r="B161" s="100" t="s">
        <v>9</v>
      </c>
      <c r="C161" s="101"/>
      <c r="D161" s="7" t="s">
        <v>154</v>
      </c>
      <c r="E161" s="7" t="s">
        <v>154</v>
      </c>
      <c r="F161" s="7" t="s">
        <v>164</v>
      </c>
      <c r="G161" s="8" t="s">
        <v>36</v>
      </c>
      <c r="H161" s="35">
        <v>250</v>
      </c>
      <c r="I161" s="35">
        <v>152.4</v>
      </c>
      <c r="J161" s="36">
        <f t="shared" si="12"/>
        <v>97.6</v>
      </c>
      <c r="K161" s="36">
        <f t="shared" si="13"/>
        <v>60.96</v>
      </c>
    </row>
    <row r="162" spans="1:11" ht="15">
      <c r="A162" s="6" t="s">
        <v>45</v>
      </c>
      <c r="B162" s="100" t="s">
        <v>9</v>
      </c>
      <c r="C162" s="101"/>
      <c r="D162" s="7" t="s">
        <v>154</v>
      </c>
      <c r="E162" s="7" t="s">
        <v>154</v>
      </c>
      <c r="F162" s="7" t="s">
        <v>164</v>
      </c>
      <c r="G162" s="8" t="s">
        <v>46</v>
      </c>
      <c r="H162" s="35">
        <f>H163</f>
        <v>15710</v>
      </c>
      <c r="I162" s="35">
        <f>I163</f>
        <v>15415.2</v>
      </c>
      <c r="J162" s="36">
        <f t="shared" si="12"/>
        <v>294.7999999999993</v>
      </c>
      <c r="K162" s="36">
        <f t="shared" si="13"/>
        <v>98.12348822406112</v>
      </c>
    </row>
    <row r="163" spans="1:11" ht="15">
      <c r="A163" s="6" t="s">
        <v>47</v>
      </c>
      <c r="B163" s="100" t="s">
        <v>9</v>
      </c>
      <c r="C163" s="101"/>
      <c r="D163" s="7" t="s">
        <v>154</v>
      </c>
      <c r="E163" s="7" t="s">
        <v>154</v>
      </c>
      <c r="F163" s="7" t="s">
        <v>164</v>
      </c>
      <c r="G163" s="8" t="s">
        <v>48</v>
      </c>
      <c r="H163" s="35">
        <v>15710</v>
      </c>
      <c r="I163" s="35">
        <v>15415.2</v>
      </c>
      <c r="J163" s="36">
        <f t="shared" si="12"/>
        <v>294.7999999999993</v>
      </c>
      <c r="K163" s="36">
        <f t="shared" si="13"/>
        <v>98.12348822406112</v>
      </c>
    </row>
    <row r="164" spans="1:16" s="57" customFormat="1" ht="15.75">
      <c r="A164" s="53" t="s">
        <v>165</v>
      </c>
      <c r="B164" s="104" t="s">
        <v>9</v>
      </c>
      <c r="C164" s="105"/>
      <c r="D164" s="54" t="s">
        <v>166</v>
      </c>
      <c r="E164" s="58" t="s">
        <v>576</v>
      </c>
      <c r="F164" s="54"/>
      <c r="G164" s="55"/>
      <c r="H164" s="56">
        <f aca="true" t="shared" si="16" ref="H164:I167">H165</f>
        <v>1578.4</v>
      </c>
      <c r="I164" s="56">
        <f t="shared" si="16"/>
        <v>901.7</v>
      </c>
      <c r="J164" s="51">
        <f t="shared" si="12"/>
        <v>676.7</v>
      </c>
      <c r="K164" s="51">
        <f t="shared" si="13"/>
        <v>57.12747085656361</v>
      </c>
      <c r="L164" s="190"/>
      <c r="M164" s="190"/>
      <c r="N164" s="190"/>
      <c r="O164" s="190"/>
      <c r="P164" s="190"/>
    </row>
    <row r="165" spans="1:11" ht="15">
      <c r="A165" s="6" t="s">
        <v>167</v>
      </c>
      <c r="B165" s="100" t="s">
        <v>9</v>
      </c>
      <c r="C165" s="101"/>
      <c r="D165" s="7" t="s">
        <v>166</v>
      </c>
      <c r="E165" s="7" t="s">
        <v>168</v>
      </c>
      <c r="F165" s="7"/>
      <c r="G165" s="8"/>
      <c r="H165" s="35">
        <f t="shared" si="16"/>
        <v>1578.4</v>
      </c>
      <c r="I165" s="35">
        <f t="shared" si="16"/>
        <v>901.7</v>
      </c>
      <c r="J165" s="36">
        <f t="shared" si="12"/>
        <v>676.7</v>
      </c>
      <c r="K165" s="36">
        <f t="shared" si="13"/>
        <v>57.12747085656361</v>
      </c>
    </row>
    <row r="166" spans="1:11" ht="46.5">
      <c r="A166" s="6" t="s">
        <v>169</v>
      </c>
      <c r="B166" s="100" t="s">
        <v>9</v>
      </c>
      <c r="C166" s="101"/>
      <c r="D166" s="7" t="s">
        <v>166</v>
      </c>
      <c r="E166" s="7" t="s">
        <v>168</v>
      </c>
      <c r="F166" s="7" t="s">
        <v>170</v>
      </c>
      <c r="G166" s="8"/>
      <c r="H166" s="35">
        <f t="shared" si="16"/>
        <v>1578.4</v>
      </c>
      <c r="I166" s="35">
        <f t="shared" si="16"/>
        <v>901.7</v>
      </c>
      <c r="J166" s="36">
        <f t="shared" si="12"/>
        <v>676.7</v>
      </c>
      <c r="K166" s="36">
        <f t="shared" si="13"/>
        <v>57.12747085656361</v>
      </c>
    </row>
    <row r="167" spans="1:11" ht="62.25">
      <c r="A167" s="6" t="s">
        <v>171</v>
      </c>
      <c r="B167" s="100" t="s">
        <v>9</v>
      </c>
      <c r="C167" s="101"/>
      <c r="D167" s="7" t="s">
        <v>166</v>
      </c>
      <c r="E167" s="7" t="s">
        <v>168</v>
      </c>
      <c r="F167" s="7" t="s">
        <v>172</v>
      </c>
      <c r="G167" s="8"/>
      <c r="H167" s="35">
        <f t="shared" si="16"/>
        <v>1578.4</v>
      </c>
      <c r="I167" s="35">
        <f t="shared" si="16"/>
        <v>901.7</v>
      </c>
      <c r="J167" s="36">
        <f t="shared" si="12"/>
        <v>676.7</v>
      </c>
      <c r="K167" s="36">
        <f t="shared" si="13"/>
        <v>57.12747085656361</v>
      </c>
    </row>
    <row r="168" spans="1:11" ht="15">
      <c r="A168" s="6" t="s">
        <v>173</v>
      </c>
      <c r="B168" s="100" t="s">
        <v>9</v>
      </c>
      <c r="C168" s="101"/>
      <c r="D168" s="7" t="s">
        <v>166</v>
      </c>
      <c r="E168" s="7" t="s">
        <v>168</v>
      </c>
      <c r="F168" s="7" t="s">
        <v>174</v>
      </c>
      <c r="G168" s="8"/>
      <c r="H168" s="35">
        <f>H169+H171</f>
        <v>1578.4</v>
      </c>
      <c r="I168" s="35">
        <f>I169+I171</f>
        <v>901.7</v>
      </c>
      <c r="J168" s="36">
        <f t="shared" si="12"/>
        <v>676.7</v>
      </c>
      <c r="K168" s="36">
        <f t="shared" si="13"/>
        <v>57.12747085656361</v>
      </c>
    </row>
    <row r="169" spans="1:11" ht="96" customHeight="1">
      <c r="A169" s="6" t="s">
        <v>20</v>
      </c>
      <c r="B169" s="100" t="s">
        <v>9</v>
      </c>
      <c r="C169" s="101"/>
      <c r="D169" s="7" t="s">
        <v>166</v>
      </c>
      <c r="E169" s="7" t="s">
        <v>168</v>
      </c>
      <c r="F169" s="7" t="s">
        <v>174</v>
      </c>
      <c r="G169" s="8" t="s">
        <v>21</v>
      </c>
      <c r="H169" s="35">
        <f>H170</f>
        <v>1434.9</v>
      </c>
      <c r="I169" s="35">
        <f>I170</f>
        <v>847.2</v>
      </c>
      <c r="J169" s="36">
        <f t="shared" si="12"/>
        <v>587.7</v>
      </c>
      <c r="K169" s="36">
        <f t="shared" si="13"/>
        <v>59.04244198201965</v>
      </c>
    </row>
    <row r="170" spans="1:11" ht="46.5">
      <c r="A170" s="6" t="s">
        <v>22</v>
      </c>
      <c r="B170" s="100" t="s">
        <v>9</v>
      </c>
      <c r="C170" s="101"/>
      <c r="D170" s="7" t="s">
        <v>166</v>
      </c>
      <c r="E170" s="7" t="s">
        <v>168</v>
      </c>
      <c r="F170" s="7" t="s">
        <v>174</v>
      </c>
      <c r="G170" s="8" t="s">
        <v>23</v>
      </c>
      <c r="H170" s="35">
        <v>1434.9</v>
      </c>
      <c r="I170" s="35">
        <f>Прил_5!I220</f>
        <v>847.2</v>
      </c>
      <c r="J170" s="36">
        <f t="shared" si="12"/>
        <v>587.7</v>
      </c>
      <c r="K170" s="36">
        <f t="shared" si="13"/>
        <v>59.04244198201965</v>
      </c>
    </row>
    <row r="171" spans="1:11" ht="46.5">
      <c r="A171" s="6" t="s">
        <v>33</v>
      </c>
      <c r="B171" s="100" t="s">
        <v>9</v>
      </c>
      <c r="C171" s="101"/>
      <c r="D171" s="7" t="s">
        <v>166</v>
      </c>
      <c r="E171" s="7" t="s">
        <v>168</v>
      </c>
      <c r="F171" s="7" t="s">
        <v>174</v>
      </c>
      <c r="G171" s="8" t="s">
        <v>34</v>
      </c>
      <c r="H171" s="35">
        <f>H172</f>
        <v>143.5</v>
      </c>
      <c r="I171" s="35">
        <f>I172</f>
        <v>54.5</v>
      </c>
      <c r="J171" s="36">
        <f t="shared" si="12"/>
        <v>89</v>
      </c>
      <c r="K171" s="36">
        <f t="shared" si="13"/>
        <v>37.97909407665505</v>
      </c>
    </row>
    <row r="172" spans="1:11" ht="46.5">
      <c r="A172" s="6" t="s">
        <v>35</v>
      </c>
      <c r="B172" s="100" t="s">
        <v>9</v>
      </c>
      <c r="C172" s="101"/>
      <c r="D172" s="7" t="s">
        <v>166</v>
      </c>
      <c r="E172" s="7" t="s">
        <v>168</v>
      </c>
      <c r="F172" s="7" t="s">
        <v>174</v>
      </c>
      <c r="G172" s="8" t="s">
        <v>36</v>
      </c>
      <c r="H172" s="35">
        <v>143.5</v>
      </c>
      <c r="I172" s="35">
        <f>Прил_5!I223</f>
        <v>54.5</v>
      </c>
      <c r="J172" s="36">
        <f t="shared" si="12"/>
        <v>89</v>
      </c>
      <c r="K172" s="36">
        <f t="shared" si="13"/>
        <v>37.97909407665505</v>
      </c>
    </row>
    <row r="173" spans="1:16" s="57" customFormat="1" ht="15.75">
      <c r="A173" s="53" t="s">
        <v>175</v>
      </c>
      <c r="B173" s="104" t="s">
        <v>9</v>
      </c>
      <c r="C173" s="105"/>
      <c r="D173" s="54" t="s">
        <v>108</v>
      </c>
      <c r="E173" s="58" t="s">
        <v>576</v>
      </c>
      <c r="F173" s="54"/>
      <c r="G173" s="55"/>
      <c r="H173" s="56">
        <f>H174+H179</f>
        <v>14353</v>
      </c>
      <c r="I173" s="56">
        <f>I174+I179</f>
        <v>5331.700000000001</v>
      </c>
      <c r="J173" s="51">
        <f t="shared" si="12"/>
        <v>9021.3</v>
      </c>
      <c r="K173" s="51">
        <f t="shared" si="13"/>
        <v>37.14693792238557</v>
      </c>
      <c r="L173" s="190"/>
      <c r="M173" s="190"/>
      <c r="N173" s="190"/>
      <c r="O173" s="190"/>
      <c r="P173" s="190"/>
    </row>
    <row r="174" spans="1:11" ht="15">
      <c r="A174" s="6" t="s">
        <v>176</v>
      </c>
      <c r="B174" s="100" t="s">
        <v>9</v>
      </c>
      <c r="C174" s="101"/>
      <c r="D174" s="7" t="s">
        <v>108</v>
      </c>
      <c r="E174" s="7" t="s">
        <v>11</v>
      </c>
      <c r="F174" s="7"/>
      <c r="G174" s="8"/>
      <c r="H174" s="35">
        <f aca="true" t="shared" si="17" ref="H174:I177">H175</f>
        <v>10687.3</v>
      </c>
      <c r="I174" s="35">
        <f t="shared" si="17"/>
        <v>4295.1</v>
      </c>
      <c r="J174" s="36">
        <f t="shared" si="12"/>
        <v>6392.199999999999</v>
      </c>
      <c r="K174" s="36">
        <f t="shared" si="13"/>
        <v>40.18882224696603</v>
      </c>
    </row>
    <row r="175" spans="1:11" ht="30.75">
      <c r="A175" s="6" t="s">
        <v>177</v>
      </c>
      <c r="B175" s="100" t="s">
        <v>9</v>
      </c>
      <c r="C175" s="101"/>
      <c r="D175" s="7" t="s">
        <v>108</v>
      </c>
      <c r="E175" s="7" t="s">
        <v>11</v>
      </c>
      <c r="F175" s="7" t="s">
        <v>178</v>
      </c>
      <c r="G175" s="8"/>
      <c r="H175" s="35">
        <f t="shared" si="17"/>
        <v>10687.3</v>
      </c>
      <c r="I175" s="35">
        <f t="shared" si="17"/>
        <v>4295.1</v>
      </c>
      <c r="J175" s="36">
        <f t="shared" si="12"/>
        <v>6392.199999999999</v>
      </c>
      <c r="K175" s="36">
        <f t="shared" si="13"/>
        <v>40.18882224696603</v>
      </c>
    </row>
    <row r="176" spans="1:11" ht="15">
      <c r="A176" s="6" t="s">
        <v>179</v>
      </c>
      <c r="B176" s="100" t="s">
        <v>9</v>
      </c>
      <c r="C176" s="101"/>
      <c r="D176" s="7" t="s">
        <v>108</v>
      </c>
      <c r="E176" s="7" t="s">
        <v>11</v>
      </c>
      <c r="F176" s="7" t="s">
        <v>180</v>
      </c>
      <c r="G176" s="8"/>
      <c r="H176" s="35">
        <f t="shared" si="17"/>
        <v>10687.3</v>
      </c>
      <c r="I176" s="35">
        <f t="shared" si="17"/>
        <v>4295.1</v>
      </c>
      <c r="J176" s="36">
        <f t="shared" si="12"/>
        <v>6392.199999999999</v>
      </c>
      <c r="K176" s="36">
        <f t="shared" si="13"/>
        <v>40.18882224696603</v>
      </c>
    </row>
    <row r="177" spans="1:11" ht="30.75">
      <c r="A177" s="6" t="s">
        <v>181</v>
      </c>
      <c r="B177" s="100" t="s">
        <v>9</v>
      </c>
      <c r="C177" s="101"/>
      <c r="D177" s="7" t="s">
        <v>108</v>
      </c>
      <c r="E177" s="7" t="s">
        <v>11</v>
      </c>
      <c r="F177" s="7" t="s">
        <v>180</v>
      </c>
      <c r="G177" s="8" t="s">
        <v>182</v>
      </c>
      <c r="H177" s="35">
        <f t="shared" si="17"/>
        <v>10687.3</v>
      </c>
      <c r="I177" s="35">
        <f t="shared" si="17"/>
        <v>4295.1</v>
      </c>
      <c r="J177" s="36">
        <f t="shared" si="12"/>
        <v>6392.199999999999</v>
      </c>
      <c r="K177" s="36">
        <f t="shared" si="13"/>
        <v>40.18882224696603</v>
      </c>
    </row>
    <row r="178" spans="1:11" ht="30.75">
      <c r="A178" s="6" t="s">
        <v>183</v>
      </c>
      <c r="B178" s="100" t="s">
        <v>9</v>
      </c>
      <c r="C178" s="101"/>
      <c r="D178" s="7" t="s">
        <v>108</v>
      </c>
      <c r="E178" s="7" t="s">
        <v>11</v>
      </c>
      <c r="F178" s="7" t="s">
        <v>180</v>
      </c>
      <c r="G178" s="8" t="s">
        <v>184</v>
      </c>
      <c r="H178" s="35">
        <v>10687.3</v>
      </c>
      <c r="I178" s="35">
        <v>4295.1</v>
      </c>
      <c r="J178" s="36">
        <f t="shared" si="12"/>
        <v>6392.199999999999</v>
      </c>
      <c r="K178" s="36">
        <f t="shared" si="13"/>
        <v>40.18882224696603</v>
      </c>
    </row>
    <row r="179" spans="1:11" ht="30.75">
      <c r="A179" s="6" t="s">
        <v>185</v>
      </c>
      <c r="B179" s="100" t="s">
        <v>9</v>
      </c>
      <c r="C179" s="101"/>
      <c r="D179" s="7" t="s">
        <v>108</v>
      </c>
      <c r="E179" s="7" t="s">
        <v>186</v>
      </c>
      <c r="F179" s="7"/>
      <c r="G179" s="8"/>
      <c r="H179" s="35">
        <f>H180+H188+H199</f>
        <v>3665.7</v>
      </c>
      <c r="I179" s="35">
        <f>I180+I188+I199</f>
        <v>1036.6</v>
      </c>
      <c r="J179" s="36">
        <f t="shared" si="12"/>
        <v>2629.1</v>
      </c>
      <c r="K179" s="36">
        <f t="shared" si="13"/>
        <v>28.27836429604168</v>
      </c>
    </row>
    <row r="180" spans="1:11" ht="108.75">
      <c r="A180" s="6" t="s">
        <v>56</v>
      </c>
      <c r="B180" s="100" t="s">
        <v>9</v>
      </c>
      <c r="C180" s="101"/>
      <c r="D180" s="7" t="s">
        <v>108</v>
      </c>
      <c r="E180" s="7" t="s">
        <v>186</v>
      </c>
      <c r="F180" s="7" t="s">
        <v>57</v>
      </c>
      <c r="G180" s="8"/>
      <c r="H180" s="35">
        <f>H181</f>
        <v>89.7</v>
      </c>
      <c r="I180" s="35">
        <f>I181</f>
        <v>0</v>
      </c>
      <c r="J180" s="36">
        <f t="shared" si="12"/>
        <v>89.7</v>
      </c>
      <c r="K180" s="36">
        <f t="shared" si="13"/>
        <v>0</v>
      </c>
    </row>
    <row r="181" spans="1:11" ht="62.25">
      <c r="A181" s="6" t="s">
        <v>187</v>
      </c>
      <c r="B181" s="100" t="s">
        <v>9</v>
      </c>
      <c r="C181" s="101"/>
      <c r="D181" s="7" t="s">
        <v>108</v>
      </c>
      <c r="E181" s="7" t="s">
        <v>186</v>
      </c>
      <c r="F181" s="7" t="s">
        <v>188</v>
      </c>
      <c r="G181" s="8"/>
      <c r="H181" s="35">
        <f>H182+H185</f>
        <v>89.7</v>
      </c>
      <c r="I181" s="35">
        <f>I182+I185</f>
        <v>0</v>
      </c>
      <c r="J181" s="36">
        <f t="shared" si="12"/>
        <v>89.7</v>
      </c>
      <c r="K181" s="36">
        <f t="shared" si="13"/>
        <v>0</v>
      </c>
    </row>
    <row r="182" spans="1:11" ht="62.25">
      <c r="A182" s="6" t="s">
        <v>189</v>
      </c>
      <c r="B182" s="100" t="s">
        <v>9</v>
      </c>
      <c r="C182" s="101"/>
      <c r="D182" s="7" t="s">
        <v>108</v>
      </c>
      <c r="E182" s="7" t="s">
        <v>186</v>
      </c>
      <c r="F182" s="7" t="s">
        <v>190</v>
      </c>
      <c r="G182" s="8"/>
      <c r="H182" s="35">
        <f>H183</f>
        <v>59.7</v>
      </c>
      <c r="I182" s="35">
        <f>I183</f>
        <v>0</v>
      </c>
      <c r="J182" s="36">
        <f t="shared" si="12"/>
        <v>59.7</v>
      </c>
      <c r="K182" s="36">
        <f t="shared" si="13"/>
        <v>0</v>
      </c>
    </row>
    <row r="183" spans="1:11" ht="46.5">
      <c r="A183" s="6" t="s">
        <v>191</v>
      </c>
      <c r="B183" s="100" t="s">
        <v>9</v>
      </c>
      <c r="C183" s="101"/>
      <c r="D183" s="7" t="s">
        <v>108</v>
      </c>
      <c r="E183" s="7" t="s">
        <v>186</v>
      </c>
      <c r="F183" s="7" t="s">
        <v>190</v>
      </c>
      <c r="G183" s="8" t="s">
        <v>192</v>
      </c>
      <c r="H183" s="35">
        <f>H184</f>
        <v>59.7</v>
      </c>
      <c r="I183" s="35">
        <f>I184</f>
        <v>0</v>
      </c>
      <c r="J183" s="36">
        <f t="shared" si="12"/>
        <v>59.7</v>
      </c>
      <c r="K183" s="36">
        <f t="shared" si="13"/>
        <v>0</v>
      </c>
    </row>
    <row r="184" spans="1:11" ht="79.5" customHeight="1">
      <c r="A184" s="6" t="s">
        <v>193</v>
      </c>
      <c r="B184" s="100" t="s">
        <v>9</v>
      </c>
      <c r="C184" s="101"/>
      <c r="D184" s="7" t="s">
        <v>108</v>
      </c>
      <c r="E184" s="7" t="s">
        <v>186</v>
      </c>
      <c r="F184" s="7" t="s">
        <v>190</v>
      </c>
      <c r="G184" s="8" t="s">
        <v>194</v>
      </c>
      <c r="H184" s="35">
        <v>59.7</v>
      </c>
      <c r="I184" s="35">
        <f>Прил_5!I96</f>
        <v>0</v>
      </c>
      <c r="J184" s="36">
        <f t="shared" si="12"/>
        <v>59.7</v>
      </c>
      <c r="K184" s="36">
        <f t="shared" si="13"/>
        <v>0</v>
      </c>
    </row>
    <row r="185" spans="1:11" ht="62.25">
      <c r="A185" s="6" t="s">
        <v>195</v>
      </c>
      <c r="B185" s="100" t="s">
        <v>9</v>
      </c>
      <c r="C185" s="101"/>
      <c r="D185" s="7" t="s">
        <v>108</v>
      </c>
      <c r="E185" s="7" t="s">
        <v>186</v>
      </c>
      <c r="F185" s="7" t="s">
        <v>196</v>
      </c>
      <c r="G185" s="8"/>
      <c r="H185" s="35">
        <f>H186</f>
        <v>30</v>
      </c>
      <c r="I185" s="35">
        <f>I186</f>
        <v>0</v>
      </c>
      <c r="J185" s="36">
        <f t="shared" si="12"/>
        <v>30</v>
      </c>
      <c r="K185" s="36">
        <f t="shared" si="13"/>
        <v>0</v>
      </c>
    </row>
    <row r="186" spans="1:11" ht="46.5">
      <c r="A186" s="6" t="s">
        <v>191</v>
      </c>
      <c r="B186" s="100" t="s">
        <v>9</v>
      </c>
      <c r="C186" s="101"/>
      <c r="D186" s="7" t="s">
        <v>108</v>
      </c>
      <c r="E186" s="7" t="s">
        <v>186</v>
      </c>
      <c r="F186" s="7" t="s">
        <v>196</v>
      </c>
      <c r="G186" s="8" t="s">
        <v>192</v>
      </c>
      <c r="H186" s="35">
        <f>H187</f>
        <v>30</v>
      </c>
      <c r="I186" s="35">
        <f>I187</f>
        <v>0</v>
      </c>
      <c r="J186" s="36">
        <f t="shared" si="12"/>
        <v>30</v>
      </c>
      <c r="K186" s="36">
        <f t="shared" si="13"/>
        <v>0</v>
      </c>
    </row>
    <row r="187" spans="1:11" ht="79.5" customHeight="1">
      <c r="A187" s="6" t="s">
        <v>193</v>
      </c>
      <c r="B187" s="100" t="s">
        <v>9</v>
      </c>
      <c r="C187" s="101"/>
      <c r="D187" s="7" t="s">
        <v>108</v>
      </c>
      <c r="E187" s="7" t="s">
        <v>186</v>
      </c>
      <c r="F187" s="7" t="s">
        <v>196</v>
      </c>
      <c r="G187" s="8" t="s">
        <v>194</v>
      </c>
      <c r="H187" s="35">
        <v>30</v>
      </c>
      <c r="I187" s="35">
        <f>Прил_5!I102</f>
        <v>0</v>
      </c>
      <c r="J187" s="36">
        <f t="shared" si="12"/>
        <v>30</v>
      </c>
      <c r="K187" s="36">
        <f t="shared" si="13"/>
        <v>0</v>
      </c>
    </row>
    <row r="188" spans="1:11" ht="46.5">
      <c r="A188" s="6" t="s">
        <v>169</v>
      </c>
      <c r="B188" s="100" t="s">
        <v>9</v>
      </c>
      <c r="C188" s="101"/>
      <c r="D188" s="7" t="s">
        <v>108</v>
      </c>
      <c r="E188" s="7" t="s">
        <v>186</v>
      </c>
      <c r="F188" s="7" t="s">
        <v>170</v>
      </c>
      <c r="G188" s="8"/>
      <c r="H188" s="35">
        <f>H189</f>
        <v>3181.4</v>
      </c>
      <c r="I188" s="35">
        <f>I189</f>
        <v>954.3</v>
      </c>
      <c r="J188" s="36">
        <f t="shared" si="12"/>
        <v>2227.1000000000004</v>
      </c>
      <c r="K188" s="36">
        <f t="shared" si="13"/>
        <v>29.996228075689945</v>
      </c>
    </row>
    <row r="189" spans="1:11" ht="78">
      <c r="A189" s="6" t="s">
        <v>197</v>
      </c>
      <c r="B189" s="100" t="s">
        <v>9</v>
      </c>
      <c r="C189" s="101"/>
      <c r="D189" s="7" t="s">
        <v>108</v>
      </c>
      <c r="E189" s="7" t="s">
        <v>186</v>
      </c>
      <c r="F189" s="7" t="s">
        <v>198</v>
      </c>
      <c r="G189" s="8"/>
      <c r="H189" s="35">
        <v>3181.4</v>
      </c>
      <c r="I189" s="35">
        <f>I190</f>
        <v>954.3</v>
      </c>
      <c r="J189" s="36">
        <f t="shared" si="12"/>
        <v>2227.1000000000004</v>
      </c>
      <c r="K189" s="36">
        <f t="shared" si="13"/>
        <v>29.996228075689945</v>
      </c>
    </row>
    <row r="190" spans="1:11" ht="62.25">
      <c r="A190" s="6" t="s">
        <v>199</v>
      </c>
      <c r="B190" s="100" t="s">
        <v>9</v>
      </c>
      <c r="C190" s="101"/>
      <c r="D190" s="7" t="s">
        <v>108</v>
      </c>
      <c r="E190" s="7" t="s">
        <v>186</v>
      </c>
      <c r="F190" s="7" t="s">
        <v>200</v>
      </c>
      <c r="G190" s="8"/>
      <c r="H190" s="35">
        <f>H191+H193</f>
        <v>3156.9</v>
      </c>
      <c r="I190" s="35">
        <f>I191+I193</f>
        <v>954.3</v>
      </c>
      <c r="J190" s="36">
        <f t="shared" si="12"/>
        <v>2202.6000000000004</v>
      </c>
      <c r="K190" s="36">
        <f t="shared" si="13"/>
        <v>30.22902214197472</v>
      </c>
    </row>
    <row r="191" spans="1:11" ht="93">
      <c r="A191" s="6" t="s">
        <v>20</v>
      </c>
      <c r="B191" s="100" t="s">
        <v>9</v>
      </c>
      <c r="C191" s="101"/>
      <c r="D191" s="7" t="s">
        <v>108</v>
      </c>
      <c r="E191" s="7" t="s">
        <v>186</v>
      </c>
      <c r="F191" s="7" t="s">
        <v>200</v>
      </c>
      <c r="G191" s="8" t="s">
        <v>21</v>
      </c>
      <c r="H191" s="35">
        <f>H192</f>
        <v>2869.9</v>
      </c>
      <c r="I191" s="35">
        <f>I192</f>
        <v>954.3</v>
      </c>
      <c r="J191" s="36">
        <f t="shared" si="12"/>
        <v>1915.6000000000001</v>
      </c>
      <c r="K191" s="36">
        <f t="shared" si="13"/>
        <v>33.25202968744556</v>
      </c>
    </row>
    <row r="192" spans="1:11" ht="46.5">
      <c r="A192" s="6" t="s">
        <v>22</v>
      </c>
      <c r="B192" s="100" t="s">
        <v>9</v>
      </c>
      <c r="C192" s="101"/>
      <c r="D192" s="7" t="s">
        <v>108</v>
      </c>
      <c r="E192" s="7" t="s">
        <v>186</v>
      </c>
      <c r="F192" s="7" t="s">
        <v>200</v>
      </c>
      <c r="G192" s="8" t="s">
        <v>23</v>
      </c>
      <c r="H192" s="35">
        <v>2869.9</v>
      </c>
      <c r="I192" s="35">
        <f>Прил_5!I182</f>
        <v>954.3</v>
      </c>
      <c r="J192" s="36">
        <f t="shared" si="12"/>
        <v>1915.6000000000001</v>
      </c>
      <c r="K192" s="36">
        <f t="shared" si="13"/>
        <v>33.25202968744556</v>
      </c>
    </row>
    <row r="193" spans="1:11" ht="46.5">
      <c r="A193" s="6" t="s">
        <v>33</v>
      </c>
      <c r="B193" s="100" t="s">
        <v>9</v>
      </c>
      <c r="C193" s="101"/>
      <c r="D193" s="7" t="s">
        <v>108</v>
      </c>
      <c r="E193" s="7" t="s">
        <v>186</v>
      </c>
      <c r="F193" s="7" t="s">
        <v>200</v>
      </c>
      <c r="G193" s="8" t="s">
        <v>34</v>
      </c>
      <c r="H193" s="35">
        <f>H194</f>
        <v>287</v>
      </c>
      <c r="I193" s="35">
        <f>I194</f>
        <v>0</v>
      </c>
      <c r="J193" s="36">
        <f t="shared" si="12"/>
        <v>287</v>
      </c>
      <c r="K193" s="36">
        <f t="shared" si="13"/>
        <v>0</v>
      </c>
    </row>
    <row r="194" spans="1:11" ht="46.5">
      <c r="A194" s="6" t="s">
        <v>35</v>
      </c>
      <c r="B194" s="100" t="s">
        <v>9</v>
      </c>
      <c r="C194" s="101"/>
      <c r="D194" s="7" t="s">
        <v>108</v>
      </c>
      <c r="E194" s="7" t="s">
        <v>186</v>
      </c>
      <c r="F194" s="7" t="s">
        <v>200</v>
      </c>
      <c r="G194" s="8" t="s">
        <v>36</v>
      </c>
      <c r="H194" s="35">
        <v>287</v>
      </c>
      <c r="I194" s="35">
        <f>Прил_5!I185</f>
        <v>0</v>
      </c>
      <c r="J194" s="36">
        <f t="shared" si="12"/>
        <v>287</v>
      </c>
      <c r="K194" s="36">
        <f t="shared" si="13"/>
        <v>0</v>
      </c>
    </row>
    <row r="195" spans="1:11" ht="141" customHeight="1">
      <c r="A195" s="6" t="s">
        <v>201</v>
      </c>
      <c r="B195" s="100" t="s">
        <v>9</v>
      </c>
      <c r="C195" s="101"/>
      <c r="D195" s="7" t="s">
        <v>108</v>
      </c>
      <c r="E195" s="7" t="s">
        <v>186</v>
      </c>
      <c r="F195" s="7" t="s">
        <v>202</v>
      </c>
      <c r="G195" s="8"/>
      <c r="H195" s="35">
        <f>H196</f>
        <v>24.5</v>
      </c>
      <c r="I195" s="35">
        <f>I196</f>
        <v>0</v>
      </c>
      <c r="J195" s="36">
        <f t="shared" si="12"/>
        <v>24.5</v>
      </c>
      <c r="K195" s="36">
        <f t="shared" si="13"/>
        <v>0</v>
      </c>
    </row>
    <row r="196" spans="1:11" ht="30.75">
      <c r="A196" s="6" t="s">
        <v>181</v>
      </c>
      <c r="B196" s="100" t="s">
        <v>9</v>
      </c>
      <c r="C196" s="101"/>
      <c r="D196" s="7" t="s">
        <v>108</v>
      </c>
      <c r="E196" s="7" t="s">
        <v>186</v>
      </c>
      <c r="F196" s="7" t="s">
        <v>202</v>
      </c>
      <c r="G196" s="8" t="s">
        <v>182</v>
      </c>
      <c r="H196" s="35">
        <f>H197</f>
        <v>24.5</v>
      </c>
      <c r="I196" s="35">
        <f>I197</f>
        <v>0</v>
      </c>
      <c r="J196" s="36">
        <f t="shared" si="12"/>
        <v>24.5</v>
      </c>
      <c r="K196" s="36">
        <f t="shared" si="13"/>
        <v>0</v>
      </c>
    </row>
    <row r="197" spans="1:11" ht="46.5">
      <c r="A197" s="6" t="s">
        <v>203</v>
      </c>
      <c r="B197" s="100" t="s">
        <v>9</v>
      </c>
      <c r="C197" s="101"/>
      <c r="D197" s="7" t="s">
        <v>108</v>
      </c>
      <c r="E197" s="7" t="s">
        <v>186</v>
      </c>
      <c r="F197" s="7" t="s">
        <v>202</v>
      </c>
      <c r="G197" s="8" t="s">
        <v>204</v>
      </c>
      <c r="H197" s="35">
        <v>24.5</v>
      </c>
      <c r="I197" s="35">
        <f>Прил_5!I191</f>
        <v>0</v>
      </c>
      <c r="J197" s="36">
        <f t="shared" si="12"/>
        <v>24.5</v>
      </c>
      <c r="K197" s="36">
        <f t="shared" si="13"/>
        <v>0</v>
      </c>
    </row>
    <row r="198" spans="1:11" ht="93">
      <c r="A198" s="6" t="s">
        <v>26</v>
      </c>
      <c r="B198" s="100" t="s">
        <v>9</v>
      </c>
      <c r="C198" s="101"/>
      <c r="D198" s="7" t="s">
        <v>108</v>
      </c>
      <c r="E198" s="7" t="s">
        <v>186</v>
      </c>
      <c r="F198" s="7" t="s">
        <v>27</v>
      </c>
      <c r="G198" s="8"/>
      <c r="H198" s="35">
        <f>H199</f>
        <v>394.59999999999997</v>
      </c>
      <c r="I198" s="35">
        <f>I199</f>
        <v>82.3</v>
      </c>
      <c r="J198" s="36">
        <f t="shared" si="12"/>
        <v>312.29999999999995</v>
      </c>
      <c r="K198" s="36">
        <f t="shared" si="13"/>
        <v>20.85656360871769</v>
      </c>
    </row>
    <row r="199" spans="1:11" ht="62.25">
      <c r="A199" s="6" t="s">
        <v>205</v>
      </c>
      <c r="B199" s="100" t="s">
        <v>9</v>
      </c>
      <c r="C199" s="101"/>
      <c r="D199" s="7" t="s">
        <v>108</v>
      </c>
      <c r="E199" s="7" t="s">
        <v>186</v>
      </c>
      <c r="F199" s="7" t="s">
        <v>206</v>
      </c>
      <c r="G199" s="8"/>
      <c r="H199" s="35">
        <f>H200</f>
        <v>394.59999999999997</v>
      </c>
      <c r="I199" s="35">
        <f>I200</f>
        <v>82.3</v>
      </c>
      <c r="J199" s="36">
        <f t="shared" si="12"/>
        <v>312.29999999999995</v>
      </c>
      <c r="K199" s="36">
        <f t="shared" si="13"/>
        <v>20.85656360871769</v>
      </c>
    </row>
    <row r="200" spans="1:11" ht="62.25">
      <c r="A200" s="6" t="s">
        <v>199</v>
      </c>
      <c r="B200" s="100" t="s">
        <v>9</v>
      </c>
      <c r="C200" s="101"/>
      <c r="D200" s="7" t="s">
        <v>108</v>
      </c>
      <c r="E200" s="7" t="s">
        <v>186</v>
      </c>
      <c r="F200" s="7" t="s">
        <v>207</v>
      </c>
      <c r="G200" s="8"/>
      <c r="H200" s="35">
        <f>H201+H203</f>
        <v>394.59999999999997</v>
      </c>
      <c r="I200" s="35">
        <f>I201+I203</f>
        <v>82.3</v>
      </c>
      <c r="J200" s="36">
        <f t="shared" si="12"/>
        <v>312.29999999999995</v>
      </c>
      <c r="K200" s="36">
        <f t="shared" si="13"/>
        <v>20.85656360871769</v>
      </c>
    </row>
    <row r="201" spans="1:11" ht="97.5" customHeight="1">
      <c r="A201" s="6" t="s">
        <v>20</v>
      </c>
      <c r="B201" s="100" t="s">
        <v>9</v>
      </c>
      <c r="C201" s="101"/>
      <c r="D201" s="7" t="s">
        <v>108</v>
      </c>
      <c r="E201" s="7" t="s">
        <v>186</v>
      </c>
      <c r="F201" s="7" t="s">
        <v>207</v>
      </c>
      <c r="G201" s="8" t="s">
        <v>21</v>
      </c>
      <c r="H201" s="35">
        <f>H202</f>
        <v>358.7</v>
      </c>
      <c r="I201" s="35">
        <f>I202</f>
        <v>82.3</v>
      </c>
      <c r="J201" s="36">
        <f t="shared" si="12"/>
        <v>276.4</v>
      </c>
      <c r="K201" s="36">
        <f t="shared" si="13"/>
        <v>22.943964315584054</v>
      </c>
    </row>
    <row r="202" spans="1:11" ht="46.5">
      <c r="A202" s="6" t="s">
        <v>22</v>
      </c>
      <c r="B202" s="100" t="s">
        <v>9</v>
      </c>
      <c r="C202" s="101"/>
      <c r="D202" s="7" t="s">
        <v>108</v>
      </c>
      <c r="E202" s="7" t="s">
        <v>186</v>
      </c>
      <c r="F202" s="7" t="s">
        <v>207</v>
      </c>
      <c r="G202" s="8" t="s">
        <v>23</v>
      </c>
      <c r="H202" s="35">
        <v>358.7</v>
      </c>
      <c r="I202" s="35">
        <v>82.3</v>
      </c>
      <c r="J202" s="36">
        <f t="shared" si="12"/>
        <v>276.4</v>
      </c>
      <c r="K202" s="36">
        <f t="shared" si="13"/>
        <v>22.943964315584054</v>
      </c>
    </row>
    <row r="203" spans="1:11" ht="46.5">
      <c r="A203" s="6" t="s">
        <v>33</v>
      </c>
      <c r="B203" s="100" t="s">
        <v>9</v>
      </c>
      <c r="C203" s="101"/>
      <c r="D203" s="7" t="s">
        <v>108</v>
      </c>
      <c r="E203" s="7" t="s">
        <v>186</v>
      </c>
      <c r="F203" s="7" t="s">
        <v>207</v>
      </c>
      <c r="G203" s="8" t="s">
        <v>34</v>
      </c>
      <c r="H203" s="35">
        <v>35.9</v>
      </c>
      <c r="I203" s="35">
        <f>I204</f>
        <v>0</v>
      </c>
      <c r="J203" s="36">
        <f aca="true" t="shared" si="18" ref="J203:J266">H203-I203</f>
        <v>35.9</v>
      </c>
      <c r="K203" s="36">
        <f aca="true" t="shared" si="19" ref="K203:K266">I203/H203*100</f>
        <v>0</v>
      </c>
    </row>
    <row r="204" spans="1:11" ht="46.5">
      <c r="A204" s="6" t="s">
        <v>35</v>
      </c>
      <c r="B204" s="100" t="s">
        <v>9</v>
      </c>
      <c r="C204" s="101"/>
      <c r="D204" s="7" t="s">
        <v>108</v>
      </c>
      <c r="E204" s="7" t="s">
        <v>186</v>
      </c>
      <c r="F204" s="7" t="s">
        <v>207</v>
      </c>
      <c r="G204" s="8" t="s">
        <v>36</v>
      </c>
      <c r="H204" s="35">
        <v>35.9</v>
      </c>
      <c r="I204" s="35">
        <v>0</v>
      </c>
      <c r="J204" s="36">
        <f t="shared" si="18"/>
        <v>35.9</v>
      </c>
      <c r="K204" s="36">
        <f t="shared" si="19"/>
        <v>0</v>
      </c>
    </row>
    <row r="205" spans="1:11" ht="62.25">
      <c r="A205" s="2" t="s">
        <v>208</v>
      </c>
      <c r="B205" s="102" t="s">
        <v>209</v>
      </c>
      <c r="C205" s="103"/>
      <c r="D205" s="3"/>
      <c r="E205" s="3"/>
      <c r="F205" s="3"/>
      <c r="G205" s="4"/>
      <c r="H205" s="34">
        <f>H206</f>
        <v>54667.1</v>
      </c>
      <c r="I205" s="34">
        <f>I206</f>
        <v>18877.4</v>
      </c>
      <c r="J205" s="50">
        <f t="shared" si="18"/>
        <v>35789.7</v>
      </c>
      <c r="K205" s="50">
        <f t="shared" si="19"/>
        <v>34.53155554254753</v>
      </c>
    </row>
    <row r="206" spans="1:16" s="57" customFormat="1" ht="19.5" customHeight="1">
      <c r="A206" s="53" t="s">
        <v>10</v>
      </c>
      <c r="B206" s="104" t="s">
        <v>209</v>
      </c>
      <c r="C206" s="105"/>
      <c r="D206" s="54" t="s">
        <v>11</v>
      </c>
      <c r="E206" s="58" t="s">
        <v>576</v>
      </c>
      <c r="F206" s="54"/>
      <c r="G206" s="55"/>
      <c r="H206" s="51">
        <f>H207+H224+H229</f>
        <v>54667.1</v>
      </c>
      <c r="I206" s="51">
        <f>I207+I224+I229</f>
        <v>18877.4</v>
      </c>
      <c r="J206" s="51">
        <f t="shared" si="18"/>
        <v>35789.7</v>
      </c>
      <c r="K206" s="51">
        <f t="shared" si="19"/>
        <v>34.53155554254753</v>
      </c>
      <c r="L206" s="190"/>
      <c r="M206" s="190"/>
      <c r="N206" s="190"/>
      <c r="O206" s="190"/>
      <c r="P206" s="190"/>
    </row>
    <row r="207" spans="1:11" ht="62.25">
      <c r="A207" s="6" t="s">
        <v>210</v>
      </c>
      <c r="B207" s="100" t="s">
        <v>209</v>
      </c>
      <c r="C207" s="101"/>
      <c r="D207" s="7" t="s">
        <v>11</v>
      </c>
      <c r="E207" s="7" t="s">
        <v>186</v>
      </c>
      <c r="F207" s="7"/>
      <c r="G207" s="8"/>
      <c r="H207" s="35">
        <f>H208</f>
        <v>23144.1</v>
      </c>
      <c r="I207" s="35">
        <f>I208</f>
        <v>9490.2</v>
      </c>
      <c r="J207" s="36">
        <f t="shared" si="18"/>
        <v>13653.899999999998</v>
      </c>
      <c r="K207" s="36">
        <f t="shared" si="19"/>
        <v>41.00483492553178</v>
      </c>
    </row>
    <row r="208" spans="1:11" ht="62.25">
      <c r="A208" s="6" t="s">
        <v>14</v>
      </c>
      <c r="B208" s="100" t="s">
        <v>209</v>
      </c>
      <c r="C208" s="101"/>
      <c r="D208" s="7" t="s">
        <v>11</v>
      </c>
      <c r="E208" s="7" t="s">
        <v>186</v>
      </c>
      <c r="F208" s="7" t="s">
        <v>15</v>
      </c>
      <c r="G208" s="8"/>
      <c r="H208" s="35">
        <f>H209</f>
        <v>23144.1</v>
      </c>
      <c r="I208" s="35">
        <f>I209</f>
        <v>9490.2</v>
      </c>
      <c r="J208" s="36">
        <f t="shared" si="18"/>
        <v>13653.899999999998</v>
      </c>
      <c r="K208" s="36">
        <f t="shared" si="19"/>
        <v>41.00483492553178</v>
      </c>
    </row>
    <row r="209" spans="1:11" ht="15">
      <c r="A209" s="6" t="s">
        <v>41</v>
      </c>
      <c r="B209" s="100" t="s">
        <v>209</v>
      </c>
      <c r="C209" s="101"/>
      <c r="D209" s="7" t="s">
        <v>11</v>
      </c>
      <c r="E209" s="7" t="s">
        <v>186</v>
      </c>
      <c r="F209" s="7" t="s">
        <v>42</v>
      </c>
      <c r="G209" s="8"/>
      <c r="H209" s="35">
        <f>H210+H213+H218+H221</f>
        <v>23144.1</v>
      </c>
      <c r="I209" s="35">
        <f>I210+I213+I218+I221</f>
        <v>9490.2</v>
      </c>
      <c r="J209" s="36">
        <f t="shared" si="18"/>
        <v>13653.899999999998</v>
      </c>
      <c r="K209" s="36">
        <f t="shared" si="19"/>
        <v>41.00483492553178</v>
      </c>
    </row>
    <row r="210" spans="1:11" ht="30.75">
      <c r="A210" s="6" t="s">
        <v>18</v>
      </c>
      <c r="B210" s="100" t="s">
        <v>209</v>
      </c>
      <c r="C210" s="101"/>
      <c r="D210" s="7" t="s">
        <v>11</v>
      </c>
      <c r="E210" s="7" t="s">
        <v>186</v>
      </c>
      <c r="F210" s="7" t="s">
        <v>43</v>
      </c>
      <c r="G210" s="8"/>
      <c r="H210" s="35">
        <f>H211</f>
        <v>21964.6</v>
      </c>
      <c r="I210" s="35">
        <f>I211</f>
        <v>9189.2</v>
      </c>
      <c r="J210" s="36">
        <f t="shared" si="18"/>
        <v>12775.399999999998</v>
      </c>
      <c r="K210" s="36">
        <f t="shared" si="19"/>
        <v>41.83640949527877</v>
      </c>
    </row>
    <row r="211" spans="1:11" ht="98.25" customHeight="1">
      <c r="A211" s="6" t="s">
        <v>20</v>
      </c>
      <c r="B211" s="100" t="s">
        <v>209</v>
      </c>
      <c r="C211" s="101"/>
      <c r="D211" s="7" t="s">
        <v>11</v>
      </c>
      <c r="E211" s="7" t="s">
        <v>186</v>
      </c>
      <c r="F211" s="7" t="s">
        <v>43</v>
      </c>
      <c r="G211" s="8" t="s">
        <v>21</v>
      </c>
      <c r="H211" s="35">
        <f>H212</f>
        <v>21964.6</v>
      </c>
      <c r="I211" s="35">
        <f>I212</f>
        <v>9189.2</v>
      </c>
      <c r="J211" s="36">
        <f t="shared" si="18"/>
        <v>12775.399999999998</v>
      </c>
      <c r="K211" s="36">
        <f t="shared" si="19"/>
        <v>41.83640949527877</v>
      </c>
    </row>
    <row r="212" spans="1:11" ht="46.5">
      <c r="A212" s="6" t="s">
        <v>22</v>
      </c>
      <c r="B212" s="100" t="s">
        <v>209</v>
      </c>
      <c r="C212" s="101"/>
      <c r="D212" s="7" t="s">
        <v>11</v>
      </c>
      <c r="E212" s="7" t="s">
        <v>186</v>
      </c>
      <c r="F212" s="7" t="s">
        <v>43</v>
      </c>
      <c r="G212" s="8" t="s">
        <v>23</v>
      </c>
      <c r="H212" s="35">
        <v>21964.6</v>
      </c>
      <c r="I212" s="35">
        <v>9189.2</v>
      </c>
      <c r="J212" s="36">
        <f t="shared" si="18"/>
        <v>12775.399999999998</v>
      </c>
      <c r="K212" s="36">
        <f t="shared" si="19"/>
        <v>41.83640949527877</v>
      </c>
    </row>
    <row r="213" spans="1:11" ht="30.75">
      <c r="A213" s="6" t="s">
        <v>31</v>
      </c>
      <c r="B213" s="100" t="s">
        <v>209</v>
      </c>
      <c r="C213" s="101"/>
      <c r="D213" s="7" t="s">
        <v>11</v>
      </c>
      <c r="E213" s="7" t="s">
        <v>186</v>
      </c>
      <c r="F213" s="7" t="s">
        <v>44</v>
      </c>
      <c r="G213" s="8"/>
      <c r="H213" s="35">
        <f>H214+H216</f>
        <v>909.5</v>
      </c>
      <c r="I213" s="35">
        <f>I214+I216</f>
        <v>176</v>
      </c>
      <c r="J213" s="36">
        <f t="shared" si="18"/>
        <v>733.5</v>
      </c>
      <c r="K213" s="36">
        <f t="shared" si="19"/>
        <v>19.351291918636612</v>
      </c>
    </row>
    <row r="214" spans="1:11" ht="46.5">
      <c r="A214" s="6" t="s">
        <v>33</v>
      </c>
      <c r="B214" s="100" t="s">
        <v>209</v>
      </c>
      <c r="C214" s="101"/>
      <c r="D214" s="7" t="s">
        <v>11</v>
      </c>
      <c r="E214" s="7" t="s">
        <v>186</v>
      </c>
      <c r="F214" s="7" t="s">
        <v>44</v>
      </c>
      <c r="G214" s="8" t="s">
        <v>34</v>
      </c>
      <c r="H214" s="35">
        <f>H215</f>
        <v>768</v>
      </c>
      <c r="I214" s="35">
        <f>I215</f>
        <v>176</v>
      </c>
      <c r="J214" s="36">
        <f t="shared" si="18"/>
        <v>592</v>
      </c>
      <c r="K214" s="36">
        <f t="shared" si="19"/>
        <v>22.916666666666664</v>
      </c>
    </row>
    <row r="215" spans="1:11" ht="46.5">
      <c r="A215" s="6" t="s">
        <v>35</v>
      </c>
      <c r="B215" s="100" t="s">
        <v>209</v>
      </c>
      <c r="C215" s="101"/>
      <c r="D215" s="7" t="s">
        <v>11</v>
      </c>
      <c r="E215" s="7" t="s">
        <v>186</v>
      </c>
      <c r="F215" s="7" t="s">
        <v>44</v>
      </c>
      <c r="G215" s="8" t="s">
        <v>36</v>
      </c>
      <c r="H215" s="35">
        <v>768</v>
      </c>
      <c r="I215" s="35">
        <v>176</v>
      </c>
      <c r="J215" s="36">
        <f t="shared" si="18"/>
        <v>592</v>
      </c>
      <c r="K215" s="36">
        <f t="shared" si="19"/>
        <v>22.916666666666664</v>
      </c>
    </row>
    <row r="216" spans="1:11" ht="15">
      <c r="A216" s="6" t="s">
        <v>45</v>
      </c>
      <c r="B216" s="100" t="s">
        <v>209</v>
      </c>
      <c r="C216" s="101"/>
      <c r="D216" s="7" t="s">
        <v>11</v>
      </c>
      <c r="E216" s="7" t="s">
        <v>186</v>
      </c>
      <c r="F216" s="7" t="s">
        <v>44</v>
      </c>
      <c r="G216" s="8" t="s">
        <v>46</v>
      </c>
      <c r="H216" s="35">
        <f>H217</f>
        <v>141.5</v>
      </c>
      <c r="I216" s="35">
        <f>I217</f>
        <v>0</v>
      </c>
      <c r="J216" s="36">
        <f t="shared" si="18"/>
        <v>141.5</v>
      </c>
      <c r="K216" s="36">
        <f t="shared" si="19"/>
        <v>0</v>
      </c>
    </row>
    <row r="217" spans="1:11" ht="15">
      <c r="A217" s="6" t="s">
        <v>49</v>
      </c>
      <c r="B217" s="100" t="s">
        <v>209</v>
      </c>
      <c r="C217" s="101"/>
      <c r="D217" s="7" t="s">
        <v>11</v>
      </c>
      <c r="E217" s="7" t="s">
        <v>186</v>
      </c>
      <c r="F217" s="7" t="s">
        <v>44</v>
      </c>
      <c r="G217" s="8" t="s">
        <v>50</v>
      </c>
      <c r="H217" s="35">
        <v>141.5</v>
      </c>
      <c r="I217" s="35">
        <v>0</v>
      </c>
      <c r="J217" s="36">
        <f t="shared" si="18"/>
        <v>141.5</v>
      </c>
      <c r="K217" s="36">
        <f t="shared" si="19"/>
        <v>0</v>
      </c>
    </row>
    <row r="218" spans="1:11" ht="108.75">
      <c r="A218" s="6" t="s">
        <v>37</v>
      </c>
      <c r="B218" s="100" t="s">
        <v>209</v>
      </c>
      <c r="C218" s="101"/>
      <c r="D218" s="7" t="s">
        <v>11</v>
      </c>
      <c r="E218" s="7" t="s">
        <v>186</v>
      </c>
      <c r="F218" s="7" t="s">
        <v>51</v>
      </c>
      <c r="G218" s="8"/>
      <c r="H218" s="35">
        <f>H219</f>
        <v>260</v>
      </c>
      <c r="I218" s="35">
        <f>I219</f>
        <v>125</v>
      </c>
      <c r="J218" s="36">
        <f t="shared" si="18"/>
        <v>135</v>
      </c>
      <c r="K218" s="36">
        <f t="shared" si="19"/>
        <v>48.07692307692308</v>
      </c>
    </row>
    <row r="219" spans="1:11" ht="94.5" customHeight="1">
      <c r="A219" s="6" t="s">
        <v>20</v>
      </c>
      <c r="B219" s="100" t="s">
        <v>209</v>
      </c>
      <c r="C219" s="101"/>
      <c r="D219" s="7" t="s">
        <v>11</v>
      </c>
      <c r="E219" s="7" t="s">
        <v>186</v>
      </c>
      <c r="F219" s="7" t="s">
        <v>51</v>
      </c>
      <c r="G219" s="8" t="s">
        <v>21</v>
      </c>
      <c r="H219" s="35">
        <f>H220</f>
        <v>260</v>
      </c>
      <c r="I219" s="35">
        <f>I220</f>
        <v>125</v>
      </c>
      <c r="J219" s="36">
        <f t="shared" si="18"/>
        <v>135</v>
      </c>
      <c r="K219" s="36">
        <f t="shared" si="19"/>
        <v>48.07692307692308</v>
      </c>
    </row>
    <row r="220" spans="1:11" ht="46.5">
      <c r="A220" s="6" t="s">
        <v>22</v>
      </c>
      <c r="B220" s="100" t="s">
        <v>209</v>
      </c>
      <c r="C220" s="101"/>
      <c r="D220" s="7" t="s">
        <v>11</v>
      </c>
      <c r="E220" s="7" t="s">
        <v>186</v>
      </c>
      <c r="F220" s="7" t="s">
        <v>51</v>
      </c>
      <c r="G220" s="8" t="s">
        <v>23</v>
      </c>
      <c r="H220" s="35">
        <v>260</v>
      </c>
      <c r="I220" s="35">
        <v>125</v>
      </c>
      <c r="J220" s="36">
        <f t="shared" si="18"/>
        <v>135</v>
      </c>
      <c r="K220" s="36">
        <f t="shared" si="19"/>
        <v>48.07692307692308</v>
      </c>
    </row>
    <row r="221" spans="1:11" ht="15">
      <c r="A221" s="6" t="s">
        <v>52</v>
      </c>
      <c r="B221" s="100" t="s">
        <v>209</v>
      </c>
      <c r="C221" s="101"/>
      <c r="D221" s="7" t="s">
        <v>11</v>
      </c>
      <c r="E221" s="7" t="s">
        <v>186</v>
      </c>
      <c r="F221" s="7" t="s">
        <v>53</v>
      </c>
      <c r="G221" s="8"/>
      <c r="H221" s="35">
        <f>H222</f>
        <v>10</v>
      </c>
      <c r="I221" s="35">
        <f>I222</f>
        <v>0</v>
      </c>
      <c r="J221" s="36">
        <f t="shared" si="18"/>
        <v>10</v>
      </c>
      <c r="K221" s="36">
        <f t="shared" si="19"/>
        <v>0</v>
      </c>
    </row>
    <row r="222" spans="1:11" ht="99" customHeight="1">
      <c r="A222" s="6" t="s">
        <v>20</v>
      </c>
      <c r="B222" s="100" t="s">
        <v>209</v>
      </c>
      <c r="C222" s="101"/>
      <c r="D222" s="7" t="s">
        <v>11</v>
      </c>
      <c r="E222" s="7" t="s">
        <v>186</v>
      </c>
      <c r="F222" s="7" t="s">
        <v>53</v>
      </c>
      <c r="G222" s="8" t="s">
        <v>21</v>
      </c>
      <c r="H222" s="35">
        <f>H223</f>
        <v>10</v>
      </c>
      <c r="I222" s="35">
        <f>I223</f>
        <v>0</v>
      </c>
      <c r="J222" s="36">
        <f t="shared" si="18"/>
        <v>10</v>
      </c>
      <c r="K222" s="36">
        <f t="shared" si="19"/>
        <v>0</v>
      </c>
    </row>
    <row r="223" spans="1:11" ht="46.5">
      <c r="A223" s="6" t="s">
        <v>22</v>
      </c>
      <c r="B223" s="100" t="s">
        <v>209</v>
      </c>
      <c r="C223" s="101"/>
      <c r="D223" s="7" t="s">
        <v>11</v>
      </c>
      <c r="E223" s="7" t="s">
        <v>186</v>
      </c>
      <c r="F223" s="7" t="s">
        <v>53</v>
      </c>
      <c r="G223" s="8" t="s">
        <v>23</v>
      </c>
      <c r="H223" s="35">
        <v>10</v>
      </c>
      <c r="I223" s="35"/>
      <c r="J223" s="36">
        <f t="shared" si="18"/>
        <v>10</v>
      </c>
      <c r="K223" s="36">
        <f t="shared" si="19"/>
        <v>0</v>
      </c>
    </row>
    <row r="224" spans="1:11" ht="15">
      <c r="A224" s="6" t="s">
        <v>211</v>
      </c>
      <c r="B224" s="100" t="s">
        <v>209</v>
      </c>
      <c r="C224" s="101"/>
      <c r="D224" s="7" t="s">
        <v>11</v>
      </c>
      <c r="E224" s="7" t="s">
        <v>212</v>
      </c>
      <c r="F224" s="7"/>
      <c r="G224" s="8"/>
      <c r="H224" s="35">
        <f aca="true" t="shared" si="20" ref="H224:I227">H225</f>
        <v>500</v>
      </c>
      <c r="I224" s="35">
        <f t="shared" si="20"/>
        <v>0</v>
      </c>
      <c r="J224" s="36">
        <f t="shared" si="18"/>
        <v>500</v>
      </c>
      <c r="K224" s="36">
        <f t="shared" si="19"/>
        <v>0</v>
      </c>
    </row>
    <row r="225" spans="1:11" ht="15">
      <c r="A225" s="6" t="s">
        <v>211</v>
      </c>
      <c r="B225" s="100" t="s">
        <v>209</v>
      </c>
      <c r="C225" s="101"/>
      <c r="D225" s="7" t="s">
        <v>11</v>
      </c>
      <c r="E225" s="7" t="s">
        <v>212</v>
      </c>
      <c r="F225" s="7" t="s">
        <v>213</v>
      </c>
      <c r="G225" s="8"/>
      <c r="H225" s="35">
        <f t="shared" si="20"/>
        <v>500</v>
      </c>
      <c r="I225" s="35">
        <f t="shared" si="20"/>
        <v>0</v>
      </c>
      <c r="J225" s="36">
        <f t="shared" si="18"/>
        <v>500</v>
      </c>
      <c r="K225" s="36">
        <f t="shared" si="19"/>
        <v>0</v>
      </c>
    </row>
    <row r="226" spans="1:11" ht="18" customHeight="1">
      <c r="A226" s="6" t="s">
        <v>214</v>
      </c>
      <c r="B226" s="100" t="s">
        <v>209</v>
      </c>
      <c r="C226" s="101"/>
      <c r="D226" s="7" t="s">
        <v>11</v>
      </c>
      <c r="E226" s="7" t="s">
        <v>212</v>
      </c>
      <c r="F226" s="7" t="s">
        <v>215</v>
      </c>
      <c r="G226" s="8"/>
      <c r="H226" s="35">
        <f t="shared" si="20"/>
        <v>500</v>
      </c>
      <c r="I226" s="35">
        <f t="shared" si="20"/>
        <v>0</v>
      </c>
      <c r="J226" s="36">
        <f t="shared" si="18"/>
        <v>500</v>
      </c>
      <c r="K226" s="36">
        <f t="shared" si="19"/>
        <v>0</v>
      </c>
    </row>
    <row r="227" spans="1:11" ht="15">
      <c r="A227" s="6" t="s">
        <v>45</v>
      </c>
      <c r="B227" s="100" t="s">
        <v>209</v>
      </c>
      <c r="C227" s="101"/>
      <c r="D227" s="7" t="s">
        <v>11</v>
      </c>
      <c r="E227" s="7" t="s">
        <v>212</v>
      </c>
      <c r="F227" s="7" t="s">
        <v>215</v>
      </c>
      <c r="G227" s="8" t="s">
        <v>46</v>
      </c>
      <c r="H227" s="35">
        <f t="shared" si="20"/>
        <v>500</v>
      </c>
      <c r="I227" s="35">
        <f t="shared" si="20"/>
        <v>0</v>
      </c>
      <c r="J227" s="36">
        <f t="shared" si="18"/>
        <v>500</v>
      </c>
      <c r="K227" s="36">
        <f t="shared" si="19"/>
        <v>0</v>
      </c>
    </row>
    <row r="228" spans="1:11" ht="15">
      <c r="A228" s="6" t="s">
        <v>216</v>
      </c>
      <c r="B228" s="100" t="s">
        <v>209</v>
      </c>
      <c r="C228" s="101"/>
      <c r="D228" s="7" t="s">
        <v>11</v>
      </c>
      <c r="E228" s="7" t="s">
        <v>212</v>
      </c>
      <c r="F228" s="7" t="s">
        <v>215</v>
      </c>
      <c r="G228" s="8" t="s">
        <v>217</v>
      </c>
      <c r="H228" s="35">
        <v>500</v>
      </c>
      <c r="I228" s="35">
        <v>0</v>
      </c>
      <c r="J228" s="36">
        <f t="shared" si="18"/>
        <v>500</v>
      </c>
      <c r="K228" s="36">
        <f t="shared" si="19"/>
        <v>0</v>
      </c>
    </row>
    <row r="229" spans="1:11" ht="15">
      <c r="A229" s="6" t="s">
        <v>54</v>
      </c>
      <c r="B229" s="100" t="s">
        <v>209</v>
      </c>
      <c r="C229" s="101"/>
      <c r="D229" s="7" t="s">
        <v>11</v>
      </c>
      <c r="E229" s="7" t="s">
        <v>55</v>
      </c>
      <c r="F229" s="7"/>
      <c r="G229" s="8"/>
      <c r="H229" s="35">
        <f>H230</f>
        <v>31023</v>
      </c>
      <c r="I229" s="35">
        <f>I230</f>
        <v>9387.2</v>
      </c>
      <c r="J229" s="36">
        <f t="shared" si="18"/>
        <v>21635.8</v>
      </c>
      <c r="K229" s="36">
        <f t="shared" si="19"/>
        <v>30.258840215324117</v>
      </c>
    </row>
    <row r="230" spans="1:11" ht="18.75" customHeight="1">
      <c r="A230" s="6" t="s">
        <v>218</v>
      </c>
      <c r="B230" s="100" t="s">
        <v>209</v>
      </c>
      <c r="C230" s="101"/>
      <c r="D230" s="7" t="s">
        <v>11</v>
      </c>
      <c r="E230" s="7" t="s">
        <v>55</v>
      </c>
      <c r="F230" s="7" t="s">
        <v>219</v>
      </c>
      <c r="G230" s="8"/>
      <c r="H230" s="35">
        <f>H231+H234+H237</f>
        <v>31023</v>
      </c>
      <c r="I230" s="35">
        <f>I231+I234+I237</f>
        <v>9387.2</v>
      </c>
      <c r="J230" s="36">
        <f t="shared" si="18"/>
        <v>21635.8</v>
      </c>
      <c r="K230" s="36">
        <f t="shared" si="19"/>
        <v>30.258840215324117</v>
      </c>
    </row>
    <row r="231" spans="1:11" ht="108.75">
      <c r="A231" s="6" t="s">
        <v>37</v>
      </c>
      <c r="B231" s="100" t="s">
        <v>209</v>
      </c>
      <c r="C231" s="101"/>
      <c r="D231" s="7" t="s">
        <v>11</v>
      </c>
      <c r="E231" s="7" t="s">
        <v>55</v>
      </c>
      <c r="F231" s="7" t="s">
        <v>220</v>
      </c>
      <c r="G231" s="8"/>
      <c r="H231" s="35">
        <f>H232</f>
        <v>1300</v>
      </c>
      <c r="I231" s="35">
        <f>I232</f>
        <v>848</v>
      </c>
      <c r="J231" s="36">
        <f t="shared" si="18"/>
        <v>452</v>
      </c>
      <c r="K231" s="36">
        <f t="shared" si="19"/>
        <v>65.23076923076923</v>
      </c>
    </row>
    <row r="232" spans="1:11" ht="95.25" customHeight="1">
      <c r="A232" s="6" t="s">
        <v>20</v>
      </c>
      <c r="B232" s="100" t="s">
        <v>209</v>
      </c>
      <c r="C232" s="101"/>
      <c r="D232" s="7" t="s">
        <v>11</v>
      </c>
      <c r="E232" s="7" t="s">
        <v>55</v>
      </c>
      <c r="F232" s="7" t="s">
        <v>220</v>
      </c>
      <c r="G232" s="8" t="s">
        <v>21</v>
      </c>
      <c r="H232" s="35">
        <f>H233</f>
        <v>1300</v>
      </c>
      <c r="I232" s="35">
        <f>I233</f>
        <v>848</v>
      </c>
      <c r="J232" s="36">
        <f t="shared" si="18"/>
        <v>452</v>
      </c>
      <c r="K232" s="36">
        <f t="shared" si="19"/>
        <v>65.23076923076923</v>
      </c>
    </row>
    <row r="233" spans="1:11" ht="30.75">
      <c r="A233" s="6" t="s">
        <v>221</v>
      </c>
      <c r="B233" s="100" t="s">
        <v>209</v>
      </c>
      <c r="C233" s="101"/>
      <c r="D233" s="7" t="s">
        <v>11</v>
      </c>
      <c r="E233" s="7" t="s">
        <v>55</v>
      </c>
      <c r="F233" s="7" t="s">
        <v>220</v>
      </c>
      <c r="G233" s="8" t="s">
        <v>222</v>
      </c>
      <c r="H233" s="35">
        <v>1300</v>
      </c>
      <c r="I233" s="35">
        <v>848</v>
      </c>
      <c r="J233" s="36">
        <f t="shared" si="18"/>
        <v>452</v>
      </c>
      <c r="K233" s="36">
        <f t="shared" si="19"/>
        <v>65.23076923076923</v>
      </c>
    </row>
    <row r="234" spans="1:11" ht="15">
      <c r="A234" s="6" t="s">
        <v>52</v>
      </c>
      <c r="B234" s="100" t="s">
        <v>209</v>
      </c>
      <c r="C234" s="101"/>
      <c r="D234" s="7" t="s">
        <v>11</v>
      </c>
      <c r="E234" s="7" t="s">
        <v>55</v>
      </c>
      <c r="F234" s="7" t="s">
        <v>223</v>
      </c>
      <c r="G234" s="8"/>
      <c r="H234" s="35">
        <f>H235</f>
        <v>50</v>
      </c>
      <c r="I234" s="35">
        <f>I235</f>
        <v>5.9</v>
      </c>
      <c r="J234" s="36">
        <f t="shared" si="18"/>
        <v>44.1</v>
      </c>
      <c r="K234" s="36">
        <f t="shared" si="19"/>
        <v>11.8</v>
      </c>
    </row>
    <row r="235" spans="1:11" ht="94.5" customHeight="1">
      <c r="A235" s="6" t="s">
        <v>20</v>
      </c>
      <c r="B235" s="100" t="s">
        <v>209</v>
      </c>
      <c r="C235" s="101"/>
      <c r="D235" s="7" t="s">
        <v>11</v>
      </c>
      <c r="E235" s="7" t="s">
        <v>55</v>
      </c>
      <c r="F235" s="7" t="s">
        <v>223</v>
      </c>
      <c r="G235" s="8" t="s">
        <v>21</v>
      </c>
      <c r="H235" s="35">
        <f>H236</f>
        <v>50</v>
      </c>
      <c r="I235" s="35">
        <f>I236</f>
        <v>5.9</v>
      </c>
      <c r="J235" s="36">
        <f t="shared" si="18"/>
        <v>44.1</v>
      </c>
      <c r="K235" s="36">
        <f t="shared" si="19"/>
        <v>11.8</v>
      </c>
    </row>
    <row r="236" spans="1:11" ht="30.75">
      <c r="A236" s="6" t="s">
        <v>221</v>
      </c>
      <c r="B236" s="100" t="s">
        <v>209</v>
      </c>
      <c r="C236" s="101"/>
      <c r="D236" s="7" t="s">
        <v>11</v>
      </c>
      <c r="E236" s="7" t="s">
        <v>55</v>
      </c>
      <c r="F236" s="7" t="s">
        <v>223</v>
      </c>
      <c r="G236" s="8" t="s">
        <v>222</v>
      </c>
      <c r="H236" s="35">
        <v>50</v>
      </c>
      <c r="I236" s="35">
        <v>5.9</v>
      </c>
      <c r="J236" s="36">
        <f t="shared" si="18"/>
        <v>44.1</v>
      </c>
      <c r="K236" s="36">
        <f t="shared" si="19"/>
        <v>11.8</v>
      </c>
    </row>
    <row r="237" spans="1:11" ht="46.5">
      <c r="A237" s="6" t="s">
        <v>224</v>
      </c>
      <c r="B237" s="100" t="s">
        <v>209</v>
      </c>
      <c r="C237" s="101"/>
      <c r="D237" s="7" t="s">
        <v>11</v>
      </c>
      <c r="E237" s="7" t="s">
        <v>55</v>
      </c>
      <c r="F237" s="7" t="s">
        <v>225</v>
      </c>
      <c r="G237" s="8"/>
      <c r="H237" s="35">
        <f>H238+H240+H242</f>
        <v>29673</v>
      </c>
      <c r="I237" s="35">
        <f>I238+I240+I242</f>
        <v>8533.300000000001</v>
      </c>
      <c r="J237" s="36">
        <f t="shared" si="18"/>
        <v>21139.699999999997</v>
      </c>
      <c r="K237" s="36">
        <f t="shared" si="19"/>
        <v>28.75779328008628</v>
      </c>
    </row>
    <row r="238" spans="1:11" ht="96.75" customHeight="1">
      <c r="A238" s="6" t="s">
        <v>20</v>
      </c>
      <c r="B238" s="100" t="s">
        <v>209</v>
      </c>
      <c r="C238" s="101"/>
      <c r="D238" s="7" t="s">
        <v>11</v>
      </c>
      <c r="E238" s="7" t="s">
        <v>55</v>
      </c>
      <c r="F238" s="7" t="s">
        <v>225</v>
      </c>
      <c r="G238" s="8" t="s">
        <v>21</v>
      </c>
      <c r="H238" s="35">
        <f>H239</f>
        <v>28188</v>
      </c>
      <c r="I238" s="35">
        <f>I239</f>
        <v>8175.3</v>
      </c>
      <c r="J238" s="36">
        <f t="shared" si="18"/>
        <v>20012.7</v>
      </c>
      <c r="K238" s="36">
        <f t="shared" si="19"/>
        <v>29.002767134951046</v>
      </c>
    </row>
    <row r="239" spans="1:11" ht="30.75">
      <c r="A239" s="6" t="s">
        <v>221</v>
      </c>
      <c r="B239" s="100" t="s">
        <v>209</v>
      </c>
      <c r="C239" s="101"/>
      <c r="D239" s="7" t="s">
        <v>11</v>
      </c>
      <c r="E239" s="7" t="s">
        <v>55</v>
      </c>
      <c r="F239" s="7" t="s">
        <v>225</v>
      </c>
      <c r="G239" s="8" t="s">
        <v>222</v>
      </c>
      <c r="H239" s="35">
        <v>28188</v>
      </c>
      <c r="I239" s="35">
        <v>8175.3</v>
      </c>
      <c r="J239" s="36">
        <f t="shared" si="18"/>
        <v>20012.7</v>
      </c>
      <c r="K239" s="36">
        <f t="shared" si="19"/>
        <v>29.002767134951046</v>
      </c>
    </row>
    <row r="240" spans="1:11" ht="46.5">
      <c r="A240" s="6" t="s">
        <v>33</v>
      </c>
      <c r="B240" s="100" t="s">
        <v>209</v>
      </c>
      <c r="C240" s="101"/>
      <c r="D240" s="7" t="s">
        <v>11</v>
      </c>
      <c r="E240" s="7" t="s">
        <v>55</v>
      </c>
      <c r="F240" s="7" t="s">
        <v>225</v>
      </c>
      <c r="G240" s="8" t="s">
        <v>34</v>
      </c>
      <c r="H240" s="35">
        <f>H241</f>
        <v>1455</v>
      </c>
      <c r="I240" s="35">
        <f>I241</f>
        <v>357.9</v>
      </c>
      <c r="J240" s="36">
        <f t="shared" si="18"/>
        <v>1097.1</v>
      </c>
      <c r="K240" s="36">
        <f t="shared" si="19"/>
        <v>24.597938144329895</v>
      </c>
    </row>
    <row r="241" spans="1:11" ht="46.5">
      <c r="A241" s="6" t="s">
        <v>35</v>
      </c>
      <c r="B241" s="100" t="s">
        <v>209</v>
      </c>
      <c r="C241" s="101"/>
      <c r="D241" s="7" t="s">
        <v>11</v>
      </c>
      <c r="E241" s="7" t="s">
        <v>55</v>
      </c>
      <c r="F241" s="7" t="s">
        <v>225</v>
      </c>
      <c r="G241" s="8" t="s">
        <v>36</v>
      </c>
      <c r="H241" s="35">
        <v>1455</v>
      </c>
      <c r="I241" s="35">
        <v>357.9</v>
      </c>
      <c r="J241" s="36">
        <f t="shared" si="18"/>
        <v>1097.1</v>
      </c>
      <c r="K241" s="36">
        <f t="shared" si="19"/>
        <v>24.597938144329895</v>
      </c>
    </row>
    <row r="242" spans="1:11" ht="15">
      <c r="A242" s="6" t="s">
        <v>45</v>
      </c>
      <c r="B242" s="100" t="s">
        <v>209</v>
      </c>
      <c r="C242" s="101"/>
      <c r="D242" s="7" t="s">
        <v>11</v>
      </c>
      <c r="E242" s="7" t="s">
        <v>55</v>
      </c>
      <c r="F242" s="7" t="s">
        <v>225</v>
      </c>
      <c r="G242" s="8" t="s">
        <v>46</v>
      </c>
      <c r="H242" s="35">
        <f>H243</f>
        <v>30</v>
      </c>
      <c r="I242" s="35">
        <f>I243</f>
        <v>0.1</v>
      </c>
      <c r="J242" s="36">
        <f t="shared" si="18"/>
        <v>29.9</v>
      </c>
      <c r="K242" s="36">
        <f t="shared" si="19"/>
        <v>0.33333333333333337</v>
      </c>
    </row>
    <row r="243" spans="1:11" ht="18" customHeight="1">
      <c r="A243" s="6" t="s">
        <v>49</v>
      </c>
      <c r="B243" s="100" t="s">
        <v>209</v>
      </c>
      <c r="C243" s="101"/>
      <c r="D243" s="7" t="s">
        <v>11</v>
      </c>
      <c r="E243" s="7" t="s">
        <v>55</v>
      </c>
      <c r="F243" s="7" t="s">
        <v>225</v>
      </c>
      <c r="G243" s="8" t="s">
        <v>50</v>
      </c>
      <c r="H243" s="35">
        <v>30</v>
      </c>
      <c r="I243" s="35">
        <v>0.1</v>
      </c>
      <c r="J243" s="36">
        <f t="shared" si="18"/>
        <v>29.9</v>
      </c>
      <c r="K243" s="36">
        <f t="shared" si="19"/>
        <v>0.33333333333333337</v>
      </c>
    </row>
    <row r="244" spans="1:11" s="85" customFormat="1" ht="30.75">
      <c r="A244" s="82" t="s">
        <v>226</v>
      </c>
      <c r="B244" s="106" t="s">
        <v>227</v>
      </c>
      <c r="C244" s="107"/>
      <c r="D244" s="83"/>
      <c r="E244" s="83"/>
      <c r="F244" s="83"/>
      <c r="G244" s="84"/>
      <c r="H244" s="50">
        <f aca="true" t="shared" si="21" ref="H244:I247">H245</f>
        <v>5629</v>
      </c>
      <c r="I244" s="50">
        <f t="shared" si="21"/>
        <v>2408.8</v>
      </c>
      <c r="J244" s="50">
        <f t="shared" si="18"/>
        <v>3220.2</v>
      </c>
      <c r="K244" s="50">
        <f t="shared" si="19"/>
        <v>42.7926807603482</v>
      </c>
    </row>
    <row r="245" spans="1:16" s="57" customFormat="1" ht="18" customHeight="1">
      <c r="A245" s="53" t="s">
        <v>10</v>
      </c>
      <c r="B245" s="104" t="s">
        <v>227</v>
      </c>
      <c r="C245" s="105"/>
      <c r="D245" s="54" t="s">
        <v>11</v>
      </c>
      <c r="E245" s="58" t="s">
        <v>576</v>
      </c>
      <c r="F245" s="54"/>
      <c r="G245" s="55"/>
      <c r="H245" s="56">
        <f t="shared" si="21"/>
        <v>5629</v>
      </c>
      <c r="I245" s="56">
        <f t="shared" si="21"/>
        <v>2408.8</v>
      </c>
      <c r="J245" s="51">
        <f t="shared" si="18"/>
        <v>3220.2</v>
      </c>
      <c r="K245" s="51">
        <f t="shared" si="19"/>
        <v>42.7926807603482</v>
      </c>
      <c r="L245" s="190"/>
      <c r="M245" s="190"/>
      <c r="N245" s="190"/>
      <c r="O245" s="190"/>
      <c r="P245" s="190"/>
    </row>
    <row r="246" spans="1:11" ht="78">
      <c r="A246" s="6" t="s">
        <v>228</v>
      </c>
      <c r="B246" s="100" t="s">
        <v>227</v>
      </c>
      <c r="C246" s="101"/>
      <c r="D246" s="7" t="s">
        <v>11</v>
      </c>
      <c r="E246" s="7" t="s">
        <v>101</v>
      </c>
      <c r="F246" s="7"/>
      <c r="G246" s="8"/>
      <c r="H246" s="35">
        <f t="shared" si="21"/>
        <v>5629</v>
      </c>
      <c r="I246" s="35">
        <f t="shared" si="21"/>
        <v>2408.8</v>
      </c>
      <c r="J246" s="36">
        <f t="shared" si="18"/>
        <v>3220.2</v>
      </c>
      <c r="K246" s="36">
        <f t="shared" si="19"/>
        <v>42.7926807603482</v>
      </c>
    </row>
    <row r="247" spans="1:11" ht="62.25">
      <c r="A247" s="6" t="s">
        <v>14</v>
      </c>
      <c r="B247" s="100" t="s">
        <v>227</v>
      </c>
      <c r="C247" s="101"/>
      <c r="D247" s="7" t="s">
        <v>11</v>
      </c>
      <c r="E247" s="7" t="s">
        <v>101</v>
      </c>
      <c r="F247" s="7" t="s">
        <v>15</v>
      </c>
      <c r="G247" s="8"/>
      <c r="H247" s="35">
        <f t="shared" si="21"/>
        <v>5629</v>
      </c>
      <c r="I247" s="35">
        <f t="shared" si="21"/>
        <v>2408.8</v>
      </c>
      <c r="J247" s="36">
        <f t="shared" si="18"/>
        <v>3220.2</v>
      </c>
      <c r="K247" s="36">
        <f t="shared" si="19"/>
        <v>42.7926807603482</v>
      </c>
    </row>
    <row r="248" spans="1:11" ht="15">
      <c r="A248" s="6" t="s">
        <v>41</v>
      </c>
      <c r="B248" s="100" t="s">
        <v>227</v>
      </c>
      <c r="C248" s="101"/>
      <c r="D248" s="7" t="s">
        <v>11</v>
      </c>
      <c r="E248" s="7" t="s">
        <v>101</v>
      </c>
      <c r="F248" s="7" t="s">
        <v>42</v>
      </c>
      <c r="G248" s="8"/>
      <c r="H248" s="35">
        <f>H249+H252+H255+H258</f>
        <v>5629</v>
      </c>
      <c r="I248" s="35">
        <f>I249+I252+I255+I258</f>
        <v>2408.8</v>
      </c>
      <c r="J248" s="36">
        <f t="shared" si="18"/>
        <v>3220.2</v>
      </c>
      <c r="K248" s="36">
        <f t="shared" si="19"/>
        <v>42.7926807603482</v>
      </c>
    </row>
    <row r="249" spans="1:11" ht="30.75">
      <c r="A249" s="6" t="s">
        <v>18</v>
      </c>
      <c r="B249" s="100" t="s">
        <v>227</v>
      </c>
      <c r="C249" s="101"/>
      <c r="D249" s="7" t="s">
        <v>11</v>
      </c>
      <c r="E249" s="7" t="s">
        <v>101</v>
      </c>
      <c r="F249" s="7" t="s">
        <v>43</v>
      </c>
      <c r="G249" s="8"/>
      <c r="H249" s="35">
        <f>H250</f>
        <v>4081</v>
      </c>
      <c r="I249" s="35">
        <f>I250</f>
        <v>1426.8</v>
      </c>
      <c r="J249" s="36">
        <f t="shared" si="18"/>
        <v>2654.2</v>
      </c>
      <c r="K249" s="36">
        <f t="shared" si="19"/>
        <v>34.96201911296251</v>
      </c>
    </row>
    <row r="250" spans="1:11" ht="98.25" customHeight="1">
      <c r="A250" s="6" t="s">
        <v>20</v>
      </c>
      <c r="B250" s="100" t="s">
        <v>227</v>
      </c>
      <c r="C250" s="101"/>
      <c r="D250" s="7" t="s">
        <v>11</v>
      </c>
      <c r="E250" s="7" t="s">
        <v>101</v>
      </c>
      <c r="F250" s="7" t="s">
        <v>43</v>
      </c>
      <c r="G250" s="8" t="s">
        <v>21</v>
      </c>
      <c r="H250" s="35">
        <f>H251</f>
        <v>4081</v>
      </c>
      <c r="I250" s="35">
        <f>I251</f>
        <v>1426.8</v>
      </c>
      <c r="J250" s="36">
        <f t="shared" si="18"/>
        <v>2654.2</v>
      </c>
      <c r="K250" s="36">
        <f t="shared" si="19"/>
        <v>34.96201911296251</v>
      </c>
    </row>
    <row r="251" spans="1:11" ht="46.5">
      <c r="A251" s="6" t="s">
        <v>22</v>
      </c>
      <c r="B251" s="100" t="s">
        <v>227</v>
      </c>
      <c r="C251" s="101"/>
      <c r="D251" s="7" t="s">
        <v>11</v>
      </c>
      <c r="E251" s="7" t="s">
        <v>101</v>
      </c>
      <c r="F251" s="7" t="s">
        <v>43</v>
      </c>
      <c r="G251" s="8" t="s">
        <v>23</v>
      </c>
      <c r="H251" s="35">
        <v>4081</v>
      </c>
      <c r="I251" s="35">
        <v>1426.8</v>
      </c>
      <c r="J251" s="36">
        <f t="shared" si="18"/>
        <v>2654.2</v>
      </c>
      <c r="K251" s="36">
        <f t="shared" si="19"/>
        <v>34.96201911296251</v>
      </c>
    </row>
    <row r="252" spans="1:11" ht="30.75">
      <c r="A252" s="6" t="s">
        <v>31</v>
      </c>
      <c r="B252" s="100" t="s">
        <v>227</v>
      </c>
      <c r="C252" s="101"/>
      <c r="D252" s="7" t="s">
        <v>11</v>
      </c>
      <c r="E252" s="7" t="s">
        <v>101</v>
      </c>
      <c r="F252" s="7" t="s">
        <v>44</v>
      </c>
      <c r="G252" s="8"/>
      <c r="H252" s="35">
        <f>H253</f>
        <v>394</v>
      </c>
      <c r="I252" s="35">
        <f>I253</f>
        <v>91.8</v>
      </c>
      <c r="J252" s="36">
        <f t="shared" si="18"/>
        <v>302.2</v>
      </c>
      <c r="K252" s="36">
        <f t="shared" si="19"/>
        <v>23.299492385786802</v>
      </c>
    </row>
    <row r="253" spans="1:11" ht="46.5">
      <c r="A253" s="6" t="s">
        <v>33</v>
      </c>
      <c r="B253" s="100" t="s">
        <v>227</v>
      </c>
      <c r="C253" s="101"/>
      <c r="D253" s="7" t="s">
        <v>11</v>
      </c>
      <c r="E253" s="7" t="s">
        <v>101</v>
      </c>
      <c r="F253" s="7" t="s">
        <v>44</v>
      </c>
      <c r="G253" s="8" t="s">
        <v>34</v>
      </c>
      <c r="H253" s="35">
        <f>H254</f>
        <v>394</v>
      </c>
      <c r="I253" s="35">
        <f>I254</f>
        <v>91.8</v>
      </c>
      <c r="J253" s="36">
        <f t="shared" si="18"/>
        <v>302.2</v>
      </c>
      <c r="K253" s="36">
        <f t="shared" si="19"/>
        <v>23.299492385786802</v>
      </c>
    </row>
    <row r="254" spans="1:11" ht="46.5">
      <c r="A254" s="6" t="s">
        <v>35</v>
      </c>
      <c r="B254" s="100" t="s">
        <v>227</v>
      </c>
      <c r="C254" s="101"/>
      <c r="D254" s="7" t="s">
        <v>11</v>
      </c>
      <c r="E254" s="7" t="s">
        <v>101</v>
      </c>
      <c r="F254" s="7" t="s">
        <v>44</v>
      </c>
      <c r="G254" s="8" t="s">
        <v>36</v>
      </c>
      <c r="H254" s="35">
        <v>394</v>
      </c>
      <c r="I254" s="35">
        <v>91.8</v>
      </c>
      <c r="J254" s="36">
        <f t="shared" si="18"/>
        <v>302.2</v>
      </c>
      <c r="K254" s="36">
        <f t="shared" si="19"/>
        <v>23.299492385786802</v>
      </c>
    </row>
    <row r="255" spans="1:11" ht="108.75">
      <c r="A255" s="6" t="s">
        <v>37</v>
      </c>
      <c r="B255" s="100" t="s">
        <v>227</v>
      </c>
      <c r="C255" s="101"/>
      <c r="D255" s="7" t="s">
        <v>11</v>
      </c>
      <c r="E255" s="7" t="s">
        <v>101</v>
      </c>
      <c r="F255" s="7" t="s">
        <v>51</v>
      </c>
      <c r="G255" s="8"/>
      <c r="H255" s="35">
        <f>H256</f>
        <v>220</v>
      </c>
      <c r="I255" s="35">
        <f>I256</f>
        <v>0</v>
      </c>
      <c r="J255" s="36">
        <f t="shared" si="18"/>
        <v>220</v>
      </c>
      <c r="K255" s="36">
        <f t="shared" si="19"/>
        <v>0</v>
      </c>
    </row>
    <row r="256" spans="1:11" ht="93" customHeight="1">
      <c r="A256" s="6" t="s">
        <v>20</v>
      </c>
      <c r="B256" s="100" t="s">
        <v>227</v>
      </c>
      <c r="C256" s="101"/>
      <c r="D256" s="7" t="s">
        <v>11</v>
      </c>
      <c r="E256" s="7" t="s">
        <v>101</v>
      </c>
      <c r="F256" s="7" t="s">
        <v>51</v>
      </c>
      <c r="G256" s="8" t="s">
        <v>21</v>
      </c>
      <c r="H256" s="35">
        <f>H257</f>
        <v>220</v>
      </c>
      <c r="I256" s="35">
        <f>I257</f>
        <v>0</v>
      </c>
      <c r="J256" s="36">
        <f t="shared" si="18"/>
        <v>220</v>
      </c>
      <c r="K256" s="36">
        <f t="shared" si="19"/>
        <v>0</v>
      </c>
    </row>
    <row r="257" spans="1:11" ht="46.5">
      <c r="A257" s="6" t="s">
        <v>22</v>
      </c>
      <c r="B257" s="100" t="s">
        <v>227</v>
      </c>
      <c r="C257" s="101"/>
      <c r="D257" s="7" t="s">
        <v>11</v>
      </c>
      <c r="E257" s="7" t="s">
        <v>101</v>
      </c>
      <c r="F257" s="7" t="s">
        <v>51</v>
      </c>
      <c r="G257" s="8" t="s">
        <v>23</v>
      </c>
      <c r="H257" s="35">
        <v>220</v>
      </c>
      <c r="I257" s="35"/>
      <c r="J257" s="36">
        <f t="shared" si="18"/>
        <v>220</v>
      </c>
      <c r="K257" s="36">
        <f t="shared" si="19"/>
        <v>0</v>
      </c>
    </row>
    <row r="258" spans="1:11" ht="15">
      <c r="A258" s="6" t="s">
        <v>52</v>
      </c>
      <c r="B258" s="100" t="s">
        <v>227</v>
      </c>
      <c r="C258" s="101"/>
      <c r="D258" s="7" t="s">
        <v>11</v>
      </c>
      <c r="E258" s="7" t="s">
        <v>101</v>
      </c>
      <c r="F258" s="7" t="s">
        <v>53</v>
      </c>
      <c r="G258" s="8"/>
      <c r="H258" s="35">
        <f>H259+H261</f>
        <v>934</v>
      </c>
      <c r="I258" s="35">
        <f>I259+I261</f>
        <v>890.2</v>
      </c>
      <c r="J258" s="36">
        <f t="shared" si="18"/>
        <v>43.799999999999955</v>
      </c>
      <c r="K258" s="36">
        <f t="shared" si="19"/>
        <v>95.31049250535332</v>
      </c>
    </row>
    <row r="259" spans="1:11" ht="98.25" customHeight="1">
      <c r="A259" s="6" t="s">
        <v>20</v>
      </c>
      <c r="B259" s="100" t="s">
        <v>227</v>
      </c>
      <c r="C259" s="101"/>
      <c r="D259" s="7" t="s">
        <v>11</v>
      </c>
      <c r="E259" s="7" t="s">
        <v>101</v>
      </c>
      <c r="F259" s="7" t="s">
        <v>53</v>
      </c>
      <c r="G259" s="8" t="s">
        <v>21</v>
      </c>
      <c r="H259" s="35">
        <f>H260</f>
        <v>54</v>
      </c>
      <c r="I259" s="35">
        <f>I260</f>
        <v>12</v>
      </c>
      <c r="J259" s="36">
        <f t="shared" si="18"/>
        <v>42</v>
      </c>
      <c r="K259" s="36">
        <f t="shared" si="19"/>
        <v>22.22222222222222</v>
      </c>
    </row>
    <row r="260" spans="1:11" ht="46.5">
      <c r="A260" s="6" t="s">
        <v>22</v>
      </c>
      <c r="B260" s="100" t="s">
        <v>227</v>
      </c>
      <c r="C260" s="101"/>
      <c r="D260" s="7" t="s">
        <v>11</v>
      </c>
      <c r="E260" s="7" t="s">
        <v>101</v>
      </c>
      <c r="F260" s="7" t="s">
        <v>53</v>
      </c>
      <c r="G260" s="8" t="s">
        <v>23</v>
      </c>
      <c r="H260" s="35">
        <v>54</v>
      </c>
      <c r="I260" s="35">
        <v>12</v>
      </c>
      <c r="J260" s="36">
        <f t="shared" si="18"/>
        <v>42</v>
      </c>
      <c r="K260" s="36">
        <f t="shared" si="19"/>
        <v>22.22222222222222</v>
      </c>
    </row>
    <row r="261" spans="1:11" ht="30.75">
      <c r="A261" s="6" t="s">
        <v>181</v>
      </c>
      <c r="B261" s="100" t="s">
        <v>227</v>
      </c>
      <c r="C261" s="101"/>
      <c r="D261" s="7" t="s">
        <v>11</v>
      </c>
      <c r="E261" s="7" t="s">
        <v>101</v>
      </c>
      <c r="F261" s="7" t="s">
        <v>53</v>
      </c>
      <c r="G261" s="8" t="s">
        <v>182</v>
      </c>
      <c r="H261" s="35">
        <f>H262</f>
        <v>880</v>
      </c>
      <c r="I261" s="35">
        <f>I262</f>
        <v>878.2</v>
      </c>
      <c r="J261" s="36">
        <f t="shared" si="18"/>
        <v>1.7999999999999545</v>
      </c>
      <c r="K261" s="36">
        <f t="shared" si="19"/>
        <v>99.79545454545456</v>
      </c>
    </row>
    <row r="262" spans="1:11" ht="46.5">
      <c r="A262" s="6" t="s">
        <v>203</v>
      </c>
      <c r="B262" s="100" t="s">
        <v>227</v>
      </c>
      <c r="C262" s="101"/>
      <c r="D262" s="7" t="s">
        <v>11</v>
      </c>
      <c r="E262" s="7" t="s">
        <v>101</v>
      </c>
      <c r="F262" s="7" t="s">
        <v>53</v>
      </c>
      <c r="G262" s="8" t="s">
        <v>204</v>
      </c>
      <c r="H262" s="35">
        <v>880</v>
      </c>
      <c r="I262" s="35">
        <v>878.2</v>
      </c>
      <c r="J262" s="36">
        <f t="shared" si="18"/>
        <v>1.7999999999999545</v>
      </c>
      <c r="K262" s="36">
        <f t="shared" si="19"/>
        <v>99.79545454545456</v>
      </c>
    </row>
    <row r="263" spans="1:16" s="52" customFormat="1" ht="62.25">
      <c r="A263" s="2" t="s">
        <v>229</v>
      </c>
      <c r="B263" s="102" t="s">
        <v>230</v>
      </c>
      <c r="C263" s="103"/>
      <c r="D263" s="3"/>
      <c r="E263" s="3"/>
      <c r="F263" s="3"/>
      <c r="G263" s="41"/>
      <c r="H263" s="34">
        <f>H264+H298+H304</f>
        <v>80267.59999999999</v>
      </c>
      <c r="I263" s="34">
        <f>I264+I298+I304</f>
        <v>40997.3</v>
      </c>
      <c r="J263" s="50">
        <f t="shared" si="18"/>
        <v>39270.29999999999</v>
      </c>
      <c r="K263" s="50">
        <f t="shared" si="19"/>
        <v>51.07577652751547</v>
      </c>
      <c r="L263" s="191"/>
      <c r="M263" s="191"/>
      <c r="N263" s="191"/>
      <c r="O263" s="191"/>
      <c r="P263" s="191"/>
    </row>
    <row r="264" spans="1:16" s="57" customFormat="1" ht="20.25" customHeight="1">
      <c r="A264" s="53" t="s">
        <v>10</v>
      </c>
      <c r="B264" s="104" t="s">
        <v>230</v>
      </c>
      <c r="C264" s="105"/>
      <c r="D264" s="54" t="s">
        <v>11</v>
      </c>
      <c r="E264" s="58" t="s">
        <v>576</v>
      </c>
      <c r="F264" s="54"/>
      <c r="G264" s="55"/>
      <c r="H264" s="56">
        <f>H265</f>
        <v>74095.59999999999</v>
      </c>
      <c r="I264" s="56">
        <f>I265</f>
        <v>37543.8</v>
      </c>
      <c r="J264" s="51">
        <f t="shared" si="18"/>
        <v>36551.79999999999</v>
      </c>
      <c r="K264" s="51">
        <f t="shared" si="19"/>
        <v>50.6694054707702</v>
      </c>
      <c r="L264" s="190"/>
      <c r="M264" s="190"/>
      <c r="N264" s="190"/>
      <c r="O264" s="190"/>
      <c r="P264" s="190"/>
    </row>
    <row r="265" spans="1:11" ht="15">
      <c r="A265" s="6" t="s">
        <v>54</v>
      </c>
      <c r="B265" s="100" t="s">
        <v>230</v>
      </c>
      <c r="C265" s="101"/>
      <c r="D265" s="7" t="s">
        <v>11</v>
      </c>
      <c r="E265" s="7" t="s">
        <v>55</v>
      </c>
      <c r="F265" s="7"/>
      <c r="G265" s="8"/>
      <c r="H265" s="35">
        <f>H266+H271+H287</f>
        <v>74095.59999999999</v>
      </c>
      <c r="I265" s="35">
        <f>I266+I271+I287</f>
        <v>37543.8</v>
      </c>
      <c r="J265" s="36">
        <f t="shared" si="18"/>
        <v>36551.79999999999</v>
      </c>
      <c r="K265" s="36">
        <f t="shared" si="19"/>
        <v>50.6694054707702</v>
      </c>
    </row>
    <row r="266" spans="1:11" ht="62.25">
      <c r="A266" s="6" t="s">
        <v>231</v>
      </c>
      <c r="B266" s="100" t="s">
        <v>230</v>
      </c>
      <c r="C266" s="101"/>
      <c r="D266" s="7" t="s">
        <v>11</v>
      </c>
      <c r="E266" s="7" t="s">
        <v>55</v>
      </c>
      <c r="F266" s="7" t="s">
        <v>232</v>
      </c>
      <c r="G266" s="8"/>
      <c r="H266" s="35">
        <f aca="true" t="shared" si="22" ref="H266:I269">H267</f>
        <v>1464.5</v>
      </c>
      <c r="I266" s="35">
        <f t="shared" si="22"/>
        <v>0</v>
      </c>
      <c r="J266" s="36">
        <f t="shared" si="18"/>
        <v>1464.5</v>
      </c>
      <c r="K266" s="36">
        <f t="shared" si="19"/>
        <v>0</v>
      </c>
    </row>
    <row r="267" spans="1:11" ht="48" customHeight="1">
      <c r="A267" s="6" t="s">
        <v>233</v>
      </c>
      <c r="B267" s="100" t="s">
        <v>230</v>
      </c>
      <c r="C267" s="101"/>
      <c r="D267" s="7" t="s">
        <v>11</v>
      </c>
      <c r="E267" s="7" t="s">
        <v>55</v>
      </c>
      <c r="F267" s="7" t="s">
        <v>234</v>
      </c>
      <c r="G267" s="8"/>
      <c r="H267" s="35">
        <f t="shared" si="22"/>
        <v>1464.5</v>
      </c>
      <c r="I267" s="35">
        <f t="shared" si="22"/>
        <v>0</v>
      </c>
      <c r="J267" s="36">
        <f aca="true" t="shared" si="23" ref="J267:J330">H267-I267</f>
        <v>1464.5</v>
      </c>
      <c r="K267" s="36">
        <f aca="true" t="shared" si="24" ref="K267:K330">I267/H267*100</f>
        <v>0</v>
      </c>
    </row>
    <row r="268" spans="1:11" ht="30.75">
      <c r="A268" s="6" t="s">
        <v>235</v>
      </c>
      <c r="B268" s="100" t="s">
        <v>230</v>
      </c>
      <c r="C268" s="101"/>
      <c r="D268" s="7" t="s">
        <v>11</v>
      </c>
      <c r="E268" s="7" t="s">
        <v>55</v>
      </c>
      <c r="F268" s="7" t="s">
        <v>236</v>
      </c>
      <c r="G268" s="8"/>
      <c r="H268" s="35">
        <f t="shared" si="22"/>
        <v>1464.5</v>
      </c>
      <c r="I268" s="35">
        <f t="shared" si="22"/>
        <v>0</v>
      </c>
      <c r="J268" s="36">
        <f t="shared" si="23"/>
        <v>1464.5</v>
      </c>
      <c r="K268" s="36">
        <f t="shared" si="24"/>
        <v>0</v>
      </c>
    </row>
    <row r="269" spans="1:11" ht="46.5">
      <c r="A269" s="6" t="s">
        <v>33</v>
      </c>
      <c r="B269" s="100" t="s">
        <v>230</v>
      </c>
      <c r="C269" s="101"/>
      <c r="D269" s="7" t="s">
        <v>11</v>
      </c>
      <c r="E269" s="7" t="s">
        <v>55</v>
      </c>
      <c r="F269" s="7" t="s">
        <v>236</v>
      </c>
      <c r="G269" s="8" t="s">
        <v>34</v>
      </c>
      <c r="H269" s="35">
        <f t="shared" si="22"/>
        <v>1464.5</v>
      </c>
      <c r="I269" s="35">
        <f t="shared" si="22"/>
        <v>0</v>
      </c>
      <c r="J269" s="36">
        <f t="shared" si="23"/>
        <v>1464.5</v>
      </c>
      <c r="K269" s="36">
        <f t="shared" si="24"/>
        <v>0</v>
      </c>
    </row>
    <row r="270" spans="1:11" ht="46.5">
      <c r="A270" s="6" t="s">
        <v>35</v>
      </c>
      <c r="B270" s="100" t="s">
        <v>230</v>
      </c>
      <c r="C270" s="101"/>
      <c r="D270" s="7" t="s">
        <v>11</v>
      </c>
      <c r="E270" s="7" t="s">
        <v>55</v>
      </c>
      <c r="F270" s="7" t="s">
        <v>236</v>
      </c>
      <c r="G270" s="8" t="s">
        <v>36</v>
      </c>
      <c r="H270" s="35">
        <v>1464.5</v>
      </c>
      <c r="I270" s="35">
        <f>Прил_5!I665</f>
        <v>0</v>
      </c>
      <c r="J270" s="36">
        <f t="shared" si="23"/>
        <v>1464.5</v>
      </c>
      <c r="K270" s="36">
        <f t="shared" si="24"/>
        <v>0</v>
      </c>
    </row>
    <row r="271" spans="1:11" ht="30.75">
      <c r="A271" s="6" t="s">
        <v>237</v>
      </c>
      <c r="B271" s="100" t="s">
        <v>230</v>
      </c>
      <c r="C271" s="101"/>
      <c r="D271" s="7" t="s">
        <v>11</v>
      </c>
      <c r="E271" s="7" t="s">
        <v>55</v>
      </c>
      <c r="F271" s="7" t="s">
        <v>238</v>
      </c>
      <c r="G271" s="8"/>
      <c r="H271" s="35">
        <f>H272+H275+H280</f>
        <v>70561.7</v>
      </c>
      <c r="I271" s="35">
        <f>I272+I275+I280</f>
        <v>36635.200000000004</v>
      </c>
      <c r="J271" s="36">
        <f t="shared" si="23"/>
        <v>33926.49999999999</v>
      </c>
      <c r="K271" s="36">
        <f t="shared" si="24"/>
        <v>51.91938402844604</v>
      </c>
    </row>
    <row r="272" spans="1:11" ht="110.25" customHeight="1">
      <c r="A272" s="6" t="s">
        <v>37</v>
      </c>
      <c r="B272" s="100" t="s">
        <v>230</v>
      </c>
      <c r="C272" s="101"/>
      <c r="D272" s="7" t="s">
        <v>11</v>
      </c>
      <c r="E272" s="7" t="s">
        <v>55</v>
      </c>
      <c r="F272" s="7" t="s">
        <v>239</v>
      </c>
      <c r="G272" s="8"/>
      <c r="H272" s="35">
        <f>H273</f>
        <v>944.4</v>
      </c>
      <c r="I272" s="35">
        <f>I273</f>
        <v>530.5</v>
      </c>
      <c r="J272" s="36">
        <f t="shared" si="23"/>
        <v>413.9</v>
      </c>
      <c r="K272" s="36">
        <f t="shared" si="24"/>
        <v>56.1732316814909</v>
      </c>
    </row>
    <row r="273" spans="1:11" ht="93.75" customHeight="1">
      <c r="A273" s="6" t="s">
        <v>20</v>
      </c>
      <c r="B273" s="100" t="s">
        <v>230</v>
      </c>
      <c r="C273" s="101"/>
      <c r="D273" s="7" t="s">
        <v>11</v>
      </c>
      <c r="E273" s="7" t="s">
        <v>55</v>
      </c>
      <c r="F273" s="7" t="s">
        <v>239</v>
      </c>
      <c r="G273" s="8" t="s">
        <v>21</v>
      </c>
      <c r="H273" s="35">
        <f>H274</f>
        <v>944.4</v>
      </c>
      <c r="I273" s="35">
        <f>I274</f>
        <v>530.5</v>
      </c>
      <c r="J273" s="36">
        <f t="shared" si="23"/>
        <v>413.9</v>
      </c>
      <c r="K273" s="36">
        <f t="shared" si="24"/>
        <v>56.1732316814909</v>
      </c>
    </row>
    <row r="274" spans="1:11" ht="30.75">
      <c r="A274" s="6" t="s">
        <v>221</v>
      </c>
      <c r="B274" s="100" t="s">
        <v>230</v>
      </c>
      <c r="C274" s="101"/>
      <c r="D274" s="7" t="s">
        <v>11</v>
      </c>
      <c r="E274" s="7" t="s">
        <v>55</v>
      </c>
      <c r="F274" s="7" t="s">
        <v>239</v>
      </c>
      <c r="G274" s="8" t="s">
        <v>222</v>
      </c>
      <c r="H274" s="35">
        <v>944.4</v>
      </c>
      <c r="I274" s="35">
        <v>530.5</v>
      </c>
      <c r="J274" s="36">
        <f t="shared" si="23"/>
        <v>413.9</v>
      </c>
      <c r="K274" s="36">
        <f t="shared" si="24"/>
        <v>56.1732316814909</v>
      </c>
    </row>
    <row r="275" spans="1:11" ht="15">
      <c r="A275" s="6" t="s">
        <v>52</v>
      </c>
      <c r="B275" s="100" t="s">
        <v>230</v>
      </c>
      <c r="C275" s="101"/>
      <c r="D275" s="7" t="s">
        <v>11</v>
      </c>
      <c r="E275" s="7" t="s">
        <v>55</v>
      </c>
      <c r="F275" s="7" t="s">
        <v>240</v>
      </c>
      <c r="G275" s="8"/>
      <c r="H275" s="35">
        <f>H276+H278</f>
        <v>401.5</v>
      </c>
      <c r="I275" s="35">
        <f>I276+I278</f>
        <v>9.8</v>
      </c>
      <c r="J275" s="36">
        <f t="shared" si="23"/>
        <v>391.7</v>
      </c>
      <c r="K275" s="36">
        <f t="shared" si="24"/>
        <v>2.4408468244084687</v>
      </c>
    </row>
    <row r="276" spans="1:11" ht="95.25" customHeight="1">
      <c r="A276" s="6" t="s">
        <v>20</v>
      </c>
      <c r="B276" s="100" t="s">
        <v>230</v>
      </c>
      <c r="C276" s="101"/>
      <c r="D276" s="7" t="s">
        <v>11</v>
      </c>
      <c r="E276" s="7" t="s">
        <v>55</v>
      </c>
      <c r="F276" s="7" t="s">
        <v>240</v>
      </c>
      <c r="G276" s="8" t="s">
        <v>21</v>
      </c>
      <c r="H276" s="35">
        <f>H277</f>
        <v>51.5</v>
      </c>
      <c r="I276" s="35">
        <f>I277</f>
        <v>9.8</v>
      </c>
      <c r="J276" s="36">
        <f t="shared" si="23"/>
        <v>41.7</v>
      </c>
      <c r="K276" s="36">
        <f t="shared" si="24"/>
        <v>19.029126213592235</v>
      </c>
    </row>
    <row r="277" spans="1:11" ht="30.75">
      <c r="A277" s="6" t="s">
        <v>221</v>
      </c>
      <c r="B277" s="100" t="s">
        <v>230</v>
      </c>
      <c r="C277" s="101"/>
      <c r="D277" s="7" t="s">
        <v>11</v>
      </c>
      <c r="E277" s="7" t="s">
        <v>55</v>
      </c>
      <c r="F277" s="7" t="s">
        <v>240</v>
      </c>
      <c r="G277" s="8" t="s">
        <v>222</v>
      </c>
      <c r="H277" s="35">
        <v>51.5</v>
      </c>
      <c r="I277" s="35">
        <v>9.8</v>
      </c>
      <c r="J277" s="36">
        <f t="shared" si="23"/>
        <v>41.7</v>
      </c>
      <c r="K277" s="36">
        <f t="shared" si="24"/>
        <v>19.029126213592235</v>
      </c>
    </row>
    <row r="278" spans="1:11" ht="30.75">
      <c r="A278" s="6" t="s">
        <v>181</v>
      </c>
      <c r="B278" s="100" t="s">
        <v>230</v>
      </c>
      <c r="C278" s="101"/>
      <c r="D278" s="7" t="s">
        <v>11</v>
      </c>
      <c r="E278" s="7" t="s">
        <v>55</v>
      </c>
      <c r="F278" s="7" t="s">
        <v>240</v>
      </c>
      <c r="G278" s="8" t="s">
        <v>182</v>
      </c>
      <c r="H278" s="35">
        <f>H279</f>
        <v>350</v>
      </c>
      <c r="I278" s="35">
        <f>I279</f>
        <v>0</v>
      </c>
      <c r="J278" s="36">
        <f t="shared" si="23"/>
        <v>350</v>
      </c>
      <c r="K278" s="36">
        <f t="shared" si="24"/>
        <v>0</v>
      </c>
    </row>
    <row r="279" spans="1:11" ht="46.5">
      <c r="A279" s="6" t="s">
        <v>203</v>
      </c>
      <c r="B279" s="100" t="s">
        <v>230</v>
      </c>
      <c r="C279" s="101"/>
      <c r="D279" s="7" t="s">
        <v>11</v>
      </c>
      <c r="E279" s="7" t="s">
        <v>55</v>
      </c>
      <c r="F279" s="7" t="s">
        <v>240</v>
      </c>
      <c r="G279" s="8" t="s">
        <v>204</v>
      </c>
      <c r="H279" s="35">
        <v>350</v>
      </c>
      <c r="I279" s="35"/>
      <c r="J279" s="36">
        <f t="shared" si="23"/>
        <v>350</v>
      </c>
      <c r="K279" s="36">
        <f t="shared" si="24"/>
        <v>0</v>
      </c>
    </row>
    <row r="280" spans="1:11" ht="46.5">
      <c r="A280" s="6" t="s">
        <v>241</v>
      </c>
      <c r="B280" s="100" t="s">
        <v>230</v>
      </c>
      <c r="C280" s="101"/>
      <c r="D280" s="7" t="s">
        <v>11</v>
      </c>
      <c r="E280" s="7" t="s">
        <v>55</v>
      </c>
      <c r="F280" s="7" t="s">
        <v>242</v>
      </c>
      <c r="G280" s="8"/>
      <c r="H280" s="35">
        <f>H281+H283+H285</f>
        <v>69215.8</v>
      </c>
      <c r="I280" s="35">
        <f>I281+I283+I285</f>
        <v>36094.9</v>
      </c>
      <c r="J280" s="36">
        <f t="shared" si="23"/>
        <v>33120.9</v>
      </c>
      <c r="K280" s="36">
        <f t="shared" si="24"/>
        <v>52.14835341063746</v>
      </c>
    </row>
    <row r="281" spans="1:11" ht="97.5" customHeight="1">
      <c r="A281" s="6" t="s">
        <v>20</v>
      </c>
      <c r="B281" s="100" t="s">
        <v>230</v>
      </c>
      <c r="C281" s="101"/>
      <c r="D281" s="7" t="s">
        <v>11</v>
      </c>
      <c r="E281" s="7" t="s">
        <v>55</v>
      </c>
      <c r="F281" s="7" t="s">
        <v>242</v>
      </c>
      <c r="G281" s="8" t="s">
        <v>21</v>
      </c>
      <c r="H281" s="35">
        <f>H282</f>
        <v>44253.5</v>
      </c>
      <c r="I281" s="35">
        <f>I282</f>
        <v>26158.8</v>
      </c>
      <c r="J281" s="36">
        <f t="shared" si="23"/>
        <v>18094.7</v>
      </c>
      <c r="K281" s="36">
        <f t="shared" si="24"/>
        <v>59.11125673675528</v>
      </c>
    </row>
    <row r="282" spans="1:11" ht="30.75">
      <c r="A282" s="6" t="s">
        <v>221</v>
      </c>
      <c r="B282" s="100" t="s">
        <v>230</v>
      </c>
      <c r="C282" s="101"/>
      <c r="D282" s="7" t="s">
        <v>11</v>
      </c>
      <c r="E282" s="7" t="s">
        <v>55</v>
      </c>
      <c r="F282" s="7" t="s">
        <v>242</v>
      </c>
      <c r="G282" s="8" t="s">
        <v>222</v>
      </c>
      <c r="H282" s="35">
        <v>44253.5</v>
      </c>
      <c r="I282" s="35">
        <v>26158.8</v>
      </c>
      <c r="J282" s="36">
        <f t="shared" si="23"/>
        <v>18094.7</v>
      </c>
      <c r="K282" s="36">
        <f t="shared" si="24"/>
        <v>59.11125673675528</v>
      </c>
    </row>
    <row r="283" spans="1:11" ht="46.5">
      <c r="A283" s="6" t="s">
        <v>33</v>
      </c>
      <c r="B283" s="100" t="s">
        <v>230</v>
      </c>
      <c r="C283" s="101"/>
      <c r="D283" s="7" t="s">
        <v>11</v>
      </c>
      <c r="E283" s="7" t="s">
        <v>55</v>
      </c>
      <c r="F283" s="7" t="s">
        <v>242</v>
      </c>
      <c r="G283" s="8" t="s">
        <v>34</v>
      </c>
      <c r="H283" s="35">
        <f>H284</f>
        <v>24401.3</v>
      </c>
      <c r="I283" s="35">
        <f>I284</f>
        <v>9710.2</v>
      </c>
      <c r="J283" s="36">
        <f t="shared" si="23"/>
        <v>14691.099999999999</v>
      </c>
      <c r="K283" s="36">
        <f t="shared" si="24"/>
        <v>39.793781478855635</v>
      </c>
    </row>
    <row r="284" spans="1:11" ht="46.5">
      <c r="A284" s="6" t="s">
        <v>35</v>
      </c>
      <c r="B284" s="100" t="s">
        <v>230</v>
      </c>
      <c r="C284" s="101"/>
      <c r="D284" s="7" t="s">
        <v>11</v>
      </c>
      <c r="E284" s="7" t="s">
        <v>55</v>
      </c>
      <c r="F284" s="7" t="s">
        <v>242</v>
      </c>
      <c r="G284" s="8" t="s">
        <v>36</v>
      </c>
      <c r="H284" s="35">
        <v>24401.3</v>
      </c>
      <c r="I284" s="35">
        <f>3478.7+6231.5</f>
        <v>9710.2</v>
      </c>
      <c r="J284" s="36">
        <f t="shared" si="23"/>
        <v>14691.099999999999</v>
      </c>
      <c r="K284" s="36">
        <f t="shared" si="24"/>
        <v>39.793781478855635</v>
      </c>
    </row>
    <row r="285" spans="1:11" ht="15">
      <c r="A285" s="6" t="s">
        <v>45</v>
      </c>
      <c r="B285" s="100" t="s">
        <v>230</v>
      </c>
      <c r="C285" s="101"/>
      <c r="D285" s="7" t="s">
        <v>11</v>
      </c>
      <c r="E285" s="7" t="s">
        <v>55</v>
      </c>
      <c r="F285" s="7" t="s">
        <v>242</v>
      </c>
      <c r="G285" s="8" t="s">
        <v>46</v>
      </c>
      <c r="H285" s="35">
        <f>H286</f>
        <v>561</v>
      </c>
      <c r="I285" s="35">
        <f>I286</f>
        <v>225.9</v>
      </c>
      <c r="J285" s="36">
        <f t="shared" si="23"/>
        <v>335.1</v>
      </c>
      <c r="K285" s="36">
        <f t="shared" si="24"/>
        <v>40.26737967914439</v>
      </c>
    </row>
    <row r="286" spans="1:11" ht="18" customHeight="1">
      <c r="A286" s="6" t="s">
        <v>49</v>
      </c>
      <c r="B286" s="100" t="s">
        <v>230</v>
      </c>
      <c r="C286" s="101"/>
      <c r="D286" s="7" t="s">
        <v>11</v>
      </c>
      <c r="E286" s="7" t="s">
        <v>55</v>
      </c>
      <c r="F286" s="7" t="s">
        <v>242</v>
      </c>
      <c r="G286" s="8" t="s">
        <v>50</v>
      </c>
      <c r="H286" s="35">
        <v>561</v>
      </c>
      <c r="I286" s="35">
        <v>225.9</v>
      </c>
      <c r="J286" s="36">
        <f t="shared" si="23"/>
        <v>335.1</v>
      </c>
      <c r="K286" s="36">
        <f t="shared" si="24"/>
        <v>40.26737967914439</v>
      </c>
    </row>
    <row r="287" spans="1:11" ht="46.5">
      <c r="A287" s="6" t="s">
        <v>243</v>
      </c>
      <c r="B287" s="100" t="s">
        <v>230</v>
      </c>
      <c r="C287" s="101"/>
      <c r="D287" s="7" t="s">
        <v>11</v>
      </c>
      <c r="E287" s="7" t="s">
        <v>55</v>
      </c>
      <c r="F287" s="7" t="s">
        <v>244</v>
      </c>
      <c r="G287" s="8"/>
      <c r="H287" s="35">
        <f>H288+H291+H294</f>
        <v>2069.4</v>
      </c>
      <c r="I287" s="35">
        <f>I288+I291+I294</f>
        <v>908.5999999999999</v>
      </c>
      <c r="J287" s="36">
        <f t="shared" si="23"/>
        <v>1160.8000000000002</v>
      </c>
      <c r="K287" s="36">
        <f t="shared" si="24"/>
        <v>43.90644631294094</v>
      </c>
    </row>
    <row r="288" spans="1:11" ht="30.75">
      <c r="A288" s="6" t="s">
        <v>245</v>
      </c>
      <c r="B288" s="100" t="s">
        <v>230</v>
      </c>
      <c r="C288" s="101"/>
      <c r="D288" s="7" t="s">
        <v>11</v>
      </c>
      <c r="E288" s="7" t="s">
        <v>55</v>
      </c>
      <c r="F288" s="7" t="s">
        <v>246</v>
      </c>
      <c r="G288" s="8"/>
      <c r="H288" s="35">
        <f>H289</f>
        <v>1942.4</v>
      </c>
      <c r="I288" s="35">
        <f>I289</f>
        <v>803.3</v>
      </c>
      <c r="J288" s="36">
        <f t="shared" si="23"/>
        <v>1139.1000000000001</v>
      </c>
      <c r="K288" s="36">
        <f t="shared" si="24"/>
        <v>41.35605436573311</v>
      </c>
    </row>
    <row r="289" spans="1:11" ht="46.5">
      <c r="A289" s="6" t="s">
        <v>33</v>
      </c>
      <c r="B289" s="100" t="s">
        <v>230</v>
      </c>
      <c r="C289" s="101"/>
      <c r="D289" s="7" t="s">
        <v>11</v>
      </c>
      <c r="E289" s="7" t="s">
        <v>55</v>
      </c>
      <c r="F289" s="7" t="s">
        <v>246</v>
      </c>
      <c r="G289" s="8" t="s">
        <v>34</v>
      </c>
      <c r="H289" s="35">
        <f>H290</f>
        <v>1942.4</v>
      </c>
      <c r="I289" s="35">
        <f>I290</f>
        <v>803.3</v>
      </c>
      <c r="J289" s="36">
        <f t="shared" si="23"/>
        <v>1139.1000000000001</v>
      </c>
      <c r="K289" s="36">
        <f t="shared" si="24"/>
        <v>41.35605436573311</v>
      </c>
    </row>
    <row r="290" spans="1:11" ht="46.5">
      <c r="A290" s="6" t="s">
        <v>35</v>
      </c>
      <c r="B290" s="100" t="s">
        <v>230</v>
      </c>
      <c r="C290" s="101"/>
      <c r="D290" s="7" t="s">
        <v>11</v>
      </c>
      <c r="E290" s="7" t="s">
        <v>55</v>
      </c>
      <c r="F290" s="7" t="s">
        <v>246</v>
      </c>
      <c r="G290" s="8" t="s">
        <v>36</v>
      </c>
      <c r="H290" s="35">
        <v>1942.4</v>
      </c>
      <c r="I290" s="35">
        <f>30+773.3</f>
        <v>803.3</v>
      </c>
      <c r="J290" s="36">
        <f t="shared" si="23"/>
        <v>1139.1000000000001</v>
      </c>
      <c r="K290" s="36">
        <f t="shared" si="24"/>
        <v>41.35605436573311</v>
      </c>
    </row>
    <row r="291" spans="1:11" ht="62.25">
      <c r="A291" s="6" t="s">
        <v>247</v>
      </c>
      <c r="B291" s="100" t="s">
        <v>230</v>
      </c>
      <c r="C291" s="101"/>
      <c r="D291" s="7" t="s">
        <v>11</v>
      </c>
      <c r="E291" s="7" t="s">
        <v>55</v>
      </c>
      <c r="F291" s="7" t="s">
        <v>248</v>
      </c>
      <c r="G291" s="8"/>
      <c r="H291" s="35">
        <f>H292</f>
        <v>80</v>
      </c>
      <c r="I291" s="35">
        <f>I292</f>
        <v>61.9</v>
      </c>
      <c r="J291" s="36">
        <f t="shared" si="23"/>
        <v>18.1</v>
      </c>
      <c r="K291" s="36">
        <f t="shared" si="24"/>
        <v>77.375</v>
      </c>
    </row>
    <row r="292" spans="1:11" ht="46.5">
      <c r="A292" s="6" t="s">
        <v>33</v>
      </c>
      <c r="B292" s="100" t="s">
        <v>230</v>
      </c>
      <c r="C292" s="101"/>
      <c r="D292" s="7" t="s">
        <v>11</v>
      </c>
      <c r="E292" s="7" t="s">
        <v>55</v>
      </c>
      <c r="F292" s="7" t="s">
        <v>248</v>
      </c>
      <c r="G292" s="8" t="s">
        <v>34</v>
      </c>
      <c r="H292" s="35">
        <f>H293</f>
        <v>80</v>
      </c>
      <c r="I292" s="35">
        <f>I293</f>
        <v>61.9</v>
      </c>
      <c r="J292" s="36">
        <f t="shared" si="23"/>
        <v>18.1</v>
      </c>
      <c r="K292" s="36">
        <f t="shared" si="24"/>
        <v>77.375</v>
      </c>
    </row>
    <row r="293" spans="1:11" ht="46.5">
      <c r="A293" s="6" t="s">
        <v>35</v>
      </c>
      <c r="B293" s="100" t="s">
        <v>230</v>
      </c>
      <c r="C293" s="101"/>
      <c r="D293" s="7" t="s">
        <v>11</v>
      </c>
      <c r="E293" s="7" t="s">
        <v>55</v>
      </c>
      <c r="F293" s="7" t="s">
        <v>248</v>
      </c>
      <c r="G293" s="8" t="s">
        <v>36</v>
      </c>
      <c r="H293" s="35">
        <v>80</v>
      </c>
      <c r="I293" s="35">
        <v>61.9</v>
      </c>
      <c r="J293" s="36">
        <f t="shared" si="23"/>
        <v>18.1</v>
      </c>
      <c r="K293" s="36">
        <f t="shared" si="24"/>
        <v>77.375</v>
      </c>
    </row>
    <row r="294" spans="1:11" ht="46.5">
      <c r="A294" s="6" t="s">
        <v>241</v>
      </c>
      <c r="B294" s="100" t="s">
        <v>230</v>
      </c>
      <c r="C294" s="101"/>
      <c r="D294" s="7" t="s">
        <v>11</v>
      </c>
      <c r="E294" s="7" t="s">
        <v>55</v>
      </c>
      <c r="F294" s="7" t="s">
        <v>249</v>
      </c>
      <c r="G294" s="8"/>
      <c r="H294" s="35">
        <f>H295</f>
        <v>47</v>
      </c>
      <c r="I294" s="35">
        <f>I295</f>
        <v>43.4</v>
      </c>
      <c r="J294" s="36">
        <f t="shared" si="23"/>
        <v>3.6000000000000014</v>
      </c>
      <c r="K294" s="36">
        <f t="shared" si="24"/>
        <v>92.34042553191489</v>
      </c>
    </row>
    <row r="295" spans="1:11" ht="15">
      <c r="A295" s="6" t="s">
        <v>45</v>
      </c>
      <c r="B295" s="100" t="s">
        <v>230</v>
      </c>
      <c r="C295" s="101"/>
      <c r="D295" s="7" t="s">
        <v>11</v>
      </c>
      <c r="E295" s="7" t="s">
        <v>55</v>
      </c>
      <c r="F295" s="7" t="s">
        <v>249</v>
      </c>
      <c r="G295" s="8" t="s">
        <v>46</v>
      </c>
      <c r="H295" s="35">
        <f>H296+H297</f>
        <v>47</v>
      </c>
      <c r="I295" s="35">
        <f>I296+I297</f>
        <v>43.4</v>
      </c>
      <c r="J295" s="36">
        <f t="shared" si="23"/>
        <v>3.6000000000000014</v>
      </c>
      <c r="K295" s="36">
        <f t="shared" si="24"/>
        <v>92.34042553191489</v>
      </c>
    </row>
    <row r="296" spans="1:11" ht="15">
      <c r="A296" s="6" t="s">
        <v>47</v>
      </c>
      <c r="B296" s="100" t="s">
        <v>230</v>
      </c>
      <c r="C296" s="101"/>
      <c r="D296" s="7" t="s">
        <v>11</v>
      </c>
      <c r="E296" s="7" t="s">
        <v>55</v>
      </c>
      <c r="F296" s="7" t="s">
        <v>249</v>
      </c>
      <c r="G296" s="8" t="s">
        <v>48</v>
      </c>
      <c r="H296" s="35">
        <v>10</v>
      </c>
      <c r="I296" s="35">
        <v>6.8</v>
      </c>
      <c r="J296" s="36">
        <f t="shared" si="23"/>
        <v>3.2</v>
      </c>
      <c r="K296" s="36">
        <f t="shared" si="24"/>
        <v>68</v>
      </c>
    </row>
    <row r="297" spans="1:11" ht="18" customHeight="1">
      <c r="A297" s="6" t="s">
        <v>49</v>
      </c>
      <c r="B297" s="100" t="s">
        <v>230</v>
      </c>
      <c r="C297" s="101"/>
      <c r="D297" s="7" t="s">
        <v>11</v>
      </c>
      <c r="E297" s="7" t="s">
        <v>55</v>
      </c>
      <c r="F297" s="7" t="s">
        <v>249</v>
      </c>
      <c r="G297" s="8" t="s">
        <v>50</v>
      </c>
      <c r="H297" s="35">
        <v>37</v>
      </c>
      <c r="I297" s="35">
        <v>36.6</v>
      </c>
      <c r="J297" s="36">
        <f t="shared" si="23"/>
        <v>0.3999999999999986</v>
      </c>
      <c r="K297" s="36">
        <f t="shared" si="24"/>
        <v>98.91891891891892</v>
      </c>
    </row>
    <row r="298" spans="1:16" s="57" customFormat="1" ht="32.25">
      <c r="A298" s="53" t="s">
        <v>153</v>
      </c>
      <c r="B298" s="104" t="s">
        <v>230</v>
      </c>
      <c r="C298" s="105"/>
      <c r="D298" s="54" t="s">
        <v>154</v>
      </c>
      <c r="E298" s="58" t="s">
        <v>576</v>
      </c>
      <c r="F298" s="54"/>
      <c r="G298" s="55"/>
      <c r="H298" s="56">
        <f aca="true" t="shared" si="25" ref="H298:I302">H299</f>
        <v>555</v>
      </c>
      <c r="I298" s="56">
        <f t="shared" si="25"/>
        <v>280.4</v>
      </c>
      <c r="J298" s="51">
        <f t="shared" si="23"/>
        <v>274.6</v>
      </c>
      <c r="K298" s="51">
        <f t="shared" si="24"/>
        <v>50.522522522522515</v>
      </c>
      <c r="L298" s="190"/>
      <c r="M298" s="190"/>
      <c r="N298" s="190"/>
      <c r="O298" s="190"/>
      <c r="P298" s="190"/>
    </row>
    <row r="299" spans="1:11" ht="15">
      <c r="A299" s="6" t="s">
        <v>155</v>
      </c>
      <c r="B299" s="100" t="s">
        <v>230</v>
      </c>
      <c r="C299" s="101"/>
      <c r="D299" s="7" t="s">
        <v>154</v>
      </c>
      <c r="E299" s="7" t="s">
        <v>11</v>
      </c>
      <c r="F299" s="7"/>
      <c r="G299" s="8"/>
      <c r="H299" s="35">
        <f t="shared" si="25"/>
        <v>555</v>
      </c>
      <c r="I299" s="35">
        <f t="shared" si="25"/>
        <v>280.4</v>
      </c>
      <c r="J299" s="36">
        <f t="shared" si="23"/>
        <v>274.6</v>
      </c>
      <c r="K299" s="36">
        <f t="shared" si="24"/>
        <v>50.522522522522515</v>
      </c>
    </row>
    <row r="300" spans="1:11" ht="15">
      <c r="A300" s="6" t="s">
        <v>156</v>
      </c>
      <c r="B300" s="100" t="s">
        <v>230</v>
      </c>
      <c r="C300" s="101"/>
      <c r="D300" s="7" t="s">
        <v>154</v>
      </c>
      <c r="E300" s="7" t="s">
        <v>11</v>
      </c>
      <c r="F300" s="7" t="s">
        <v>157</v>
      </c>
      <c r="G300" s="8"/>
      <c r="H300" s="35">
        <f t="shared" si="25"/>
        <v>555</v>
      </c>
      <c r="I300" s="35">
        <f t="shared" si="25"/>
        <v>280.4</v>
      </c>
      <c r="J300" s="36">
        <f t="shared" si="23"/>
        <v>274.6</v>
      </c>
      <c r="K300" s="36">
        <f t="shared" si="24"/>
        <v>50.522522522522515</v>
      </c>
    </row>
    <row r="301" spans="1:11" ht="30.75">
      <c r="A301" s="6" t="s">
        <v>158</v>
      </c>
      <c r="B301" s="100" t="s">
        <v>230</v>
      </c>
      <c r="C301" s="101"/>
      <c r="D301" s="7" t="s">
        <v>154</v>
      </c>
      <c r="E301" s="7" t="s">
        <v>11</v>
      </c>
      <c r="F301" s="7" t="s">
        <v>159</v>
      </c>
      <c r="G301" s="8"/>
      <c r="H301" s="35">
        <f t="shared" si="25"/>
        <v>555</v>
      </c>
      <c r="I301" s="35">
        <f t="shared" si="25"/>
        <v>280.4</v>
      </c>
      <c r="J301" s="36">
        <f t="shared" si="23"/>
        <v>274.6</v>
      </c>
      <c r="K301" s="36">
        <f t="shared" si="24"/>
        <v>50.522522522522515</v>
      </c>
    </row>
    <row r="302" spans="1:11" ht="46.5">
      <c r="A302" s="6" t="s">
        <v>33</v>
      </c>
      <c r="B302" s="100" t="s">
        <v>230</v>
      </c>
      <c r="C302" s="101"/>
      <c r="D302" s="7" t="s">
        <v>154</v>
      </c>
      <c r="E302" s="7" t="s">
        <v>11</v>
      </c>
      <c r="F302" s="7" t="s">
        <v>159</v>
      </c>
      <c r="G302" s="8" t="s">
        <v>34</v>
      </c>
      <c r="H302" s="35">
        <f t="shared" si="25"/>
        <v>555</v>
      </c>
      <c r="I302" s="35">
        <f t="shared" si="25"/>
        <v>280.4</v>
      </c>
      <c r="J302" s="36">
        <f t="shared" si="23"/>
        <v>274.6</v>
      </c>
      <c r="K302" s="36">
        <f t="shared" si="24"/>
        <v>50.522522522522515</v>
      </c>
    </row>
    <row r="303" spans="1:11" ht="46.5">
      <c r="A303" s="6" t="s">
        <v>35</v>
      </c>
      <c r="B303" s="100" t="s">
        <v>230</v>
      </c>
      <c r="C303" s="101"/>
      <c r="D303" s="7" t="s">
        <v>154</v>
      </c>
      <c r="E303" s="7" t="s">
        <v>11</v>
      </c>
      <c r="F303" s="7" t="s">
        <v>159</v>
      </c>
      <c r="G303" s="8" t="s">
        <v>36</v>
      </c>
      <c r="H303" s="35">
        <v>555</v>
      </c>
      <c r="I303" s="35">
        <v>280.4</v>
      </c>
      <c r="J303" s="36">
        <f t="shared" si="23"/>
        <v>274.6</v>
      </c>
      <c r="K303" s="36">
        <f t="shared" si="24"/>
        <v>50.522522522522515</v>
      </c>
    </row>
    <row r="304" spans="1:16" s="57" customFormat="1" ht="32.25">
      <c r="A304" s="53" t="s">
        <v>250</v>
      </c>
      <c r="B304" s="104" t="s">
        <v>230</v>
      </c>
      <c r="C304" s="105"/>
      <c r="D304" s="54" t="s">
        <v>134</v>
      </c>
      <c r="E304" s="58" t="s">
        <v>576</v>
      </c>
      <c r="F304" s="54"/>
      <c r="G304" s="55"/>
      <c r="H304" s="56">
        <f aca="true" t="shared" si="26" ref="H304:I308">H305</f>
        <v>5617</v>
      </c>
      <c r="I304" s="56">
        <f t="shared" si="26"/>
        <v>3173.1</v>
      </c>
      <c r="J304" s="51">
        <f t="shared" si="23"/>
        <v>2443.9</v>
      </c>
      <c r="K304" s="51">
        <f t="shared" si="24"/>
        <v>56.4910094356418</v>
      </c>
      <c r="L304" s="190"/>
      <c r="M304" s="190"/>
      <c r="N304" s="190"/>
      <c r="O304" s="190"/>
      <c r="P304" s="190"/>
    </row>
    <row r="305" spans="1:11" ht="15">
      <c r="A305" s="6" t="s">
        <v>251</v>
      </c>
      <c r="B305" s="100" t="s">
        <v>230</v>
      </c>
      <c r="C305" s="101"/>
      <c r="D305" s="7" t="s">
        <v>134</v>
      </c>
      <c r="E305" s="7" t="s">
        <v>13</v>
      </c>
      <c r="F305" s="7"/>
      <c r="G305" s="8"/>
      <c r="H305" s="35">
        <f t="shared" si="26"/>
        <v>5617</v>
      </c>
      <c r="I305" s="35">
        <f t="shared" si="26"/>
        <v>3173.1</v>
      </c>
      <c r="J305" s="36">
        <f t="shared" si="23"/>
        <v>2443.9</v>
      </c>
      <c r="K305" s="36">
        <f t="shared" si="24"/>
        <v>56.4910094356418</v>
      </c>
    </row>
    <row r="306" spans="1:11" ht="30.75">
      <c r="A306" s="6" t="s">
        <v>252</v>
      </c>
      <c r="B306" s="100" t="s">
        <v>230</v>
      </c>
      <c r="C306" s="101"/>
      <c r="D306" s="7" t="s">
        <v>134</v>
      </c>
      <c r="E306" s="7" t="s">
        <v>13</v>
      </c>
      <c r="F306" s="7" t="s">
        <v>253</v>
      </c>
      <c r="G306" s="8"/>
      <c r="H306" s="35">
        <f t="shared" si="26"/>
        <v>5617</v>
      </c>
      <c r="I306" s="35">
        <f t="shared" si="26"/>
        <v>3173.1</v>
      </c>
      <c r="J306" s="36">
        <f t="shared" si="23"/>
        <v>2443.9</v>
      </c>
      <c r="K306" s="36">
        <f t="shared" si="24"/>
        <v>56.4910094356418</v>
      </c>
    </row>
    <row r="307" spans="1:11" ht="46.5">
      <c r="A307" s="6" t="s">
        <v>241</v>
      </c>
      <c r="B307" s="100" t="s">
        <v>230</v>
      </c>
      <c r="C307" s="101"/>
      <c r="D307" s="7" t="s">
        <v>134</v>
      </c>
      <c r="E307" s="7" t="s">
        <v>13</v>
      </c>
      <c r="F307" s="7" t="s">
        <v>254</v>
      </c>
      <c r="G307" s="8"/>
      <c r="H307" s="35">
        <f t="shared" si="26"/>
        <v>5617</v>
      </c>
      <c r="I307" s="35">
        <f t="shared" si="26"/>
        <v>3173.1</v>
      </c>
      <c r="J307" s="36">
        <f t="shared" si="23"/>
        <v>2443.9</v>
      </c>
      <c r="K307" s="36">
        <f t="shared" si="24"/>
        <v>56.4910094356418</v>
      </c>
    </row>
    <row r="308" spans="1:11" ht="46.5">
      <c r="A308" s="6" t="s">
        <v>191</v>
      </c>
      <c r="B308" s="100" t="s">
        <v>230</v>
      </c>
      <c r="C308" s="101"/>
      <c r="D308" s="7" t="s">
        <v>134</v>
      </c>
      <c r="E308" s="7" t="s">
        <v>13</v>
      </c>
      <c r="F308" s="7" t="s">
        <v>254</v>
      </c>
      <c r="G308" s="8" t="s">
        <v>192</v>
      </c>
      <c r="H308" s="35">
        <f t="shared" si="26"/>
        <v>5617</v>
      </c>
      <c r="I308" s="35">
        <f t="shared" si="26"/>
        <v>3173.1</v>
      </c>
      <c r="J308" s="36">
        <f t="shared" si="23"/>
        <v>2443.9</v>
      </c>
      <c r="K308" s="36">
        <f t="shared" si="24"/>
        <v>56.4910094356418</v>
      </c>
    </row>
    <row r="309" spans="1:11" ht="15">
      <c r="A309" s="6" t="s">
        <v>255</v>
      </c>
      <c r="B309" s="100" t="s">
        <v>230</v>
      </c>
      <c r="C309" s="101"/>
      <c r="D309" s="7" t="s">
        <v>134</v>
      </c>
      <c r="E309" s="7" t="s">
        <v>13</v>
      </c>
      <c r="F309" s="7" t="s">
        <v>254</v>
      </c>
      <c r="G309" s="8" t="s">
        <v>256</v>
      </c>
      <c r="H309" s="35">
        <v>5617</v>
      </c>
      <c r="I309" s="35">
        <v>3173.1</v>
      </c>
      <c r="J309" s="36">
        <f t="shared" si="23"/>
        <v>2443.9</v>
      </c>
      <c r="K309" s="36">
        <f t="shared" si="24"/>
        <v>56.4910094356418</v>
      </c>
    </row>
    <row r="310" spans="1:11" ht="46.5">
      <c r="A310" s="2" t="s">
        <v>257</v>
      </c>
      <c r="B310" s="102" t="s">
        <v>258</v>
      </c>
      <c r="C310" s="103"/>
      <c r="D310" s="3"/>
      <c r="E310" s="3"/>
      <c r="F310" s="3"/>
      <c r="G310" s="4"/>
      <c r="H310" s="34">
        <f>H311</f>
        <v>351139.60000000003</v>
      </c>
      <c r="I310" s="34">
        <f>I311</f>
        <v>189158.90000000002</v>
      </c>
      <c r="J310" s="50">
        <f t="shared" si="23"/>
        <v>161980.7</v>
      </c>
      <c r="K310" s="50">
        <f t="shared" si="24"/>
        <v>53.869999282336714</v>
      </c>
    </row>
    <row r="311" spans="1:16" s="57" customFormat="1" ht="15.75">
      <c r="A311" s="53" t="s">
        <v>165</v>
      </c>
      <c r="B311" s="104" t="s">
        <v>258</v>
      </c>
      <c r="C311" s="105"/>
      <c r="D311" s="54" t="s">
        <v>166</v>
      </c>
      <c r="E311" s="58" t="s">
        <v>576</v>
      </c>
      <c r="F311" s="54"/>
      <c r="G311" s="55"/>
      <c r="H311" s="56">
        <f>H312+H365+H434+H473+H503</f>
        <v>351139.60000000003</v>
      </c>
      <c r="I311" s="56">
        <f>I312+I365+I434+I473+I503</f>
        <v>189158.90000000002</v>
      </c>
      <c r="J311" s="51">
        <f t="shared" si="23"/>
        <v>161980.7</v>
      </c>
      <c r="K311" s="51">
        <f t="shared" si="24"/>
        <v>53.869999282336714</v>
      </c>
      <c r="L311" s="190"/>
      <c r="M311" s="190"/>
      <c r="N311" s="190"/>
      <c r="O311" s="190"/>
      <c r="P311" s="190"/>
    </row>
    <row r="312" spans="1:11" ht="15">
      <c r="A312" s="6" t="s">
        <v>259</v>
      </c>
      <c r="B312" s="100" t="s">
        <v>258</v>
      </c>
      <c r="C312" s="101"/>
      <c r="D312" s="7" t="s">
        <v>166</v>
      </c>
      <c r="E312" s="7" t="s">
        <v>11</v>
      </c>
      <c r="F312" s="7"/>
      <c r="G312" s="8"/>
      <c r="H312" s="35">
        <f>H313+H322+H333+H347+H355</f>
        <v>63510.700000000004</v>
      </c>
      <c r="I312" s="35">
        <f>I313+I322+I333+I347+I355</f>
        <v>32653.300000000003</v>
      </c>
      <c r="J312" s="36">
        <f t="shared" si="23"/>
        <v>30857.4</v>
      </c>
      <c r="K312" s="36">
        <f t="shared" si="24"/>
        <v>51.41385624784485</v>
      </c>
    </row>
    <row r="313" spans="1:11" ht="46.5">
      <c r="A313" s="6" t="s">
        <v>169</v>
      </c>
      <c r="B313" s="100" t="s">
        <v>258</v>
      </c>
      <c r="C313" s="101"/>
      <c r="D313" s="7" t="s">
        <v>166</v>
      </c>
      <c r="E313" s="7" t="s">
        <v>11</v>
      </c>
      <c r="F313" s="7" t="s">
        <v>170</v>
      </c>
      <c r="G313" s="8"/>
      <c r="H313" s="35">
        <f>H314+H318</f>
        <v>46838.1</v>
      </c>
      <c r="I313" s="35">
        <f>I314+I318</f>
        <v>26427.600000000002</v>
      </c>
      <c r="J313" s="36">
        <f t="shared" si="23"/>
        <v>20410.499999999996</v>
      </c>
      <c r="K313" s="36">
        <f t="shared" si="24"/>
        <v>56.42329641894099</v>
      </c>
    </row>
    <row r="314" spans="1:11" ht="30.75">
      <c r="A314" s="6" t="s">
        <v>260</v>
      </c>
      <c r="B314" s="100" t="s">
        <v>258</v>
      </c>
      <c r="C314" s="101"/>
      <c r="D314" s="7" t="s">
        <v>166</v>
      </c>
      <c r="E314" s="7" t="s">
        <v>11</v>
      </c>
      <c r="F314" s="7" t="s">
        <v>261</v>
      </c>
      <c r="G314" s="8"/>
      <c r="H314" s="35">
        <f aca="true" t="shared" si="27" ref="H314:I316">H315</f>
        <v>1753.5</v>
      </c>
      <c r="I314" s="35">
        <f t="shared" si="27"/>
        <v>1025.4</v>
      </c>
      <c r="J314" s="36">
        <f t="shared" si="23"/>
        <v>728.0999999999999</v>
      </c>
      <c r="K314" s="36">
        <f t="shared" si="24"/>
        <v>58.477331052181356</v>
      </c>
    </row>
    <row r="315" spans="1:11" ht="96.75" customHeight="1">
      <c r="A315" s="6" t="s">
        <v>262</v>
      </c>
      <c r="B315" s="100" t="s">
        <v>258</v>
      </c>
      <c r="C315" s="101"/>
      <c r="D315" s="7" t="s">
        <v>166</v>
      </c>
      <c r="E315" s="7" t="s">
        <v>11</v>
      </c>
      <c r="F315" s="7" t="s">
        <v>263</v>
      </c>
      <c r="G315" s="8"/>
      <c r="H315" s="35">
        <f t="shared" si="27"/>
        <v>1753.5</v>
      </c>
      <c r="I315" s="35">
        <f t="shared" si="27"/>
        <v>1025.4</v>
      </c>
      <c r="J315" s="36">
        <f t="shared" si="23"/>
        <v>728.0999999999999</v>
      </c>
      <c r="K315" s="36">
        <f t="shared" si="24"/>
        <v>58.477331052181356</v>
      </c>
    </row>
    <row r="316" spans="1:11" ht="46.5">
      <c r="A316" s="6" t="s">
        <v>191</v>
      </c>
      <c r="B316" s="100" t="s">
        <v>258</v>
      </c>
      <c r="C316" s="101"/>
      <c r="D316" s="7" t="s">
        <v>166</v>
      </c>
      <c r="E316" s="7" t="s">
        <v>11</v>
      </c>
      <c r="F316" s="7" t="s">
        <v>263</v>
      </c>
      <c r="G316" s="8" t="s">
        <v>192</v>
      </c>
      <c r="H316" s="35">
        <f t="shared" si="27"/>
        <v>1753.5</v>
      </c>
      <c r="I316" s="35">
        <f t="shared" si="27"/>
        <v>1025.4</v>
      </c>
      <c r="J316" s="36">
        <f t="shared" si="23"/>
        <v>728.0999999999999</v>
      </c>
      <c r="K316" s="36">
        <f t="shared" si="24"/>
        <v>58.477331052181356</v>
      </c>
    </row>
    <row r="317" spans="1:11" ht="15">
      <c r="A317" s="6" t="s">
        <v>264</v>
      </c>
      <c r="B317" s="100" t="s">
        <v>258</v>
      </c>
      <c r="C317" s="101"/>
      <c r="D317" s="7" t="s">
        <v>166</v>
      </c>
      <c r="E317" s="7" t="s">
        <v>11</v>
      </c>
      <c r="F317" s="7" t="s">
        <v>263</v>
      </c>
      <c r="G317" s="8" t="s">
        <v>265</v>
      </c>
      <c r="H317" s="35">
        <v>1753.5</v>
      </c>
      <c r="I317" s="35">
        <f>Прил_5!I161</f>
        <v>1025.4</v>
      </c>
      <c r="J317" s="36">
        <f t="shared" si="23"/>
        <v>728.0999999999999</v>
      </c>
      <c r="K317" s="36">
        <f t="shared" si="24"/>
        <v>58.477331052181356</v>
      </c>
    </row>
    <row r="318" spans="1:11" ht="62.25">
      <c r="A318" s="6" t="s">
        <v>171</v>
      </c>
      <c r="B318" s="100" t="s">
        <v>258</v>
      </c>
      <c r="C318" s="101"/>
      <c r="D318" s="7" t="s">
        <v>166</v>
      </c>
      <c r="E318" s="7" t="s">
        <v>11</v>
      </c>
      <c r="F318" s="7" t="s">
        <v>172</v>
      </c>
      <c r="G318" s="8"/>
      <c r="H318" s="35">
        <f aca="true" t="shared" si="28" ref="H318:I320">H319</f>
        <v>45084.6</v>
      </c>
      <c r="I318" s="35">
        <f t="shared" si="28"/>
        <v>25402.2</v>
      </c>
      <c r="J318" s="36">
        <f t="shared" si="23"/>
        <v>19682.399999999998</v>
      </c>
      <c r="K318" s="36">
        <f t="shared" si="24"/>
        <v>56.34340772680694</v>
      </c>
    </row>
    <row r="319" spans="1:11" ht="15">
      <c r="A319" s="6" t="s">
        <v>173</v>
      </c>
      <c r="B319" s="100" t="s">
        <v>258</v>
      </c>
      <c r="C319" s="101"/>
      <c r="D319" s="7" t="s">
        <v>166</v>
      </c>
      <c r="E319" s="7" t="s">
        <v>11</v>
      </c>
      <c r="F319" s="7" t="s">
        <v>174</v>
      </c>
      <c r="G319" s="8"/>
      <c r="H319" s="35">
        <f t="shared" si="28"/>
        <v>45084.6</v>
      </c>
      <c r="I319" s="35">
        <f t="shared" si="28"/>
        <v>25402.2</v>
      </c>
      <c r="J319" s="36">
        <f t="shared" si="23"/>
        <v>19682.399999999998</v>
      </c>
      <c r="K319" s="36">
        <f t="shared" si="24"/>
        <v>56.34340772680694</v>
      </c>
    </row>
    <row r="320" spans="1:11" ht="46.5">
      <c r="A320" s="6" t="s">
        <v>191</v>
      </c>
      <c r="B320" s="100" t="s">
        <v>258</v>
      </c>
      <c r="C320" s="101"/>
      <c r="D320" s="7" t="s">
        <v>166</v>
      </c>
      <c r="E320" s="7" t="s">
        <v>11</v>
      </c>
      <c r="F320" s="7" t="s">
        <v>174</v>
      </c>
      <c r="G320" s="8" t="s">
        <v>192</v>
      </c>
      <c r="H320" s="35">
        <f t="shared" si="28"/>
        <v>45084.6</v>
      </c>
      <c r="I320" s="35">
        <f t="shared" si="28"/>
        <v>25402.2</v>
      </c>
      <c r="J320" s="36">
        <f t="shared" si="23"/>
        <v>19682.399999999998</v>
      </c>
      <c r="K320" s="36">
        <f t="shared" si="24"/>
        <v>56.34340772680694</v>
      </c>
    </row>
    <row r="321" spans="1:11" ht="15">
      <c r="A321" s="6" t="s">
        <v>264</v>
      </c>
      <c r="B321" s="100" t="s">
        <v>258</v>
      </c>
      <c r="C321" s="101"/>
      <c r="D321" s="7" t="s">
        <v>166</v>
      </c>
      <c r="E321" s="7" t="s">
        <v>11</v>
      </c>
      <c r="F321" s="7" t="s">
        <v>174</v>
      </c>
      <c r="G321" s="8" t="s">
        <v>265</v>
      </c>
      <c r="H321" s="35">
        <v>45084.6</v>
      </c>
      <c r="I321" s="35">
        <f>Прил_5!I208</f>
        <v>25402.2</v>
      </c>
      <c r="J321" s="36">
        <f t="shared" si="23"/>
        <v>19682.399999999998</v>
      </c>
      <c r="K321" s="36">
        <f t="shared" si="24"/>
        <v>56.34340772680694</v>
      </c>
    </row>
    <row r="322" spans="1:11" ht="78">
      <c r="A322" s="6" t="s">
        <v>266</v>
      </c>
      <c r="B322" s="100" t="s">
        <v>258</v>
      </c>
      <c r="C322" s="101"/>
      <c r="D322" s="7" t="s">
        <v>166</v>
      </c>
      <c r="E322" s="7" t="s">
        <v>11</v>
      </c>
      <c r="F322" s="7" t="s">
        <v>267</v>
      </c>
      <c r="G322" s="8"/>
      <c r="H322" s="35">
        <f>H323</f>
        <v>1998.4</v>
      </c>
      <c r="I322" s="35">
        <f>I323</f>
        <v>798.8000000000001</v>
      </c>
      <c r="J322" s="36">
        <f t="shared" si="23"/>
        <v>1199.6</v>
      </c>
      <c r="K322" s="36">
        <f t="shared" si="24"/>
        <v>39.971977582065655</v>
      </c>
    </row>
    <row r="323" spans="1:11" ht="62.25">
      <c r="A323" s="6" t="s">
        <v>268</v>
      </c>
      <c r="B323" s="100" t="s">
        <v>258</v>
      </c>
      <c r="C323" s="101"/>
      <c r="D323" s="7" t="s">
        <v>166</v>
      </c>
      <c r="E323" s="7" t="s">
        <v>11</v>
      </c>
      <c r="F323" s="7" t="s">
        <v>269</v>
      </c>
      <c r="G323" s="8"/>
      <c r="H323" s="35">
        <f>H324+H327+H330</f>
        <v>1998.4</v>
      </c>
      <c r="I323" s="35">
        <f>I324+I327+I330</f>
        <v>798.8000000000001</v>
      </c>
      <c r="J323" s="36">
        <f t="shared" si="23"/>
        <v>1199.6</v>
      </c>
      <c r="K323" s="36">
        <f t="shared" si="24"/>
        <v>39.971977582065655</v>
      </c>
    </row>
    <row r="324" spans="1:11" ht="30.75">
      <c r="A324" s="6" t="s">
        <v>270</v>
      </c>
      <c r="B324" s="100" t="s">
        <v>258</v>
      </c>
      <c r="C324" s="101"/>
      <c r="D324" s="7" t="s">
        <v>166</v>
      </c>
      <c r="E324" s="7" t="s">
        <v>11</v>
      </c>
      <c r="F324" s="7" t="s">
        <v>271</v>
      </c>
      <c r="G324" s="8"/>
      <c r="H324" s="35">
        <f>H325</f>
        <v>166.4</v>
      </c>
      <c r="I324" s="35">
        <f>I325</f>
        <v>83.2</v>
      </c>
      <c r="J324" s="36">
        <f t="shared" si="23"/>
        <v>83.2</v>
      </c>
      <c r="K324" s="36">
        <f t="shared" si="24"/>
        <v>50</v>
      </c>
    </row>
    <row r="325" spans="1:11" ht="46.5">
      <c r="A325" s="6" t="s">
        <v>191</v>
      </c>
      <c r="B325" s="100" t="s">
        <v>258</v>
      </c>
      <c r="C325" s="101"/>
      <c r="D325" s="7" t="s">
        <v>166</v>
      </c>
      <c r="E325" s="7" t="s">
        <v>11</v>
      </c>
      <c r="F325" s="7" t="s">
        <v>271</v>
      </c>
      <c r="G325" s="8" t="s">
        <v>192</v>
      </c>
      <c r="H325" s="35">
        <f>H326</f>
        <v>166.4</v>
      </c>
      <c r="I325" s="35">
        <f>I326</f>
        <v>83.2</v>
      </c>
      <c r="J325" s="36">
        <f t="shared" si="23"/>
        <v>83.2</v>
      </c>
      <c r="K325" s="36">
        <f t="shared" si="24"/>
        <v>50</v>
      </c>
    </row>
    <row r="326" spans="1:11" ht="15">
      <c r="A326" s="6" t="s">
        <v>264</v>
      </c>
      <c r="B326" s="100" t="s">
        <v>258</v>
      </c>
      <c r="C326" s="101"/>
      <c r="D326" s="7" t="s">
        <v>166</v>
      </c>
      <c r="E326" s="7" t="s">
        <v>11</v>
      </c>
      <c r="F326" s="7" t="s">
        <v>271</v>
      </c>
      <c r="G326" s="8" t="s">
        <v>265</v>
      </c>
      <c r="H326" s="35">
        <v>166.4</v>
      </c>
      <c r="I326" s="35">
        <f>Прил_5!I269</f>
        <v>83.2</v>
      </c>
      <c r="J326" s="36">
        <f t="shared" si="23"/>
        <v>83.2</v>
      </c>
      <c r="K326" s="36">
        <f t="shared" si="24"/>
        <v>50</v>
      </c>
    </row>
    <row r="327" spans="1:11" ht="15">
      <c r="A327" s="6" t="s">
        <v>272</v>
      </c>
      <c r="B327" s="100" t="s">
        <v>258</v>
      </c>
      <c r="C327" s="101"/>
      <c r="D327" s="7" t="s">
        <v>166</v>
      </c>
      <c r="E327" s="7" t="s">
        <v>11</v>
      </c>
      <c r="F327" s="7" t="s">
        <v>273</v>
      </c>
      <c r="G327" s="8"/>
      <c r="H327" s="35">
        <f>H328</f>
        <v>1632</v>
      </c>
      <c r="I327" s="35">
        <f>I328</f>
        <v>715.6</v>
      </c>
      <c r="J327" s="36">
        <f t="shared" si="23"/>
        <v>916.4</v>
      </c>
      <c r="K327" s="36">
        <f t="shared" si="24"/>
        <v>43.84803921568627</v>
      </c>
    </row>
    <row r="328" spans="1:11" ht="46.5">
      <c r="A328" s="6" t="s">
        <v>191</v>
      </c>
      <c r="B328" s="100" t="s">
        <v>258</v>
      </c>
      <c r="C328" s="101"/>
      <c r="D328" s="7" t="s">
        <v>166</v>
      </c>
      <c r="E328" s="7" t="s">
        <v>11</v>
      </c>
      <c r="F328" s="7" t="s">
        <v>273</v>
      </c>
      <c r="G328" s="8" t="s">
        <v>192</v>
      </c>
      <c r="H328" s="35">
        <f>H329</f>
        <v>1632</v>
      </c>
      <c r="I328" s="35">
        <f>I329</f>
        <v>715.6</v>
      </c>
      <c r="J328" s="36">
        <f t="shared" si="23"/>
        <v>916.4</v>
      </c>
      <c r="K328" s="36">
        <f t="shared" si="24"/>
        <v>43.84803921568627</v>
      </c>
    </row>
    <row r="329" spans="1:11" ht="15">
      <c r="A329" s="6" t="s">
        <v>264</v>
      </c>
      <c r="B329" s="100" t="s">
        <v>258</v>
      </c>
      <c r="C329" s="101"/>
      <c r="D329" s="7" t="s">
        <v>166</v>
      </c>
      <c r="E329" s="7" t="s">
        <v>11</v>
      </c>
      <c r="F329" s="7" t="s">
        <v>273</v>
      </c>
      <c r="G329" s="8" t="s">
        <v>265</v>
      </c>
      <c r="H329" s="35">
        <v>1632</v>
      </c>
      <c r="I329" s="35">
        <f>Прил_5!I283</f>
        <v>715.6</v>
      </c>
      <c r="J329" s="36">
        <f t="shared" si="23"/>
        <v>916.4</v>
      </c>
      <c r="K329" s="36">
        <f t="shared" si="24"/>
        <v>43.84803921568627</v>
      </c>
    </row>
    <row r="330" spans="1:11" ht="15">
      <c r="A330" s="6" t="s">
        <v>274</v>
      </c>
      <c r="B330" s="100" t="s">
        <v>258</v>
      </c>
      <c r="C330" s="101"/>
      <c r="D330" s="7" t="s">
        <v>166</v>
      </c>
      <c r="E330" s="7" t="s">
        <v>11</v>
      </c>
      <c r="F330" s="7" t="s">
        <v>275</v>
      </c>
      <c r="G330" s="8"/>
      <c r="H330" s="35">
        <f>H331</f>
        <v>200</v>
      </c>
      <c r="I330" s="35">
        <f>I331</f>
        <v>0</v>
      </c>
      <c r="J330" s="36">
        <f t="shared" si="23"/>
        <v>200</v>
      </c>
      <c r="K330" s="36">
        <f t="shared" si="24"/>
        <v>0</v>
      </c>
    </row>
    <row r="331" spans="1:11" ht="46.5">
      <c r="A331" s="6" t="s">
        <v>191</v>
      </c>
      <c r="B331" s="100" t="s">
        <v>258</v>
      </c>
      <c r="C331" s="101"/>
      <c r="D331" s="7" t="s">
        <v>166</v>
      </c>
      <c r="E331" s="7" t="s">
        <v>11</v>
      </c>
      <c r="F331" s="7" t="s">
        <v>275</v>
      </c>
      <c r="G331" s="8" t="s">
        <v>192</v>
      </c>
      <c r="H331" s="35">
        <f>H332</f>
        <v>200</v>
      </c>
      <c r="I331" s="35">
        <f>I332</f>
        <v>0</v>
      </c>
      <c r="J331" s="36">
        <f aca="true" t="shared" si="29" ref="J331:J394">H331-I331</f>
        <v>200</v>
      </c>
      <c r="K331" s="36">
        <f aca="true" t="shared" si="30" ref="K331:K394">I331/H331*100</f>
        <v>0</v>
      </c>
    </row>
    <row r="332" spans="1:11" ht="15">
      <c r="A332" s="6" t="s">
        <v>264</v>
      </c>
      <c r="B332" s="100" t="s">
        <v>258</v>
      </c>
      <c r="C332" s="101"/>
      <c r="D332" s="7" t="s">
        <v>166</v>
      </c>
      <c r="E332" s="7" t="s">
        <v>11</v>
      </c>
      <c r="F332" s="7" t="s">
        <v>275</v>
      </c>
      <c r="G332" s="8" t="s">
        <v>265</v>
      </c>
      <c r="H332" s="35">
        <v>200</v>
      </c>
      <c r="I332" s="35">
        <f>Прил_5!I293</f>
        <v>0</v>
      </c>
      <c r="J332" s="36">
        <f t="shared" si="29"/>
        <v>200</v>
      </c>
      <c r="K332" s="36">
        <f t="shared" si="30"/>
        <v>0</v>
      </c>
    </row>
    <row r="333" spans="1:11" ht="46.5">
      <c r="A333" s="6" t="s">
        <v>276</v>
      </c>
      <c r="B333" s="100" t="s">
        <v>258</v>
      </c>
      <c r="C333" s="101"/>
      <c r="D333" s="7" t="s">
        <v>166</v>
      </c>
      <c r="E333" s="7" t="s">
        <v>11</v>
      </c>
      <c r="F333" s="7" t="s">
        <v>277</v>
      </c>
      <c r="G333" s="8"/>
      <c r="H333" s="35">
        <f>H334</f>
        <v>338.8</v>
      </c>
      <c r="I333" s="35">
        <f>I334</f>
        <v>121.7</v>
      </c>
      <c r="J333" s="36">
        <f t="shared" si="29"/>
        <v>217.10000000000002</v>
      </c>
      <c r="K333" s="36">
        <f t="shared" si="30"/>
        <v>35.92089728453365</v>
      </c>
    </row>
    <row r="334" spans="1:11" ht="66" customHeight="1">
      <c r="A334" s="6" t="s">
        <v>278</v>
      </c>
      <c r="B334" s="100" t="s">
        <v>258</v>
      </c>
      <c r="C334" s="101"/>
      <c r="D334" s="7" t="s">
        <v>166</v>
      </c>
      <c r="E334" s="7" t="s">
        <v>11</v>
      </c>
      <c r="F334" s="7" t="s">
        <v>279</v>
      </c>
      <c r="G334" s="8"/>
      <c r="H334" s="35">
        <f>H335+H338+H341+H344</f>
        <v>338.8</v>
      </c>
      <c r="I334" s="35">
        <f>I335+I338+I341+I344</f>
        <v>121.7</v>
      </c>
      <c r="J334" s="36">
        <f t="shared" si="29"/>
        <v>217.10000000000002</v>
      </c>
      <c r="K334" s="36">
        <f t="shared" si="30"/>
        <v>35.92089728453365</v>
      </c>
    </row>
    <row r="335" spans="1:11" ht="81" customHeight="1">
      <c r="A335" s="6" t="s">
        <v>280</v>
      </c>
      <c r="B335" s="100" t="s">
        <v>258</v>
      </c>
      <c r="C335" s="101"/>
      <c r="D335" s="7" t="s">
        <v>166</v>
      </c>
      <c r="E335" s="7" t="s">
        <v>11</v>
      </c>
      <c r="F335" s="7" t="s">
        <v>281</v>
      </c>
      <c r="G335" s="8"/>
      <c r="H335" s="35">
        <f>H336</f>
        <v>220.8</v>
      </c>
      <c r="I335" s="35">
        <f>I336</f>
        <v>110.4</v>
      </c>
      <c r="J335" s="36">
        <f t="shared" si="29"/>
        <v>110.4</v>
      </c>
      <c r="K335" s="36">
        <f t="shared" si="30"/>
        <v>50</v>
      </c>
    </row>
    <row r="336" spans="1:11" ht="46.5">
      <c r="A336" s="6" t="s">
        <v>191</v>
      </c>
      <c r="B336" s="100" t="s">
        <v>258</v>
      </c>
      <c r="C336" s="101"/>
      <c r="D336" s="7" t="s">
        <v>166</v>
      </c>
      <c r="E336" s="7" t="s">
        <v>11</v>
      </c>
      <c r="F336" s="7" t="s">
        <v>281</v>
      </c>
      <c r="G336" s="8" t="s">
        <v>192</v>
      </c>
      <c r="H336" s="35">
        <f>H337</f>
        <v>220.8</v>
      </c>
      <c r="I336" s="35">
        <f>I337</f>
        <v>110.4</v>
      </c>
      <c r="J336" s="36">
        <f t="shared" si="29"/>
        <v>110.4</v>
      </c>
      <c r="K336" s="36">
        <f t="shared" si="30"/>
        <v>50</v>
      </c>
    </row>
    <row r="337" spans="1:11" ht="15">
      <c r="A337" s="6" t="s">
        <v>264</v>
      </c>
      <c r="B337" s="100" t="s">
        <v>258</v>
      </c>
      <c r="C337" s="101"/>
      <c r="D337" s="7" t="s">
        <v>166</v>
      </c>
      <c r="E337" s="7" t="s">
        <v>11</v>
      </c>
      <c r="F337" s="7" t="s">
        <v>281</v>
      </c>
      <c r="G337" s="8" t="s">
        <v>265</v>
      </c>
      <c r="H337" s="35">
        <v>220.8</v>
      </c>
      <c r="I337" s="35">
        <f>Прил_5!I445</f>
        <v>110.4</v>
      </c>
      <c r="J337" s="36">
        <f t="shared" si="29"/>
        <v>110.4</v>
      </c>
      <c r="K337" s="36">
        <f t="shared" si="30"/>
        <v>50</v>
      </c>
    </row>
    <row r="338" spans="1:11" ht="46.5">
      <c r="A338" s="6" t="s">
        <v>282</v>
      </c>
      <c r="B338" s="100" t="s">
        <v>258</v>
      </c>
      <c r="C338" s="101"/>
      <c r="D338" s="7" t="s">
        <v>166</v>
      </c>
      <c r="E338" s="7" t="s">
        <v>11</v>
      </c>
      <c r="F338" s="7" t="s">
        <v>283</v>
      </c>
      <c r="G338" s="8"/>
      <c r="H338" s="35">
        <f>H339</f>
        <v>90</v>
      </c>
      <c r="I338" s="35">
        <f>I339</f>
        <v>0</v>
      </c>
      <c r="J338" s="36">
        <f t="shared" si="29"/>
        <v>90</v>
      </c>
      <c r="K338" s="36">
        <f t="shared" si="30"/>
        <v>0</v>
      </c>
    </row>
    <row r="339" spans="1:11" ht="46.5">
      <c r="A339" s="6" t="s">
        <v>191</v>
      </c>
      <c r="B339" s="100" t="s">
        <v>258</v>
      </c>
      <c r="C339" s="101"/>
      <c r="D339" s="7" t="s">
        <v>166</v>
      </c>
      <c r="E339" s="7" t="s">
        <v>11</v>
      </c>
      <c r="F339" s="7" t="s">
        <v>283</v>
      </c>
      <c r="G339" s="8" t="s">
        <v>192</v>
      </c>
      <c r="H339" s="35">
        <f>H340</f>
        <v>90</v>
      </c>
      <c r="I339" s="35">
        <f>I340</f>
        <v>0</v>
      </c>
      <c r="J339" s="36">
        <f t="shared" si="29"/>
        <v>90</v>
      </c>
      <c r="K339" s="36">
        <f t="shared" si="30"/>
        <v>0</v>
      </c>
    </row>
    <row r="340" spans="1:11" ht="15">
      <c r="A340" s="6" t="s">
        <v>264</v>
      </c>
      <c r="B340" s="100" t="s">
        <v>258</v>
      </c>
      <c r="C340" s="101"/>
      <c r="D340" s="7" t="s">
        <v>166</v>
      </c>
      <c r="E340" s="7" t="s">
        <v>11</v>
      </c>
      <c r="F340" s="7" t="s">
        <v>283</v>
      </c>
      <c r="G340" s="8" t="s">
        <v>265</v>
      </c>
      <c r="H340" s="35">
        <v>90</v>
      </c>
      <c r="I340" s="35">
        <f>Прил_5!I495</f>
        <v>0</v>
      </c>
      <c r="J340" s="36">
        <f t="shared" si="29"/>
        <v>90</v>
      </c>
      <c r="K340" s="36">
        <f t="shared" si="30"/>
        <v>0</v>
      </c>
    </row>
    <row r="341" spans="1:11" ht="62.25">
      <c r="A341" s="6" t="s">
        <v>284</v>
      </c>
      <c r="B341" s="100" t="s">
        <v>258</v>
      </c>
      <c r="C341" s="101"/>
      <c r="D341" s="7" t="s">
        <v>166</v>
      </c>
      <c r="E341" s="7" t="s">
        <v>11</v>
      </c>
      <c r="F341" s="7" t="s">
        <v>285</v>
      </c>
      <c r="G341" s="8"/>
      <c r="H341" s="35">
        <f>H342</f>
        <v>22.5</v>
      </c>
      <c r="I341" s="35">
        <f>I342</f>
        <v>11.3</v>
      </c>
      <c r="J341" s="36">
        <f t="shared" si="29"/>
        <v>11.2</v>
      </c>
      <c r="K341" s="36">
        <f t="shared" si="30"/>
        <v>50.22222222222222</v>
      </c>
    </row>
    <row r="342" spans="1:11" ht="46.5">
      <c r="A342" s="6" t="s">
        <v>191</v>
      </c>
      <c r="B342" s="100" t="s">
        <v>258</v>
      </c>
      <c r="C342" s="101"/>
      <c r="D342" s="7" t="s">
        <v>166</v>
      </c>
      <c r="E342" s="7" t="s">
        <v>11</v>
      </c>
      <c r="F342" s="7" t="s">
        <v>285</v>
      </c>
      <c r="G342" s="8" t="s">
        <v>192</v>
      </c>
      <c r="H342" s="35">
        <f>H343</f>
        <v>22.5</v>
      </c>
      <c r="I342" s="35">
        <f>I343</f>
        <v>11.3</v>
      </c>
      <c r="J342" s="36">
        <f t="shared" si="29"/>
        <v>11.2</v>
      </c>
      <c r="K342" s="36">
        <f t="shared" si="30"/>
        <v>50.22222222222222</v>
      </c>
    </row>
    <row r="343" spans="1:11" ht="15">
      <c r="A343" s="6" t="s">
        <v>264</v>
      </c>
      <c r="B343" s="100" t="s">
        <v>258</v>
      </c>
      <c r="C343" s="101"/>
      <c r="D343" s="7" t="s">
        <v>166</v>
      </c>
      <c r="E343" s="7" t="s">
        <v>11</v>
      </c>
      <c r="F343" s="7" t="s">
        <v>285</v>
      </c>
      <c r="G343" s="8" t="s">
        <v>265</v>
      </c>
      <c r="H343" s="35">
        <v>22.5</v>
      </c>
      <c r="I343" s="35">
        <f>Прил_5!I514</f>
        <v>11.3</v>
      </c>
      <c r="J343" s="36">
        <f t="shared" si="29"/>
        <v>11.2</v>
      </c>
      <c r="K343" s="36">
        <f t="shared" si="30"/>
        <v>50.22222222222222</v>
      </c>
    </row>
    <row r="344" spans="1:11" ht="30.75">
      <c r="A344" s="6" t="s">
        <v>286</v>
      </c>
      <c r="B344" s="100" t="s">
        <v>258</v>
      </c>
      <c r="C344" s="101"/>
      <c r="D344" s="7" t="s">
        <v>166</v>
      </c>
      <c r="E344" s="7" t="s">
        <v>11</v>
      </c>
      <c r="F344" s="7" t="s">
        <v>287</v>
      </c>
      <c r="G344" s="8"/>
      <c r="H344" s="35">
        <f>H345</f>
        <v>5.5</v>
      </c>
      <c r="I344" s="35">
        <f>I345</f>
        <v>0</v>
      </c>
      <c r="J344" s="36">
        <f t="shared" si="29"/>
        <v>5.5</v>
      </c>
      <c r="K344" s="36">
        <f t="shared" si="30"/>
        <v>0</v>
      </c>
    </row>
    <row r="345" spans="1:11" ht="46.5">
      <c r="A345" s="6" t="s">
        <v>191</v>
      </c>
      <c r="B345" s="100" t="s">
        <v>258</v>
      </c>
      <c r="C345" s="101"/>
      <c r="D345" s="7" t="s">
        <v>166</v>
      </c>
      <c r="E345" s="7" t="s">
        <v>11</v>
      </c>
      <c r="F345" s="7" t="s">
        <v>287</v>
      </c>
      <c r="G345" s="8" t="s">
        <v>192</v>
      </c>
      <c r="H345" s="35">
        <f>H346</f>
        <v>5.5</v>
      </c>
      <c r="I345" s="35">
        <f>I346</f>
        <v>0</v>
      </c>
      <c r="J345" s="36">
        <f t="shared" si="29"/>
        <v>5.5</v>
      </c>
      <c r="K345" s="36">
        <f t="shared" si="30"/>
        <v>0</v>
      </c>
    </row>
    <row r="346" spans="1:11" ht="15">
      <c r="A346" s="6" t="s">
        <v>264</v>
      </c>
      <c r="B346" s="100" t="s">
        <v>258</v>
      </c>
      <c r="C346" s="101"/>
      <c r="D346" s="7" t="s">
        <v>166</v>
      </c>
      <c r="E346" s="7" t="s">
        <v>11</v>
      </c>
      <c r="F346" s="7" t="s">
        <v>287</v>
      </c>
      <c r="G346" s="8" t="s">
        <v>265</v>
      </c>
      <c r="H346" s="35">
        <v>5.5</v>
      </c>
      <c r="I346" s="35">
        <f>Прил_5!I538</f>
        <v>0</v>
      </c>
      <c r="J346" s="36">
        <f t="shared" si="29"/>
        <v>5.5</v>
      </c>
      <c r="K346" s="36">
        <f t="shared" si="30"/>
        <v>0</v>
      </c>
    </row>
    <row r="347" spans="1:11" ht="62.25">
      <c r="A347" s="6" t="s">
        <v>288</v>
      </c>
      <c r="B347" s="100" t="s">
        <v>258</v>
      </c>
      <c r="C347" s="101"/>
      <c r="D347" s="7" t="s">
        <v>166</v>
      </c>
      <c r="E347" s="7" t="s">
        <v>11</v>
      </c>
      <c r="F347" s="7" t="s">
        <v>289</v>
      </c>
      <c r="G347" s="8"/>
      <c r="H347" s="35">
        <f>H348</f>
        <v>257</v>
      </c>
      <c r="I347" s="35">
        <f>I348</f>
        <v>28.1</v>
      </c>
      <c r="J347" s="36">
        <f t="shared" si="29"/>
        <v>228.9</v>
      </c>
      <c r="K347" s="36">
        <f t="shared" si="30"/>
        <v>10.933852140077821</v>
      </c>
    </row>
    <row r="348" spans="1:11" ht="63.75" customHeight="1">
      <c r="A348" s="6" t="s">
        <v>290</v>
      </c>
      <c r="B348" s="100" t="s">
        <v>258</v>
      </c>
      <c r="C348" s="101"/>
      <c r="D348" s="7" t="s">
        <v>166</v>
      </c>
      <c r="E348" s="7" t="s">
        <v>11</v>
      </c>
      <c r="F348" s="7" t="s">
        <v>291</v>
      </c>
      <c r="G348" s="8"/>
      <c r="H348" s="35">
        <f>H349+H352</f>
        <v>257</v>
      </c>
      <c r="I348" s="35">
        <f>I349+I352</f>
        <v>28.1</v>
      </c>
      <c r="J348" s="36">
        <f t="shared" si="29"/>
        <v>228.9</v>
      </c>
      <c r="K348" s="36">
        <f t="shared" si="30"/>
        <v>10.933852140077821</v>
      </c>
    </row>
    <row r="349" spans="1:11" ht="30.75">
      <c r="A349" s="6" t="s">
        <v>292</v>
      </c>
      <c r="B349" s="100" t="s">
        <v>258</v>
      </c>
      <c r="C349" s="101"/>
      <c r="D349" s="7" t="s">
        <v>166</v>
      </c>
      <c r="E349" s="7" t="s">
        <v>11</v>
      </c>
      <c r="F349" s="7" t="s">
        <v>293</v>
      </c>
      <c r="G349" s="8"/>
      <c r="H349" s="35">
        <f>H350</f>
        <v>88</v>
      </c>
      <c r="I349" s="35">
        <f>I350</f>
        <v>0</v>
      </c>
      <c r="J349" s="36">
        <f t="shared" si="29"/>
        <v>88</v>
      </c>
      <c r="K349" s="36">
        <f t="shared" si="30"/>
        <v>0</v>
      </c>
    </row>
    <row r="350" spans="1:11" ht="46.5">
      <c r="A350" s="6" t="s">
        <v>191</v>
      </c>
      <c r="B350" s="100" t="s">
        <v>258</v>
      </c>
      <c r="C350" s="101"/>
      <c r="D350" s="7" t="s">
        <v>166</v>
      </c>
      <c r="E350" s="7" t="s">
        <v>11</v>
      </c>
      <c r="F350" s="7" t="s">
        <v>293</v>
      </c>
      <c r="G350" s="8" t="s">
        <v>192</v>
      </c>
      <c r="H350" s="35">
        <f>H351</f>
        <v>88</v>
      </c>
      <c r="I350" s="35">
        <f>I351</f>
        <v>0</v>
      </c>
      <c r="J350" s="36">
        <f t="shared" si="29"/>
        <v>88</v>
      </c>
      <c r="K350" s="36">
        <f t="shared" si="30"/>
        <v>0</v>
      </c>
    </row>
    <row r="351" spans="1:11" ht="15">
      <c r="A351" s="6" t="s">
        <v>264</v>
      </c>
      <c r="B351" s="100" t="s">
        <v>258</v>
      </c>
      <c r="C351" s="101"/>
      <c r="D351" s="7" t="s">
        <v>166</v>
      </c>
      <c r="E351" s="7" t="s">
        <v>11</v>
      </c>
      <c r="F351" s="7" t="s">
        <v>293</v>
      </c>
      <c r="G351" s="8" t="s">
        <v>265</v>
      </c>
      <c r="H351" s="35">
        <v>88</v>
      </c>
      <c r="I351" s="35">
        <f>Прил_5!I673</f>
        <v>0</v>
      </c>
      <c r="J351" s="36">
        <f t="shared" si="29"/>
        <v>88</v>
      </c>
      <c r="K351" s="36">
        <f t="shared" si="30"/>
        <v>0</v>
      </c>
    </row>
    <row r="352" spans="1:11" ht="30.75">
      <c r="A352" s="6" t="s">
        <v>294</v>
      </c>
      <c r="B352" s="100" t="s">
        <v>258</v>
      </c>
      <c r="C352" s="101"/>
      <c r="D352" s="7" t="s">
        <v>166</v>
      </c>
      <c r="E352" s="7" t="s">
        <v>11</v>
      </c>
      <c r="F352" s="7" t="s">
        <v>295</v>
      </c>
      <c r="G352" s="8"/>
      <c r="H352" s="35">
        <f>H353</f>
        <v>169</v>
      </c>
      <c r="I352" s="35">
        <f>I353</f>
        <v>28.1</v>
      </c>
      <c r="J352" s="36">
        <f t="shared" si="29"/>
        <v>140.9</v>
      </c>
      <c r="K352" s="36">
        <f t="shared" si="30"/>
        <v>16.627218934911244</v>
      </c>
    </row>
    <row r="353" spans="1:11" ht="46.5">
      <c r="A353" s="6" t="s">
        <v>191</v>
      </c>
      <c r="B353" s="100" t="s">
        <v>258</v>
      </c>
      <c r="C353" s="101"/>
      <c r="D353" s="7" t="s">
        <v>166</v>
      </c>
      <c r="E353" s="7" t="s">
        <v>11</v>
      </c>
      <c r="F353" s="7" t="s">
        <v>295</v>
      </c>
      <c r="G353" s="8" t="s">
        <v>192</v>
      </c>
      <c r="H353" s="35">
        <f>H354</f>
        <v>169</v>
      </c>
      <c r="I353" s="35">
        <f>I354</f>
        <v>28.1</v>
      </c>
      <c r="J353" s="36">
        <f t="shared" si="29"/>
        <v>140.9</v>
      </c>
      <c r="K353" s="36">
        <f t="shared" si="30"/>
        <v>16.627218934911244</v>
      </c>
    </row>
    <row r="354" spans="1:11" ht="15">
      <c r="A354" s="6" t="s">
        <v>264</v>
      </c>
      <c r="B354" s="100" t="s">
        <v>258</v>
      </c>
      <c r="C354" s="101"/>
      <c r="D354" s="7" t="s">
        <v>166</v>
      </c>
      <c r="E354" s="7" t="s">
        <v>11</v>
      </c>
      <c r="F354" s="7" t="s">
        <v>295</v>
      </c>
      <c r="G354" s="8" t="s">
        <v>265</v>
      </c>
      <c r="H354" s="35">
        <v>169</v>
      </c>
      <c r="I354" s="35">
        <f>Прил_5!I695</f>
        <v>28.1</v>
      </c>
      <c r="J354" s="36">
        <f t="shared" si="29"/>
        <v>140.9</v>
      </c>
      <c r="K354" s="36">
        <f t="shared" si="30"/>
        <v>16.627218934911244</v>
      </c>
    </row>
    <row r="355" spans="1:11" ht="15">
      <c r="A355" s="6" t="s">
        <v>296</v>
      </c>
      <c r="B355" s="100" t="s">
        <v>258</v>
      </c>
      <c r="C355" s="101"/>
      <c r="D355" s="7" t="s">
        <v>166</v>
      </c>
      <c r="E355" s="7" t="s">
        <v>11</v>
      </c>
      <c r="F355" s="7" t="s">
        <v>297</v>
      </c>
      <c r="G355" s="8"/>
      <c r="H355" s="35">
        <f>H356+H359+H362</f>
        <v>14078.4</v>
      </c>
      <c r="I355" s="35">
        <f>I356+I359+I362</f>
        <v>5277.1</v>
      </c>
      <c r="J355" s="36">
        <f t="shared" si="29"/>
        <v>8801.3</v>
      </c>
      <c r="K355" s="36">
        <f t="shared" si="30"/>
        <v>37.48366291624048</v>
      </c>
    </row>
    <row r="356" spans="1:11" ht="108.75">
      <c r="A356" s="6" t="s">
        <v>37</v>
      </c>
      <c r="B356" s="100" t="s">
        <v>258</v>
      </c>
      <c r="C356" s="101"/>
      <c r="D356" s="7" t="s">
        <v>166</v>
      </c>
      <c r="E356" s="7" t="s">
        <v>11</v>
      </c>
      <c r="F356" s="7" t="s">
        <v>298</v>
      </c>
      <c r="G356" s="8"/>
      <c r="H356" s="35">
        <f>H357</f>
        <v>1400</v>
      </c>
      <c r="I356" s="35">
        <f>I357</f>
        <v>390</v>
      </c>
      <c r="J356" s="36">
        <f t="shared" si="29"/>
        <v>1010</v>
      </c>
      <c r="K356" s="36">
        <f t="shared" si="30"/>
        <v>27.857142857142858</v>
      </c>
    </row>
    <row r="357" spans="1:11" ht="46.5">
      <c r="A357" s="6" t="s">
        <v>191</v>
      </c>
      <c r="B357" s="100" t="s">
        <v>258</v>
      </c>
      <c r="C357" s="101"/>
      <c r="D357" s="7" t="s">
        <v>166</v>
      </c>
      <c r="E357" s="7" t="s">
        <v>11</v>
      </c>
      <c r="F357" s="7" t="s">
        <v>298</v>
      </c>
      <c r="G357" s="8" t="s">
        <v>192</v>
      </c>
      <c r="H357" s="35">
        <f>H358</f>
        <v>1400</v>
      </c>
      <c r="I357" s="35">
        <f>I358</f>
        <v>390</v>
      </c>
      <c r="J357" s="36">
        <f t="shared" si="29"/>
        <v>1010</v>
      </c>
      <c r="K357" s="36">
        <f t="shared" si="30"/>
        <v>27.857142857142858</v>
      </c>
    </row>
    <row r="358" spans="1:11" ht="15">
      <c r="A358" s="6" t="s">
        <v>264</v>
      </c>
      <c r="B358" s="100" t="s">
        <v>258</v>
      </c>
      <c r="C358" s="101"/>
      <c r="D358" s="7" t="s">
        <v>166</v>
      </c>
      <c r="E358" s="7" t="s">
        <v>11</v>
      </c>
      <c r="F358" s="7" t="s">
        <v>298</v>
      </c>
      <c r="G358" s="8" t="s">
        <v>265</v>
      </c>
      <c r="H358" s="35">
        <v>1400</v>
      </c>
      <c r="I358" s="35">
        <v>390</v>
      </c>
      <c r="J358" s="36">
        <f t="shared" si="29"/>
        <v>1010</v>
      </c>
      <c r="K358" s="36">
        <f t="shared" si="30"/>
        <v>27.857142857142858</v>
      </c>
    </row>
    <row r="359" spans="1:11" ht="15">
      <c r="A359" s="6" t="s">
        <v>52</v>
      </c>
      <c r="B359" s="100" t="s">
        <v>258</v>
      </c>
      <c r="C359" s="101"/>
      <c r="D359" s="7" t="s">
        <v>166</v>
      </c>
      <c r="E359" s="7" t="s">
        <v>11</v>
      </c>
      <c r="F359" s="7" t="s">
        <v>299</v>
      </c>
      <c r="G359" s="8"/>
      <c r="H359" s="35">
        <f>H360</f>
        <v>446</v>
      </c>
      <c r="I359" s="35">
        <f>I360</f>
        <v>13</v>
      </c>
      <c r="J359" s="36">
        <f t="shared" si="29"/>
        <v>433</v>
      </c>
      <c r="K359" s="36">
        <f t="shared" si="30"/>
        <v>2.914798206278027</v>
      </c>
    </row>
    <row r="360" spans="1:11" ht="46.5">
      <c r="A360" s="6" t="s">
        <v>191</v>
      </c>
      <c r="B360" s="100" t="s">
        <v>258</v>
      </c>
      <c r="C360" s="101"/>
      <c r="D360" s="7" t="s">
        <v>166</v>
      </c>
      <c r="E360" s="7" t="s">
        <v>11</v>
      </c>
      <c r="F360" s="7" t="s">
        <v>299</v>
      </c>
      <c r="G360" s="8" t="s">
        <v>192</v>
      </c>
      <c r="H360" s="35">
        <f>H361</f>
        <v>446</v>
      </c>
      <c r="I360" s="35">
        <f>I361</f>
        <v>13</v>
      </c>
      <c r="J360" s="36">
        <f t="shared" si="29"/>
        <v>433</v>
      </c>
      <c r="K360" s="36">
        <f t="shared" si="30"/>
        <v>2.914798206278027</v>
      </c>
    </row>
    <row r="361" spans="1:11" ht="15">
      <c r="A361" s="6" t="s">
        <v>264</v>
      </c>
      <c r="B361" s="100" t="s">
        <v>258</v>
      </c>
      <c r="C361" s="101"/>
      <c r="D361" s="7" t="s">
        <v>166</v>
      </c>
      <c r="E361" s="7" t="s">
        <v>11</v>
      </c>
      <c r="F361" s="7" t="s">
        <v>299</v>
      </c>
      <c r="G361" s="8" t="s">
        <v>265</v>
      </c>
      <c r="H361" s="35">
        <v>446</v>
      </c>
      <c r="I361" s="35">
        <v>13</v>
      </c>
      <c r="J361" s="36">
        <f t="shared" si="29"/>
        <v>433</v>
      </c>
      <c r="K361" s="36">
        <f t="shared" si="30"/>
        <v>2.914798206278027</v>
      </c>
    </row>
    <row r="362" spans="1:11" ht="46.5">
      <c r="A362" s="6" t="s">
        <v>241</v>
      </c>
      <c r="B362" s="100" t="s">
        <v>258</v>
      </c>
      <c r="C362" s="101"/>
      <c r="D362" s="7" t="s">
        <v>166</v>
      </c>
      <c r="E362" s="7" t="s">
        <v>11</v>
      </c>
      <c r="F362" s="7" t="s">
        <v>300</v>
      </c>
      <c r="G362" s="8"/>
      <c r="H362" s="35">
        <f>H363</f>
        <v>12232.4</v>
      </c>
      <c r="I362" s="35">
        <f>I363</f>
        <v>4874.1</v>
      </c>
      <c r="J362" s="36">
        <f t="shared" si="29"/>
        <v>7358.299999999999</v>
      </c>
      <c r="K362" s="36">
        <f t="shared" si="30"/>
        <v>39.84581929956509</v>
      </c>
    </row>
    <row r="363" spans="1:11" ht="46.5">
      <c r="A363" s="6" t="s">
        <v>191</v>
      </c>
      <c r="B363" s="100" t="s">
        <v>258</v>
      </c>
      <c r="C363" s="101"/>
      <c r="D363" s="7" t="s">
        <v>166</v>
      </c>
      <c r="E363" s="7" t="s">
        <v>11</v>
      </c>
      <c r="F363" s="7" t="s">
        <v>300</v>
      </c>
      <c r="G363" s="8" t="s">
        <v>192</v>
      </c>
      <c r="H363" s="35">
        <f>H364</f>
        <v>12232.4</v>
      </c>
      <c r="I363" s="35">
        <f>I364</f>
        <v>4874.1</v>
      </c>
      <c r="J363" s="36">
        <f t="shared" si="29"/>
        <v>7358.299999999999</v>
      </c>
      <c r="K363" s="36">
        <f t="shared" si="30"/>
        <v>39.84581929956509</v>
      </c>
    </row>
    <row r="364" spans="1:11" ht="15">
      <c r="A364" s="6" t="s">
        <v>264</v>
      </c>
      <c r="B364" s="100" t="s">
        <v>258</v>
      </c>
      <c r="C364" s="101"/>
      <c r="D364" s="7" t="s">
        <v>166</v>
      </c>
      <c r="E364" s="7" t="s">
        <v>11</v>
      </c>
      <c r="F364" s="7" t="s">
        <v>300</v>
      </c>
      <c r="G364" s="8" t="s">
        <v>265</v>
      </c>
      <c r="H364" s="35">
        <v>12232.4</v>
      </c>
      <c r="I364" s="35">
        <v>4874.1</v>
      </c>
      <c r="J364" s="36">
        <f t="shared" si="29"/>
        <v>7358.299999999999</v>
      </c>
      <c r="K364" s="36">
        <f t="shared" si="30"/>
        <v>39.84581929956509</v>
      </c>
    </row>
    <row r="365" spans="1:11" ht="15">
      <c r="A365" s="6" t="s">
        <v>301</v>
      </c>
      <c r="B365" s="100" t="s">
        <v>258</v>
      </c>
      <c r="C365" s="101"/>
      <c r="D365" s="7" t="s">
        <v>166</v>
      </c>
      <c r="E365" s="7" t="s">
        <v>13</v>
      </c>
      <c r="F365" s="7"/>
      <c r="G365" s="8"/>
      <c r="H365" s="35">
        <f>H366+H385+H393+H410+H424</f>
        <v>213938.7</v>
      </c>
      <c r="I365" s="35">
        <f>I366+I385+I393+I410+I424</f>
        <v>124163.90000000001</v>
      </c>
      <c r="J365" s="36">
        <f t="shared" si="29"/>
        <v>89774.8</v>
      </c>
      <c r="K365" s="36">
        <f t="shared" si="30"/>
        <v>58.03713867570477</v>
      </c>
    </row>
    <row r="366" spans="1:11" ht="46.5">
      <c r="A366" s="6" t="s">
        <v>169</v>
      </c>
      <c r="B366" s="100" t="s">
        <v>258</v>
      </c>
      <c r="C366" s="101"/>
      <c r="D366" s="7" t="s">
        <v>166</v>
      </c>
      <c r="E366" s="7" t="s">
        <v>13</v>
      </c>
      <c r="F366" s="7" t="s">
        <v>170</v>
      </c>
      <c r="G366" s="8"/>
      <c r="H366" s="35">
        <f>H367+H377+H381</f>
        <v>163196.5</v>
      </c>
      <c r="I366" s="35">
        <f>I367+I377+I381</f>
        <v>99409.00000000001</v>
      </c>
      <c r="J366" s="36">
        <f t="shared" si="29"/>
        <v>63787.499999999985</v>
      </c>
      <c r="K366" s="36">
        <f t="shared" si="30"/>
        <v>60.913683810620945</v>
      </c>
    </row>
    <row r="367" spans="1:11" ht="30.75">
      <c r="A367" s="6" t="s">
        <v>260</v>
      </c>
      <c r="B367" s="100" t="s">
        <v>258</v>
      </c>
      <c r="C367" s="101"/>
      <c r="D367" s="7" t="s">
        <v>166</v>
      </c>
      <c r="E367" s="7" t="s">
        <v>13</v>
      </c>
      <c r="F367" s="7" t="s">
        <v>261</v>
      </c>
      <c r="G367" s="8"/>
      <c r="H367" s="35">
        <f>H368+H371+H374</f>
        <v>13820</v>
      </c>
      <c r="I367" s="35">
        <f>I368+I371+I374</f>
        <v>8097.6</v>
      </c>
      <c r="J367" s="36">
        <f t="shared" si="29"/>
        <v>5722.4</v>
      </c>
      <c r="K367" s="36">
        <f t="shared" si="30"/>
        <v>58.593342981186694</v>
      </c>
    </row>
    <row r="368" spans="1:11" ht="50.25" customHeight="1">
      <c r="A368" s="6" t="s">
        <v>302</v>
      </c>
      <c r="B368" s="100" t="s">
        <v>258</v>
      </c>
      <c r="C368" s="101"/>
      <c r="D368" s="7" t="s">
        <v>166</v>
      </c>
      <c r="E368" s="7" t="s">
        <v>13</v>
      </c>
      <c r="F368" s="7" t="s">
        <v>303</v>
      </c>
      <c r="G368" s="8"/>
      <c r="H368" s="35">
        <f>H369</f>
        <v>8007.3</v>
      </c>
      <c r="I368" s="35">
        <f>I369</f>
        <v>4569.2</v>
      </c>
      <c r="J368" s="36">
        <f t="shared" si="29"/>
        <v>3438.1000000000004</v>
      </c>
      <c r="K368" s="36">
        <f t="shared" si="30"/>
        <v>57.06293007630536</v>
      </c>
    </row>
    <row r="369" spans="1:11" ht="46.5">
      <c r="A369" s="6" t="s">
        <v>191</v>
      </c>
      <c r="B369" s="100" t="s">
        <v>258</v>
      </c>
      <c r="C369" s="101"/>
      <c r="D369" s="7" t="s">
        <v>166</v>
      </c>
      <c r="E369" s="7" t="s">
        <v>13</v>
      </c>
      <c r="F369" s="7" t="s">
        <v>303</v>
      </c>
      <c r="G369" s="8" t="s">
        <v>192</v>
      </c>
      <c r="H369" s="35">
        <f>H370</f>
        <v>8007.3</v>
      </c>
      <c r="I369" s="35">
        <f>I370</f>
        <v>4569.2</v>
      </c>
      <c r="J369" s="36">
        <f t="shared" si="29"/>
        <v>3438.1000000000004</v>
      </c>
      <c r="K369" s="36">
        <f t="shared" si="30"/>
        <v>57.06293007630536</v>
      </c>
    </row>
    <row r="370" spans="1:11" ht="15">
      <c r="A370" s="6" t="s">
        <v>264</v>
      </c>
      <c r="B370" s="100" t="s">
        <v>258</v>
      </c>
      <c r="C370" s="101"/>
      <c r="D370" s="7" t="s">
        <v>166</v>
      </c>
      <c r="E370" s="7" t="s">
        <v>13</v>
      </c>
      <c r="F370" s="7" t="s">
        <v>303</v>
      </c>
      <c r="G370" s="8" t="s">
        <v>265</v>
      </c>
      <c r="H370" s="35">
        <v>8007.3</v>
      </c>
      <c r="I370" s="35">
        <f>Прил_5!I155</f>
        <v>4569.2</v>
      </c>
      <c r="J370" s="36">
        <f t="shared" si="29"/>
        <v>3438.1000000000004</v>
      </c>
      <c r="K370" s="36">
        <f t="shared" si="30"/>
        <v>57.06293007630536</v>
      </c>
    </row>
    <row r="371" spans="1:11" ht="99" customHeight="1">
      <c r="A371" s="6" t="s">
        <v>262</v>
      </c>
      <c r="B371" s="100" t="s">
        <v>258</v>
      </c>
      <c r="C371" s="101"/>
      <c r="D371" s="7" t="s">
        <v>166</v>
      </c>
      <c r="E371" s="7" t="s">
        <v>13</v>
      </c>
      <c r="F371" s="7" t="s">
        <v>263</v>
      </c>
      <c r="G371" s="8"/>
      <c r="H371" s="35">
        <f>H372</f>
        <v>4703.4</v>
      </c>
      <c r="I371" s="35">
        <f>I372</f>
        <v>2809.8</v>
      </c>
      <c r="J371" s="36">
        <f t="shared" si="29"/>
        <v>1893.5999999999995</v>
      </c>
      <c r="K371" s="36">
        <f t="shared" si="30"/>
        <v>59.73976272483736</v>
      </c>
    </row>
    <row r="372" spans="1:11" ht="46.5">
      <c r="A372" s="6" t="s">
        <v>191</v>
      </c>
      <c r="B372" s="100" t="s">
        <v>258</v>
      </c>
      <c r="C372" s="101"/>
      <c r="D372" s="7" t="s">
        <v>166</v>
      </c>
      <c r="E372" s="7" t="s">
        <v>13</v>
      </c>
      <c r="F372" s="7" t="s">
        <v>263</v>
      </c>
      <c r="G372" s="8" t="s">
        <v>192</v>
      </c>
      <c r="H372" s="35">
        <f>H373</f>
        <v>4703.4</v>
      </c>
      <c r="I372" s="35">
        <f>I373</f>
        <v>2809.8</v>
      </c>
      <c r="J372" s="36">
        <f t="shared" si="29"/>
        <v>1893.5999999999995</v>
      </c>
      <c r="K372" s="36">
        <f t="shared" si="30"/>
        <v>59.73976272483736</v>
      </c>
    </row>
    <row r="373" spans="1:11" ht="15">
      <c r="A373" s="6" t="s">
        <v>264</v>
      </c>
      <c r="B373" s="100" t="s">
        <v>258</v>
      </c>
      <c r="C373" s="101"/>
      <c r="D373" s="7" t="s">
        <v>166</v>
      </c>
      <c r="E373" s="7" t="s">
        <v>13</v>
      </c>
      <c r="F373" s="7" t="s">
        <v>263</v>
      </c>
      <c r="G373" s="8" t="s">
        <v>265</v>
      </c>
      <c r="H373" s="35">
        <v>4703.4</v>
      </c>
      <c r="I373" s="35">
        <f>Прил_5!I165</f>
        <v>2809.8</v>
      </c>
      <c r="J373" s="36">
        <f t="shared" si="29"/>
        <v>1893.5999999999995</v>
      </c>
      <c r="K373" s="36">
        <f t="shared" si="30"/>
        <v>59.73976272483736</v>
      </c>
    </row>
    <row r="374" spans="1:11" ht="33" customHeight="1">
      <c r="A374" s="6" t="s">
        <v>304</v>
      </c>
      <c r="B374" s="100" t="s">
        <v>258</v>
      </c>
      <c r="C374" s="101"/>
      <c r="D374" s="7" t="s">
        <v>166</v>
      </c>
      <c r="E374" s="7" t="s">
        <v>13</v>
      </c>
      <c r="F374" s="7" t="s">
        <v>305</v>
      </c>
      <c r="G374" s="8"/>
      <c r="H374" s="35">
        <f>H375</f>
        <v>1109.3</v>
      </c>
      <c r="I374" s="35">
        <f>I375</f>
        <v>718.6</v>
      </c>
      <c r="J374" s="36">
        <f t="shared" si="29"/>
        <v>390.69999999999993</v>
      </c>
      <c r="K374" s="36">
        <f t="shared" si="30"/>
        <v>64.77959073289462</v>
      </c>
    </row>
    <row r="375" spans="1:11" ht="46.5">
      <c r="A375" s="6" t="s">
        <v>191</v>
      </c>
      <c r="B375" s="100" t="s">
        <v>258</v>
      </c>
      <c r="C375" s="101"/>
      <c r="D375" s="7" t="s">
        <v>166</v>
      </c>
      <c r="E375" s="7" t="s">
        <v>13</v>
      </c>
      <c r="F375" s="7" t="s">
        <v>305</v>
      </c>
      <c r="G375" s="8" t="s">
        <v>192</v>
      </c>
      <c r="H375" s="35">
        <f>H376</f>
        <v>1109.3</v>
      </c>
      <c r="I375" s="35">
        <f>I376</f>
        <v>718.6</v>
      </c>
      <c r="J375" s="36">
        <f t="shared" si="29"/>
        <v>390.69999999999993</v>
      </c>
      <c r="K375" s="36">
        <f t="shared" si="30"/>
        <v>64.77959073289462</v>
      </c>
    </row>
    <row r="376" spans="1:11" ht="15">
      <c r="A376" s="6" t="s">
        <v>264</v>
      </c>
      <c r="B376" s="100" t="s">
        <v>258</v>
      </c>
      <c r="C376" s="101"/>
      <c r="D376" s="7" t="s">
        <v>166</v>
      </c>
      <c r="E376" s="7" t="s">
        <v>13</v>
      </c>
      <c r="F376" s="7" t="s">
        <v>305</v>
      </c>
      <c r="G376" s="8" t="s">
        <v>265</v>
      </c>
      <c r="H376" s="35">
        <v>1109.3</v>
      </c>
      <c r="I376" s="35">
        <f>Прил_5!I175</f>
        <v>718.6</v>
      </c>
      <c r="J376" s="36">
        <f t="shared" si="29"/>
        <v>390.69999999999993</v>
      </c>
      <c r="K376" s="36">
        <f t="shared" si="30"/>
        <v>64.77959073289462</v>
      </c>
    </row>
    <row r="377" spans="1:11" ht="62.25">
      <c r="A377" s="6" t="s">
        <v>171</v>
      </c>
      <c r="B377" s="100" t="s">
        <v>258</v>
      </c>
      <c r="C377" s="101"/>
      <c r="D377" s="7" t="s">
        <v>166</v>
      </c>
      <c r="E377" s="7" t="s">
        <v>13</v>
      </c>
      <c r="F377" s="7" t="s">
        <v>172</v>
      </c>
      <c r="G377" s="8"/>
      <c r="H377" s="35">
        <f aca="true" t="shared" si="31" ref="H377:I379">H378</f>
        <v>147572.5</v>
      </c>
      <c r="I377" s="35">
        <f t="shared" si="31"/>
        <v>91222.1</v>
      </c>
      <c r="J377" s="36">
        <f t="shared" si="29"/>
        <v>56350.399999999994</v>
      </c>
      <c r="K377" s="36">
        <f t="shared" si="30"/>
        <v>61.81510782835555</v>
      </c>
    </row>
    <row r="378" spans="1:11" ht="15">
      <c r="A378" s="6" t="s">
        <v>173</v>
      </c>
      <c r="B378" s="100" t="s">
        <v>258</v>
      </c>
      <c r="C378" s="101"/>
      <c r="D378" s="7" t="s">
        <v>166</v>
      </c>
      <c r="E378" s="7" t="s">
        <v>13</v>
      </c>
      <c r="F378" s="7" t="s">
        <v>174</v>
      </c>
      <c r="G378" s="8"/>
      <c r="H378" s="35">
        <f t="shared" si="31"/>
        <v>147572.5</v>
      </c>
      <c r="I378" s="35">
        <f t="shared" si="31"/>
        <v>91222.1</v>
      </c>
      <c r="J378" s="36">
        <f t="shared" si="29"/>
        <v>56350.399999999994</v>
      </c>
      <c r="K378" s="36">
        <f t="shared" si="30"/>
        <v>61.81510782835555</v>
      </c>
    </row>
    <row r="379" spans="1:11" ht="46.5">
      <c r="A379" s="6" t="s">
        <v>191</v>
      </c>
      <c r="B379" s="100" t="s">
        <v>258</v>
      </c>
      <c r="C379" s="101"/>
      <c r="D379" s="7" t="s">
        <v>166</v>
      </c>
      <c r="E379" s="7" t="s">
        <v>13</v>
      </c>
      <c r="F379" s="7" t="s">
        <v>174</v>
      </c>
      <c r="G379" s="8" t="s">
        <v>192</v>
      </c>
      <c r="H379" s="35">
        <f t="shared" si="31"/>
        <v>147572.5</v>
      </c>
      <c r="I379" s="35">
        <f t="shared" si="31"/>
        <v>91222.1</v>
      </c>
      <c r="J379" s="36">
        <f t="shared" si="29"/>
        <v>56350.399999999994</v>
      </c>
      <c r="K379" s="36">
        <f t="shared" si="30"/>
        <v>61.81510782835555</v>
      </c>
    </row>
    <row r="380" spans="1:11" ht="15">
      <c r="A380" s="6" t="s">
        <v>264</v>
      </c>
      <c r="B380" s="100" t="s">
        <v>258</v>
      </c>
      <c r="C380" s="101"/>
      <c r="D380" s="7" t="s">
        <v>166</v>
      </c>
      <c r="E380" s="7" t="s">
        <v>13</v>
      </c>
      <c r="F380" s="7" t="s">
        <v>174</v>
      </c>
      <c r="G380" s="8" t="s">
        <v>265</v>
      </c>
      <c r="H380" s="35">
        <v>147572.5</v>
      </c>
      <c r="I380" s="35">
        <f>Прил_5!I212</f>
        <v>91222.1</v>
      </c>
      <c r="J380" s="36">
        <f t="shared" si="29"/>
        <v>56350.399999999994</v>
      </c>
      <c r="K380" s="36">
        <f t="shared" si="30"/>
        <v>61.81510782835555</v>
      </c>
    </row>
    <row r="381" spans="1:11" ht="93">
      <c r="A381" s="6" t="s">
        <v>306</v>
      </c>
      <c r="B381" s="100" t="s">
        <v>258</v>
      </c>
      <c r="C381" s="101"/>
      <c r="D381" s="7" t="s">
        <v>166</v>
      </c>
      <c r="E381" s="7" t="s">
        <v>13</v>
      </c>
      <c r="F381" s="7" t="s">
        <v>307</v>
      </c>
      <c r="G381" s="8"/>
      <c r="H381" s="35">
        <f aca="true" t="shared" si="32" ref="H381:I383">H382</f>
        <v>1804</v>
      </c>
      <c r="I381" s="35">
        <f t="shared" si="32"/>
        <v>89.3</v>
      </c>
      <c r="J381" s="36">
        <f t="shared" si="29"/>
        <v>1714.7</v>
      </c>
      <c r="K381" s="36">
        <f t="shared" si="30"/>
        <v>4.950110864745011</v>
      </c>
    </row>
    <row r="382" spans="1:11" ht="62.25">
      <c r="A382" s="6" t="s">
        <v>308</v>
      </c>
      <c r="B382" s="100" t="s">
        <v>258</v>
      </c>
      <c r="C382" s="101"/>
      <c r="D382" s="7" t="s">
        <v>166</v>
      </c>
      <c r="E382" s="7" t="s">
        <v>13</v>
      </c>
      <c r="F382" s="7" t="s">
        <v>309</v>
      </c>
      <c r="G382" s="8"/>
      <c r="H382" s="35">
        <f t="shared" si="32"/>
        <v>1804</v>
      </c>
      <c r="I382" s="35">
        <f t="shared" si="32"/>
        <v>89.3</v>
      </c>
      <c r="J382" s="36">
        <f t="shared" si="29"/>
        <v>1714.7</v>
      </c>
      <c r="K382" s="36">
        <f t="shared" si="30"/>
        <v>4.950110864745011</v>
      </c>
    </row>
    <row r="383" spans="1:11" ht="46.5">
      <c r="A383" s="6" t="s">
        <v>191</v>
      </c>
      <c r="B383" s="100" t="s">
        <v>258</v>
      </c>
      <c r="C383" s="101"/>
      <c r="D383" s="7" t="s">
        <v>166</v>
      </c>
      <c r="E383" s="7" t="s">
        <v>13</v>
      </c>
      <c r="F383" s="7" t="s">
        <v>309</v>
      </c>
      <c r="G383" s="8" t="s">
        <v>192</v>
      </c>
      <c r="H383" s="35">
        <f t="shared" si="32"/>
        <v>1804</v>
      </c>
      <c r="I383" s="35">
        <f t="shared" si="32"/>
        <v>89.3</v>
      </c>
      <c r="J383" s="36">
        <f t="shared" si="29"/>
        <v>1714.7</v>
      </c>
      <c r="K383" s="36">
        <f t="shared" si="30"/>
        <v>4.950110864745011</v>
      </c>
    </row>
    <row r="384" spans="1:11" ht="15">
      <c r="A384" s="6" t="s">
        <v>264</v>
      </c>
      <c r="B384" s="100" t="s">
        <v>258</v>
      </c>
      <c r="C384" s="101"/>
      <c r="D384" s="7" t="s">
        <v>166</v>
      </c>
      <c r="E384" s="7" t="s">
        <v>13</v>
      </c>
      <c r="F384" s="7" t="s">
        <v>309</v>
      </c>
      <c r="G384" s="8" t="s">
        <v>265</v>
      </c>
      <c r="H384" s="35">
        <v>1804</v>
      </c>
      <c r="I384" s="35">
        <f>Прил_5!I230</f>
        <v>89.3</v>
      </c>
      <c r="J384" s="36">
        <f t="shared" si="29"/>
        <v>1714.7</v>
      </c>
      <c r="K384" s="36">
        <f t="shared" si="30"/>
        <v>4.950110864745011</v>
      </c>
    </row>
    <row r="385" spans="1:11" ht="78">
      <c r="A385" s="6" t="s">
        <v>266</v>
      </c>
      <c r="B385" s="100" t="s">
        <v>258</v>
      </c>
      <c r="C385" s="101"/>
      <c r="D385" s="7" t="s">
        <v>166</v>
      </c>
      <c r="E385" s="7" t="s">
        <v>13</v>
      </c>
      <c r="F385" s="7" t="s">
        <v>267</v>
      </c>
      <c r="G385" s="8"/>
      <c r="H385" s="35">
        <f>H386</f>
        <v>2697.8999999999996</v>
      </c>
      <c r="I385" s="35">
        <f>I386</f>
        <v>1290.2</v>
      </c>
      <c r="J385" s="36">
        <f t="shared" si="29"/>
        <v>1407.6999999999996</v>
      </c>
      <c r="K385" s="36">
        <f t="shared" si="30"/>
        <v>47.82238036991735</v>
      </c>
    </row>
    <row r="386" spans="1:11" ht="62.25">
      <c r="A386" s="6" t="s">
        <v>268</v>
      </c>
      <c r="B386" s="100" t="s">
        <v>258</v>
      </c>
      <c r="C386" s="101"/>
      <c r="D386" s="7" t="s">
        <v>166</v>
      </c>
      <c r="E386" s="7" t="s">
        <v>13</v>
      </c>
      <c r="F386" s="7" t="s">
        <v>269</v>
      </c>
      <c r="G386" s="8"/>
      <c r="H386" s="35">
        <f>H387+H390</f>
        <v>2697.8999999999996</v>
      </c>
      <c r="I386" s="35">
        <f>I387+I390</f>
        <v>1290.2</v>
      </c>
      <c r="J386" s="36">
        <f t="shared" si="29"/>
        <v>1407.6999999999996</v>
      </c>
      <c r="K386" s="36">
        <f t="shared" si="30"/>
        <v>47.82238036991735</v>
      </c>
    </row>
    <row r="387" spans="1:11" ht="30.75">
      <c r="A387" s="6" t="s">
        <v>270</v>
      </c>
      <c r="B387" s="100" t="s">
        <v>258</v>
      </c>
      <c r="C387" s="101"/>
      <c r="D387" s="7" t="s">
        <v>166</v>
      </c>
      <c r="E387" s="7" t="s">
        <v>13</v>
      </c>
      <c r="F387" s="7" t="s">
        <v>271</v>
      </c>
      <c r="G387" s="8"/>
      <c r="H387" s="35">
        <f>H388</f>
        <v>381.2</v>
      </c>
      <c r="I387" s="35">
        <f>I388</f>
        <v>137</v>
      </c>
      <c r="J387" s="36">
        <f t="shared" si="29"/>
        <v>244.2</v>
      </c>
      <c r="K387" s="36">
        <f t="shared" si="30"/>
        <v>35.93913955928647</v>
      </c>
    </row>
    <row r="388" spans="1:11" ht="46.5">
      <c r="A388" s="6" t="s">
        <v>191</v>
      </c>
      <c r="B388" s="100" t="s">
        <v>258</v>
      </c>
      <c r="C388" s="101"/>
      <c r="D388" s="7" t="s">
        <v>166</v>
      </c>
      <c r="E388" s="7" t="s">
        <v>13</v>
      </c>
      <c r="F388" s="7" t="s">
        <v>271</v>
      </c>
      <c r="G388" s="8" t="s">
        <v>192</v>
      </c>
      <c r="H388" s="35">
        <f>H389</f>
        <v>381.2</v>
      </c>
      <c r="I388" s="35">
        <f>I389</f>
        <v>137</v>
      </c>
      <c r="J388" s="36">
        <f t="shared" si="29"/>
        <v>244.2</v>
      </c>
      <c r="K388" s="36">
        <f t="shared" si="30"/>
        <v>35.93913955928647</v>
      </c>
    </row>
    <row r="389" spans="1:11" ht="15">
      <c r="A389" s="6" t="s">
        <v>264</v>
      </c>
      <c r="B389" s="100" t="s">
        <v>258</v>
      </c>
      <c r="C389" s="101"/>
      <c r="D389" s="7" t="s">
        <v>166</v>
      </c>
      <c r="E389" s="7" t="s">
        <v>13</v>
      </c>
      <c r="F389" s="7" t="s">
        <v>271</v>
      </c>
      <c r="G389" s="8" t="s">
        <v>265</v>
      </c>
      <c r="H389" s="35">
        <v>381.2</v>
      </c>
      <c r="I389" s="35">
        <f>Прил_5!I273</f>
        <v>137</v>
      </c>
      <c r="J389" s="36">
        <f t="shared" si="29"/>
        <v>244.2</v>
      </c>
      <c r="K389" s="36">
        <f t="shared" si="30"/>
        <v>35.93913955928647</v>
      </c>
    </row>
    <row r="390" spans="1:11" ht="15">
      <c r="A390" s="6" t="s">
        <v>272</v>
      </c>
      <c r="B390" s="100" t="s">
        <v>258</v>
      </c>
      <c r="C390" s="101"/>
      <c r="D390" s="7" t="s">
        <v>166</v>
      </c>
      <c r="E390" s="7" t="s">
        <v>13</v>
      </c>
      <c r="F390" s="7" t="s">
        <v>273</v>
      </c>
      <c r="G390" s="8"/>
      <c r="H390" s="35">
        <f>H391</f>
        <v>2316.7</v>
      </c>
      <c r="I390" s="35">
        <f>I391</f>
        <v>1153.2</v>
      </c>
      <c r="J390" s="36">
        <f t="shared" si="29"/>
        <v>1163.4999999999998</v>
      </c>
      <c r="K390" s="36">
        <f t="shared" si="30"/>
        <v>49.77770104027281</v>
      </c>
    </row>
    <row r="391" spans="1:11" ht="46.5">
      <c r="A391" s="6" t="s">
        <v>191</v>
      </c>
      <c r="B391" s="100" t="s">
        <v>258</v>
      </c>
      <c r="C391" s="101"/>
      <c r="D391" s="7" t="s">
        <v>166</v>
      </c>
      <c r="E391" s="7" t="s">
        <v>13</v>
      </c>
      <c r="F391" s="7" t="s">
        <v>273</v>
      </c>
      <c r="G391" s="8" t="s">
        <v>192</v>
      </c>
      <c r="H391" s="35">
        <f>H392</f>
        <v>2316.7</v>
      </c>
      <c r="I391" s="35">
        <f>I392</f>
        <v>1153.2</v>
      </c>
      <c r="J391" s="36">
        <f t="shared" si="29"/>
        <v>1163.4999999999998</v>
      </c>
      <c r="K391" s="36">
        <f t="shared" si="30"/>
        <v>49.77770104027281</v>
      </c>
    </row>
    <row r="392" spans="1:11" ht="15">
      <c r="A392" s="6" t="s">
        <v>264</v>
      </c>
      <c r="B392" s="100" t="s">
        <v>258</v>
      </c>
      <c r="C392" s="101"/>
      <c r="D392" s="7" t="s">
        <v>166</v>
      </c>
      <c r="E392" s="7" t="s">
        <v>13</v>
      </c>
      <c r="F392" s="7" t="s">
        <v>273</v>
      </c>
      <c r="G392" s="8" t="s">
        <v>265</v>
      </c>
      <c r="H392" s="35">
        <v>2316.7</v>
      </c>
      <c r="I392" s="35">
        <f>Прил_5!I287</f>
        <v>1153.2</v>
      </c>
      <c r="J392" s="36">
        <f t="shared" si="29"/>
        <v>1163.4999999999998</v>
      </c>
      <c r="K392" s="36">
        <f t="shared" si="30"/>
        <v>49.77770104027281</v>
      </c>
    </row>
    <row r="393" spans="1:11" ht="46.5">
      <c r="A393" s="6" t="s">
        <v>276</v>
      </c>
      <c r="B393" s="100" t="s">
        <v>258</v>
      </c>
      <c r="C393" s="101"/>
      <c r="D393" s="7" t="s">
        <v>166</v>
      </c>
      <c r="E393" s="7" t="s">
        <v>13</v>
      </c>
      <c r="F393" s="7" t="s">
        <v>277</v>
      </c>
      <c r="G393" s="8"/>
      <c r="H393" s="35">
        <f>H394</f>
        <v>1205.9</v>
      </c>
      <c r="I393" s="35">
        <f>I394</f>
        <v>239.4</v>
      </c>
      <c r="J393" s="36">
        <f t="shared" si="29"/>
        <v>966.5000000000001</v>
      </c>
      <c r="K393" s="36">
        <f t="shared" si="30"/>
        <v>19.8523924040136</v>
      </c>
    </row>
    <row r="394" spans="1:11" ht="62.25" customHeight="1">
      <c r="A394" s="6" t="s">
        <v>278</v>
      </c>
      <c r="B394" s="100" t="s">
        <v>258</v>
      </c>
      <c r="C394" s="101"/>
      <c r="D394" s="7" t="s">
        <v>166</v>
      </c>
      <c r="E394" s="7" t="s">
        <v>13</v>
      </c>
      <c r="F394" s="7" t="s">
        <v>279</v>
      </c>
      <c r="G394" s="8"/>
      <c r="H394" s="35">
        <f>H395+H398+H401+H404+H407</f>
        <v>1205.9</v>
      </c>
      <c r="I394" s="35">
        <f>I395+I398+I401+I404+I407</f>
        <v>239.4</v>
      </c>
      <c r="J394" s="36">
        <f t="shared" si="29"/>
        <v>966.5000000000001</v>
      </c>
      <c r="K394" s="36">
        <f t="shared" si="30"/>
        <v>19.8523924040136</v>
      </c>
    </row>
    <row r="395" spans="1:11" ht="78.75" customHeight="1">
      <c r="A395" s="6" t="s">
        <v>280</v>
      </c>
      <c r="B395" s="100" t="s">
        <v>258</v>
      </c>
      <c r="C395" s="101"/>
      <c r="D395" s="7" t="s">
        <v>166</v>
      </c>
      <c r="E395" s="7" t="s">
        <v>13</v>
      </c>
      <c r="F395" s="7" t="s">
        <v>281</v>
      </c>
      <c r="G395" s="8"/>
      <c r="H395" s="35">
        <f>H396</f>
        <v>713.6</v>
      </c>
      <c r="I395" s="35">
        <f>I396</f>
        <v>218.4</v>
      </c>
      <c r="J395" s="36">
        <f aca="true" t="shared" si="33" ref="J395:J458">H395-I395</f>
        <v>495.20000000000005</v>
      </c>
      <c r="K395" s="36">
        <f aca="true" t="shared" si="34" ref="K395:K458">I395/H395*100</f>
        <v>30.605381165919283</v>
      </c>
    </row>
    <row r="396" spans="1:11" ht="46.5">
      <c r="A396" s="6" t="s">
        <v>191</v>
      </c>
      <c r="B396" s="100" t="s">
        <v>258</v>
      </c>
      <c r="C396" s="101"/>
      <c r="D396" s="7" t="s">
        <v>166</v>
      </c>
      <c r="E396" s="7" t="s">
        <v>13</v>
      </c>
      <c r="F396" s="7" t="s">
        <v>281</v>
      </c>
      <c r="G396" s="8" t="s">
        <v>192</v>
      </c>
      <c r="H396" s="35">
        <f>H397</f>
        <v>713.6</v>
      </c>
      <c r="I396" s="35">
        <f>I397</f>
        <v>218.4</v>
      </c>
      <c r="J396" s="36">
        <f t="shared" si="33"/>
        <v>495.20000000000005</v>
      </c>
      <c r="K396" s="36">
        <f t="shared" si="34"/>
        <v>30.605381165919283</v>
      </c>
    </row>
    <row r="397" spans="1:11" ht="15">
      <c r="A397" s="6" t="s">
        <v>264</v>
      </c>
      <c r="B397" s="100" t="s">
        <v>258</v>
      </c>
      <c r="C397" s="101"/>
      <c r="D397" s="7" t="s">
        <v>166</v>
      </c>
      <c r="E397" s="7" t="s">
        <v>13</v>
      </c>
      <c r="F397" s="7" t="s">
        <v>281</v>
      </c>
      <c r="G397" s="8" t="s">
        <v>265</v>
      </c>
      <c r="H397" s="35">
        <v>713.6</v>
      </c>
      <c r="I397" s="35">
        <f>Прил_5!I449</f>
        <v>218.4</v>
      </c>
      <c r="J397" s="36">
        <f t="shared" si="33"/>
        <v>495.20000000000005</v>
      </c>
      <c r="K397" s="36">
        <f t="shared" si="34"/>
        <v>30.605381165919283</v>
      </c>
    </row>
    <row r="398" spans="1:11" ht="30.75">
      <c r="A398" s="6" t="s">
        <v>310</v>
      </c>
      <c r="B398" s="100" t="s">
        <v>258</v>
      </c>
      <c r="C398" s="101"/>
      <c r="D398" s="7" t="s">
        <v>166</v>
      </c>
      <c r="E398" s="7" t="s">
        <v>13</v>
      </c>
      <c r="F398" s="7" t="s">
        <v>311</v>
      </c>
      <c r="G398" s="8"/>
      <c r="H398" s="35">
        <f>H399</f>
        <v>158.9</v>
      </c>
      <c r="I398" s="35">
        <f>I399</f>
        <v>0</v>
      </c>
      <c r="J398" s="36">
        <f t="shared" si="33"/>
        <v>158.9</v>
      </c>
      <c r="K398" s="36">
        <f t="shared" si="34"/>
        <v>0</v>
      </c>
    </row>
    <row r="399" spans="1:11" ht="46.5">
      <c r="A399" s="6" t="s">
        <v>191</v>
      </c>
      <c r="B399" s="100" t="s">
        <v>258</v>
      </c>
      <c r="C399" s="101"/>
      <c r="D399" s="7" t="s">
        <v>166</v>
      </c>
      <c r="E399" s="7" t="s">
        <v>13</v>
      </c>
      <c r="F399" s="7" t="s">
        <v>311</v>
      </c>
      <c r="G399" s="8" t="s">
        <v>192</v>
      </c>
      <c r="H399" s="35">
        <f>H400</f>
        <v>158.9</v>
      </c>
      <c r="I399" s="35">
        <f>I400</f>
        <v>0</v>
      </c>
      <c r="J399" s="36">
        <f t="shared" si="33"/>
        <v>158.9</v>
      </c>
      <c r="K399" s="36">
        <f t="shared" si="34"/>
        <v>0</v>
      </c>
    </row>
    <row r="400" spans="1:11" ht="15">
      <c r="A400" s="6" t="s">
        <v>264</v>
      </c>
      <c r="B400" s="100" t="s">
        <v>258</v>
      </c>
      <c r="C400" s="101"/>
      <c r="D400" s="7" t="s">
        <v>166</v>
      </c>
      <c r="E400" s="7" t="s">
        <v>13</v>
      </c>
      <c r="F400" s="7" t="s">
        <v>311</v>
      </c>
      <c r="G400" s="8" t="s">
        <v>265</v>
      </c>
      <c r="H400" s="35">
        <v>158.9</v>
      </c>
      <c r="I400" s="35">
        <f>Прил_5!I469</f>
        <v>0</v>
      </c>
      <c r="J400" s="36">
        <f t="shared" si="33"/>
        <v>158.9</v>
      </c>
      <c r="K400" s="36">
        <f t="shared" si="34"/>
        <v>0</v>
      </c>
    </row>
    <row r="401" spans="1:11" ht="46.5">
      <c r="A401" s="6" t="s">
        <v>282</v>
      </c>
      <c r="B401" s="100" t="s">
        <v>258</v>
      </c>
      <c r="C401" s="101"/>
      <c r="D401" s="7" t="s">
        <v>166</v>
      </c>
      <c r="E401" s="7" t="s">
        <v>13</v>
      </c>
      <c r="F401" s="7" t="s">
        <v>283</v>
      </c>
      <c r="G401" s="8"/>
      <c r="H401" s="35">
        <f>H402</f>
        <v>273.4</v>
      </c>
      <c r="I401" s="35">
        <f>I402</f>
        <v>0</v>
      </c>
      <c r="J401" s="36">
        <f t="shared" si="33"/>
        <v>273.4</v>
      </c>
      <c r="K401" s="36">
        <f t="shared" si="34"/>
        <v>0</v>
      </c>
    </row>
    <row r="402" spans="1:11" ht="46.5">
      <c r="A402" s="6" t="s">
        <v>191</v>
      </c>
      <c r="B402" s="100" t="s">
        <v>258</v>
      </c>
      <c r="C402" s="101"/>
      <c r="D402" s="7" t="s">
        <v>166</v>
      </c>
      <c r="E402" s="7" t="s">
        <v>13</v>
      </c>
      <c r="F402" s="7" t="s">
        <v>283</v>
      </c>
      <c r="G402" s="8" t="s">
        <v>192</v>
      </c>
      <c r="H402" s="35">
        <f>H403</f>
        <v>273.4</v>
      </c>
      <c r="I402" s="35">
        <f>I403</f>
        <v>0</v>
      </c>
      <c r="J402" s="36">
        <f t="shared" si="33"/>
        <v>273.4</v>
      </c>
      <c r="K402" s="36">
        <f t="shared" si="34"/>
        <v>0</v>
      </c>
    </row>
    <row r="403" spans="1:11" ht="15">
      <c r="A403" s="6" t="s">
        <v>264</v>
      </c>
      <c r="B403" s="100" t="s">
        <v>258</v>
      </c>
      <c r="C403" s="101"/>
      <c r="D403" s="7" t="s">
        <v>166</v>
      </c>
      <c r="E403" s="7" t="s">
        <v>13</v>
      </c>
      <c r="F403" s="7" t="s">
        <v>283</v>
      </c>
      <c r="G403" s="8" t="s">
        <v>265</v>
      </c>
      <c r="H403" s="35">
        <v>273.4</v>
      </c>
      <c r="I403" s="35">
        <f>Прил_5!I499</f>
        <v>0</v>
      </c>
      <c r="J403" s="36">
        <f t="shared" si="33"/>
        <v>273.4</v>
      </c>
      <c r="K403" s="36">
        <f t="shared" si="34"/>
        <v>0</v>
      </c>
    </row>
    <row r="404" spans="1:11" ht="62.25">
      <c r="A404" s="6" t="s">
        <v>284</v>
      </c>
      <c r="B404" s="100" t="s">
        <v>258</v>
      </c>
      <c r="C404" s="101"/>
      <c r="D404" s="7" t="s">
        <v>166</v>
      </c>
      <c r="E404" s="7" t="s">
        <v>13</v>
      </c>
      <c r="F404" s="7" t="s">
        <v>285</v>
      </c>
      <c r="G404" s="8"/>
      <c r="H404" s="35">
        <f>H405</f>
        <v>42</v>
      </c>
      <c r="I404" s="35">
        <f>I405</f>
        <v>21</v>
      </c>
      <c r="J404" s="36">
        <f t="shared" si="33"/>
        <v>21</v>
      </c>
      <c r="K404" s="36">
        <f t="shared" si="34"/>
        <v>50</v>
      </c>
    </row>
    <row r="405" spans="1:11" ht="46.5">
      <c r="A405" s="6" t="s">
        <v>191</v>
      </c>
      <c r="B405" s="100" t="s">
        <v>258</v>
      </c>
      <c r="C405" s="101"/>
      <c r="D405" s="7" t="s">
        <v>166</v>
      </c>
      <c r="E405" s="7" t="s">
        <v>13</v>
      </c>
      <c r="F405" s="7" t="s">
        <v>285</v>
      </c>
      <c r="G405" s="8" t="s">
        <v>192</v>
      </c>
      <c r="H405" s="35">
        <f>H406</f>
        <v>42</v>
      </c>
      <c r="I405" s="35">
        <f>I406</f>
        <v>21</v>
      </c>
      <c r="J405" s="36">
        <f t="shared" si="33"/>
        <v>21</v>
      </c>
      <c r="K405" s="36">
        <f t="shared" si="34"/>
        <v>50</v>
      </c>
    </row>
    <row r="406" spans="1:11" ht="15">
      <c r="A406" s="6" t="s">
        <v>264</v>
      </c>
      <c r="B406" s="100" t="s">
        <v>258</v>
      </c>
      <c r="C406" s="101"/>
      <c r="D406" s="7" t="s">
        <v>166</v>
      </c>
      <c r="E406" s="7" t="s">
        <v>13</v>
      </c>
      <c r="F406" s="7" t="s">
        <v>285</v>
      </c>
      <c r="G406" s="8" t="s">
        <v>265</v>
      </c>
      <c r="H406" s="35">
        <v>42</v>
      </c>
      <c r="I406" s="35">
        <f>Прил_5!I518</f>
        <v>21</v>
      </c>
      <c r="J406" s="36">
        <f t="shared" si="33"/>
        <v>21</v>
      </c>
      <c r="K406" s="36">
        <f t="shared" si="34"/>
        <v>50</v>
      </c>
    </row>
    <row r="407" spans="1:11" ht="30.75">
      <c r="A407" s="6" t="s">
        <v>286</v>
      </c>
      <c r="B407" s="100" t="s">
        <v>258</v>
      </c>
      <c r="C407" s="101"/>
      <c r="D407" s="7" t="s">
        <v>166</v>
      </c>
      <c r="E407" s="7" t="s">
        <v>13</v>
      </c>
      <c r="F407" s="7" t="s">
        <v>287</v>
      </c>
      <c r="G407" s="8"/>
      <c r="H407" s="35">
        <f>H408</f>
        <v>18</v>
      </c>
      <c r="I407" s="35">
        <f>I408</f>
        <v>0</v>
      </c>
      <c r="J407" s="36">
        <f t="shared" si="33"/>
        <v>18</v>
      </c>
      <c r="K407" s="36">
        <f t="shared" si="34"/>
        <v>0</v>
      </c>
    </row>
    <row r="408" spans="1:11" ht="46.5">
      <c r="A408" s="6" t="s">
        <v>191</v>
      </c>
      <c r="B408" s="100" t="s">
        <v>258</v>
      </c>
      <c r="C408" s="101"/>
      <c r="D408" s="7" t="s">
        <v>166</v>
      </c>
      <c r="E408" s="7" t="s">
        <v>13</v>
      </c>
      <c r="F408" s="7" t="s">
        <v>287</v>
      </c>
      <c r="G408" s="8" t="s">
        <v>192</v>
      </c>
      <c r="H408" s="35">
        <f>H409</f>
        <v>18</v>
      </c>
      <c r="I408" s="35">
        <f>I409</f>
        <v>0</v>
      </c>
      <c r="J408" s="36">
        <f t="shared" si="33"/>
        <v>18</v>
      </c>
      <c r="K408" s="36">
        <f t="shared" si="34"/>
        <v>0</v>
      </c>
    </row>
    <row r="409" spans="1:11" ht="15">
      <c r="A409" s="6" t="s">
        <v>264</v>
      </c>
      <c r="B409" s="100" t="s">
        <v>258</v>
      </c>
      <c r="C409" s="101"/>
      <c r="D409" s="7" t="s">
        <v>166</v>
      </c>
      <c r="E409" s="7" t="s">
        <v>13</v>
      </c>
      <c r="F409" s="7" t="s">
        <v>287</v>
      </c>
      <c r="G409" s="8" t="s">
        <v>265</v>
      </c>
      <c r="H409" s="35">
        <v>18</v>
      </c>
      <c r="I409" s="35">
        <f>Прил_5!I542</f>
        <v>0</v>
      </c>
      <c r="J409" s="36">
        <f t="shared" si="33"/>
        <v>18</v>
      </c>
      <c r="K409" s="36">
        <f t="shared" si="34"/>
        <v>0</v>
      </c>
    </row>
    <row r="410" spans="1:11" ht="62.25">
      <c r="A410" s="6" t="s">
        <v>288</v>
      </c>
      <c r="B410" s="100" t="s">
        <v>258</v>
      </c>
      <c r="C410" s="101"/>
      <c r="D410" s="7" t="s">
        <v>166</v>
      </c>
      <c r="E410" s="7" t="s">
        <v>13</v>
      </c>
      <c r="F410" s="7" t="s">
        <v>289</v>
      </c>
      <c r="G410" s="8"/>
      <c r="H410" s="35">
        <f>H411</f>
        <v>10079.599999999999</v>
      </c>
      <c r="I410" s="35">
        <f>I411</f>
        <v>5040.8</v>
      </c>
      <c r="J410" s="36">
        <f t="shared" si="33"/>
        <v>5038.799999999998</v>
      </c>
      <c r="K410" s="36">
        <f t="shared" si="34"/>
        <v>50.00992102861226</v>
      </c>
    </row>
    <row r="411" spans="1:11" ht="64.5" customHeight="1">
      <c r="A411" s="6" t="s">
        <v>290</v>
      </c>
      <c r="B411" s="100" t="s">
        <v>258</v>
      </c>
      <c r="C411" s="101"/>
      <c r="D411" s="7" t="s">
        <v>166</v>
      </c>
      <c r="E411" s="7" t="s">
        <v>13</v>
      </c>
      <c r="F411" s="7" t="s">
        <v>291</v>
      </c>
      <c r="G411" s="8"/>
      <c r="H411" s="35">
        <f>H412+H415+H418+H421</f>
        <v>10079.599999999999</v>
      </c>
      <c r="I411" s="35">
        <f>I412+I415+I418+I421</f>
        <v>5040.8</v>
      </c>
      <c r="J411" s="36">
        <f t="shared" si="33"/>
        <v>5038.799999999998</v>
      </c>
      <c r="K411" s="36">
        <f t="shared" si="34"/>
        <v>50.00992102861226</v>
      </c>
    </row>
    <row r="412" spans="1:11" ht="30.75">
      <c r="A412" s="6" t="s">
        <v>292</v>
      </c>
      <c r="B412" s="100" t="s">
        <v>258</v>
      </c>
      <c r="C412" s="101"/>
      <c r="D412" s="7" t="s">
        <v>166</v>
      </c>
      <c r="E412" s="7" t="s">
        <v>13</v>
      </c>
      <c r="F412" s="7" t="s">
        <v>293</v>
      </c>
      <c r="G412" s="8"/>
      <c r="H412" s="35">
        <f>H413</f>
        <v>187</v>
      </c>
      <c r="I412" s="35">
        <f>I413</f>
        <v>0</v>
      </c>
      <c r="J412" s="36">
        <f t="shared" si="33"/>
        <v>187</v>
      </c>
      <c r="K412" s="36">
        <f t="shared" si="34"/>
        <v>0</v>
      </c>
    </row>
    <row r="413" spans="1:11" ht="46.5">
      <c r="A413" s="6" t="s">
        <v>191</v>
      </c>
      <c r="B413" s="100" t="s">
        <v>258</v>
      </c>
      <c r="C413" s="101"/>
      <c r="D413" s="7" t="s">
        <v>166</v>
      </c>
      <c r="E413" s="7" t="s">
        <v>13</v>
      </c>
      <c r="F413" s="7" t="s">
        <v>293</v>
      </c>
      <c r="G413" s="8" t="s">
        <v>192</v>
      </c>
      <c r="H413" s="35">
        <f>H414</f>
        <v>187</v>
      </c>
      <c r="I413" s="35">
        <f>I414</f>
        <v>0</v>
      </c>
      <c r="J413" s="36">
        <f t="shared" si="33"/>
        <v>187</v>
      </c>
      <c r="K413" s="36">
        <f t="shared" si="34"/>
        <v>0</v>
      </c>
    </row>
    <row r="414" spans="1:11" ht="15">
      <c r="A414" s="6" t="s">
        <v>264</v>
      </c>
      <c r="B414" s="100" t="s">
        <v>258</v>
      </c>
      <c r="C414" s="101"/>
      <c r="D414" s="7" t="s">
        <v>166</v>
      </c>
      <c r="E414" s="7" t="s">
        <v>13</v>
      </c>
      <c r="F414" s="7" t="s">
        <v>293</v>
      </c>
      <c r="G414" s="8" t="s">
        <v>265</v>
      </c>
      <c r="H414" s="35">
        <v>187</v>
      </c>
      <c r="I414" s="35">
        <f>Прил_5!I677</f>
        <v>0</v>
      </c>
      <c r="J414" s="36">
        <f t="shared" si="33"/>
        <v>187</v>
      </c>
      <c r="K414" s="36">
        <f t="shared" si="34"/>
        <v>0</v>
      </c>
    </row>
    <row r="415" spans="1:11" ht="46.5">
      <c r="A415" s="6" t="s">
        <v>312</v>
      </c>
      <c r="B415" s="100" t="s">
        <v>258</v>
      </c>
      <c r="C415" s="101"/>
      <c r="D415" s="7" t="s">
        <v>166</v>
      </c>
      <c r="E415" s="7" t="s">
        <v>13</v>
      </c>
      <c r="F415" s="7" t="s">
        <v>313</v>
      </c>
      <c r="G415" s="8"/>
      <c r="H415" s="35">
        <f>H416</f>
        <v>107.4</v>
      </c>
      <c r="I415" s="35">
        <f>I416</f>
        <v>0</v>
      </c>
      <c r="J415" s="36">
        <f t="shared" si="33"/>
        <v>107.4</v>
      </c>
      <c r="K415" s="36">
        <f t="shared" si="34"/>
        <v>0</v>
      </c>
    </row>
    <row r="416" spans="1:11" ht="46.5">
      <c r="A416" s="6" t="s">
        <v>191</v>
      </c>
      <c r="B416" s="100" t="s">
        <v>258</v>
      </c>
      <c r="C416" s="101"/>
      <c r="D416" s="7" t="s">
        <v>166</v>
      </c>
      <c r="E416" s="7" t="s">
        <v>13</v>
      </c>
      <c r="F416" s="7" t="s">
        <v>313</v>
      </c>
      <c r="G416" s="8" t="s">
        <v>192</v>
      </c>
      <c r="H416" s="35">
        <f>H417</f>
        <v>107.4</v>
      </c>
      <c r="I416" s="35">
        <f>I417</f>
        <v>0</v>
      </c>
      <c r="J416" s="36">
        <f t="shared" si="33"/>
        <v>107.4</v>
      </c>
      <c r="K416" s="36">
        <f t="shared" si="34"/>
        <v>0</v>
      </c>
    </row>
    <row r="417" spans="1:11" ht="15">
      <c r="A417" s="6" t="s">
        <v>264</v>
      </c>
      <c r="B417" s="100" t="s">
        <v>258</v>
      </c>
      <c r="C417" s="101"/>
      <c r="D417" s="7" t="s">
        <v>166</v>
      </c>
      <c r="E417" s="7" t="s">
        <v>13</v>
      </c>
      <c r="F417" s="7" t="s">
        <v>313</v>
      </c>
      <c r="G417" s="8" t="s">
        <v>265</v>
      </c>
      <c r="H417" s="35">
        <v>107.4</v>
      </c>
      <c r="I417" s="35">
        <f>Прил_5!I683</f>
        <v>0</v>
      </c>
      <c r="J417" s="36">
        <f t="shared" si="33"/>
        <v>107.4</v>
      </c>
      <c r="K417" s="36">
        <f t="shared" si="34"/>
        <v>0</v>
      </c>
    </row>
    <row r="418" spans="1:11" ht="78">
      <c r="A418" s="6" t="s">
        <v>314</v>
      </c>
      <c r="B418" s="100" t="s">
        <v>258</v>
      </c>
      <c r="C418" s="101"/>
      <c r="D418" s="7" t="s">
        <v>166</v>
      </c>
      <c r="E418" s="7" t="s">
        <v>13</v>
      </c>
      <c r="F418" s="7" t="s">
        <v>315</v>
      </c>
      <c r="G418" s="8"/>
      <c r="H418" s="35">
        <f>H419</f>
        <v>5889.9</v>
      </c>
      <c r="I418" s="35">
        <f>I419</f>
        <v>3264.9</v>
      </c>
      <c r="J418" s="36">
        <f t="shared" si="33"/>
        <v>2624.9999999999995</v>
      </c>
      <c r="K418" s="36">
        <f t="shared" si="34"/>
        <v>55.432180512402596</v>
      </c>
    </row>
    <row r="419" spans="1:11" ht="46.5">
      <c r="A419" s="6" t="s">
        <v>191</v>
      </c>
      <c r="B419" s="100" t="s">
        <v>258</v>
      </c>
      <c r="C419" s="101"/>
      <c r="D419" s="7" t="s">
        <v>166</v>
      </c>
      <c r="E419" s="7" t="s">
        <v>13</v>
      </c>
      <c r="F419" s="7" t="s">
        <v>315</v>
      </c>
      <c r="G419" s="8" t="s">
        <v>192</v>
      </c>
      <c r="H419" s="35">
        <f>H420</f>
        <v>5889.9</v>
      </c>
      <c r="I419" s="35">
        <f>I420</f>
        <v>3264.9</v>
      </c>
      <c r="J419" s="36">
        <f t="shared" si="33"/>
        <v>2624.9999999999995</v>
      </c>
      <c r="K419" s="36">
        <f t="shared" si="34"/>
        <v>55.432180512402596</v>
      </c>
    </row>
    <row r="420" spans="1:11" ht="15">
      <c r="A420" s="6" t="s">
        <v>264</v>
      </c>
      <c r="B420" s="100" t="s">
        <v>258</v>
      </c>
      <c r="C420" s="101"/>
      <c r="D420" s="7" t="s">
        <v>166</v>
      </c>
      <c r="E420" s="7" t="s">
        <v>13</v>
      </c>
      <c r="F420" s="7" t="s">
        <v>315</v>
      </c>
      <c r="G420" s="8" t="s">
        <v>265</v>
      </c>
      <c r="H420" s="35">
        <v>5889.9</v>
      </c>
      <c r="I420" s="35">
        <f>Прил_5!I689</f>
        <v>3264.9</v>
      </c>
      <c r="J420" s="36">
        <f t="shared" si="33"/>
        <v>2624.9999999999995</v>
      </c>
      <c r="K420" s="36">
        <f t="shared" si="34"/>
        <v>55.432180512402596</v>
      </c>
    </row>
    <row r="421" spans="1:11" ht="30.75">
      <c r="A421" s="6" t="s">
        <v>294</v>
      </c>
      <c r="B421" s="100" t="s">
        <v>258</v>
      </c>
      <c r="C421" s="101"/>
      <c r="D421" s="7" t="s">
        <v>166</v>
      </c>
      <c r="E421" s="7" t="s">
        <v>13</v>
      </c>
      <c r="F421" s="7" t="s">
        <v>295</v>
      </c>
      <c r="G421" s="8"/>
      <c r="H421" s="35">
        <f>H422</f>
        <v>3895.3</v>
      </c>
      <c r="I421" s="35">
        <f>I422</f>
        <v>1775.9</v>
      </c>
      <c r="J421" s="36">
        <f t="shared" si="33"/>
        <v>2119.4</v>
      </c>
      <c r="K421" s="36">
        <f t="shared" si="34"/>
        <v>45.59084024337022</v>
      </c>
    </row>
    <row r="422" spans="1:11" ht="46.5">
      <c r="A422" s="6" t="s">
        <v>191</v>
      </c>
      <c r="B422" s="100" t="s">
        <v>258</v>
      </c>
      <c r="C422" s="101"/>
      <c r="D422" s="7" t="s">
        <v>166</v>
      </c>
      <c r="E422" s="7" t="s">
        <v>13</v>
      </c>
      <c r="F422" s="7" t="s">
        <v>295</v>
      </c>
      <c r="G422" s="8" t="s">
        <v>192</v>
      </c>
      <c r="H422" s="35">
        <f>H423</f>
        <v>3895.3</v>
      </c>
      <c r="I422" s="35">
        <f>I423</f>
        <v>1775.9</v>
      </c>
      <c r="J422" s="36">
        <f t="shared" si="33"/>
        <v>2119.4</v>
      </c>
      <c r="K422" s="36">
        <f t="shared" si="34"/>
        <v>45.59084024337022</v>
      </c>
    </row>
    <row r="423" spans="1:11" ht="15">
      <c r="A423" s="6" t="s">
        <v>264</v>
      </c>
      <c r="B423" s="100" t="s">
        <v>258</v>
      </c>
      <c r="C423" s="101"/>
      <c r="D423" s="7" t="s">
        <v>166</v>
      </c>
      <c r="E423" s="7" t="s">
        <v>13</v>
      </c>
      <c r="F423" s="7" t="s">
        <v>295</v>
      </c>
      <c r="G423" s="8" t="s">
        <v>265</v>
      </c>
      <c r="H423" s="35">
        <v>3895.3</v>
      </c>
      <c r="I423" s="35">
        <f>Прил_5!I699</f>
        <v>1775.9</v>
      </c>
      <c r="J423" s="36">
        <f t="shared" si="33"/>
        <v>2119.4</v>
      </c>
      <c r="K423" s="36">
        <f t="shared" si="34"/>
        <v>45.59084024337022</v>
      </c>
    </row>
    <row r="424" spans="1:11" ht="33.75" customHeight="1">
      <c r="A424" s="6" t="s">
        <v>316</v>
      </c>
      <c r="B424" s="100" t="s">
        <v>258</v>
      </c>
      <c r="C424" s="101"/>
      <c r="D424" s="7" t="s">
        <v>166</v>
      </c>
      <c r="E424" s="7" t="s">
        <v>13</v>
      </c>
      <c r="F424" s="7" t="s">
        <v>317</v>
      </c>
      <c r="G424" s="8"/>
      <c r="H424" s="35">
        <f>H425+H428+H431</f>
        <v>36758.8</v>
      </c>
      <c r="I424" s="35">
        <f>I425+I428+I431</f>
        <v>18184.5</v>
      </c>
      <c r="J424" s="36">
        <f t="shared" si="33"/>
        <v>18574.300000000003</v>
      </c>
      <c r="K424" s="36">
        <f t="shared" si="34"/>
        <v>49.46978682655581</v>
      </c>
    </row>
    <row r="425" spans="1:11" ht="108.75">
      <c r="A425" s="6" t="s">
        <v>37</v>
      </c>
      <c r="B425" s="100" t="s">
        <v>258</v>
      </c>
      <c r="C425" s="101"/>
      <c r="D425" s="7" t="s">
        <v>166</v>
      </c>
      <c r="E425" s="7" t="s">
        <v>13</v>
      </c>
      <c r="F425" s="7" t="s">
        <v>318</v>
      </c>
      <c r="G425" s="8"/>
      <c r="H425" s="35">
        <f>H426</f>
        <v>3900</v>
      </c>
      <c r="I425" s="35">
        <f>I426</f>
        <v>1598.3</v>
      </c>
      <c r="J425" s="36">
        <f t="shared" si="33"/>
        <v>2301.7</v>
      </c>
      <c r="K425" s="36">
        <f t="shared" si="34"/>
        <v>40.98205128205128</v>
      </c>
    </row>
    <row r="426" spans="1:11" ht="46.5">
      <c r="A426" s="6" t="s">
        <v>191</v>
      </c>
      <c r="B426" s="100" t="s">
        <v>258</v>
      </c>
      <c r="C426" s="101"/>
      <c r="D426" s="7" t="s">
        <v>166</v>
      </c>
      <c r="E426" s="7" t="s">
        <v>13</v>
      </c>
      <c r="F426" s="7" t="s">
        <v>318</v>
      </c>
      <c r="G426" s="8" t="s">
        <v>192</v>
      </c>
      <c r="H426" s="35">
        <f>H427</f>
        <v>3900</v>
      </c>
      <c r="I426" s="35">
        <f>I427</f>
        <v>1598.3</v>
      </c>
      <c r="J426" s="36">
        <f t="shared" si="33"/>
        <v>2301.7</v>
      </c>
      <c r="K426" s="36">
        <f t="shared" si="34"/>
        <v>40.98205128205128</v>
      </c>
    </row>
    <row r="427" spans="1:11" ht="15">
      <c r="A427" s="6" t="s">
        <v>264</v>
      </c>
      <c r="B427" s="100" t="s">
        <v>258</v>
      </c>
      <c r="C427" s="101"/>
      <c r="D427" s="7" t="s">
        <v>166</v>
      </c>
      <c r="E427" s="7" t="s">
        <v>13</v>
      </c>
      <c r="F427" s="7" t="s">
        <v>318</v>
      </c>
      <c r="G427" s="8" t="s">
        <v>265</v>
      </c>
      <c r="H427" s="35">
        <v>3900</v>
      </c>
      <c r="I427" s="35">
        <v>1598.3</v>
      </c>
      <c r="J427" s="36">
        <f t="shared" si="33"/>
        <v>2301.7</v>
      </c>
      <c r="K427" s="36">
        <f t="shared" si="34"/>
        <v>40.98205128205128</v>
      </c>
    </row>
    <row r="428" spans="1:11" ht="15">
      <c r="A428" s="6" t="s">
        <v>52</v>
      </c>
      <c r="B428" s="100" t="s">
        <v>258</v>
      </c>
      <c r="C428" s="101"/>
      <c r="D428" s="7" t="s">
        <v>166</v>
      </c>
      <c r="E428" s="7" t="s">
        <v>13</v>
      </c>
      <c r="F428" s="7" t="s">
        <v>319</v>
      </c>
      <c r="G428" s="8"/>
      <c r="H428" s="35">
        <f>H429</f>
        <v>533</v>
      </c>
      <c r="I428" s="35">
        <f>I429</f>
        <v>519.1</v>
      </c>
      <c r="J428" s="36">
        <f t="shared" si="33"/>
        <v>13.899999999999977</v>
      </c>
      <c r="K428" s="36">
        <f t="shared" si="34"/>
        <v>97.3921200750469</v>
      </c>
    </row>
    <row r="429" spans="1:11" ht="46.5">
      <c r="A429" s="6" t="s">
        <v>191</v>
      </c>
      <c r="B429" s="100" t="s">
        <v>258</v>
      </c>
      <c r="C429" s="101"/>
      <c r="D429" s="7" t="s">
        <v>166</v>
      </c>
      <c r="E429" s="7" t="s">
        <v>13</v>
      </c>
      <c r="F429" s="7" t="s">
        <v>319</v>
      </c>
      <c r="G429" s="8" t="s">
        <v>192</v>
      </c>
      <c r="H429" s="35">
        <f>H430</f>
        <v>533</v>
      </c>
      <c r="I429" s="35">
        <f>I430</f>
        <v>519.1</v>
      </c>
      <c r="J429" s="36">
        <f t="shared" si="33"/>
        <v>13.899999999999977</v>
      </c>
      <c r="K429" s="36">
        <f t="shared" si="34"/>
        <v>97.3921200750469</v>
      </c>
    </row>
    <row r="430" spans="1:11" ht="15">
      <c r="A430" s="6" t="s">
        <v>264</v>
      </c>
      <c r="B430" s="100" t="s">
        <v>258</v>
      </c>
      <c r="C430" s="101"/>
      <c r="D430" s="7" t="s">
        <v>166</v>
      </c>
      <c r="E430" s="7" t="s">
        <v>13</v>
      </c>
      <c r="F430" s="7" t="s">
        <v>319</v>
      </c>
      <c r="G430" s="8" t="s">
        <v>265</v>
      </c>
      <c r="H430" s="35">
        <v>533</v>
      </c>
      <c r="I430" s="35">
        <v>519.1</v>
      </c>
      <c r="J430" s="36">
        <f t="shared" si="33"/>
        <v>13.899999999999977</v>
      </c>
      <c r="K430" s="36">
        <f t="shared" si="34"/>
        <v>97.3921200750469</v>
      </c>
    </row>
    <row r="431" spans="1:11" ht="46.5">
      <c r="A431" s="6" t="s">
        <v>241</v>
      </c>
      <c r="B431" s="100" t="s">
        <v>258</v>
      </c>
      <c r="C431" s="101"/>
      <c r="D431" s="7" t="s">
        <v>166</v>
      </c>
      <c r="E431" s="7" t="s">
        <v>13</v>
      </c>
      <c r="F431" s="7" t="s">
        <v>320</v>
      </c>
      <c r="G431" s="8"/>
      <c r="H431" s="35">
        <f>H432</f>
        <v>32325.8</v>
      </c>
      <c r="I431" s="35">
        <f>I432</f>
        <v>16067.1</v>
      </c>
      <c r="J431" s="36">
        <f t="shared" si="33"/>
        <v>16258.699999999999</v>
      </c>
      <c r="K431" s="36">
        <f t="shared" si="34"/>
        <v>49.70364229191544</v>
      </c>
    </row>
    <row r="432" spans="1:11" ht="46.5">
      <c r="A432" s="6" t="s">
        <v>191</v>
      </c>
      <c r="B432" s="100" t="s">
        <v>258</v>
      </c>
      <c r="C432" s="101"/>
      <c r="D432" s="7" t="s">
        <v>166</v>
      </c>
      <c r="E432" s="7" t="s">
        <v>13</v>
      </c>
      <c r="F432" s="7" t="s">
        <v>320</v>
      </c>
      <c r="G432" s="8" t="s">
        <v>192</v>
      </c>
      <c r="H432" s="35">
        <f>H433</f>
        <v>32325.8</v>
      </c>
      <c r="I432" s="35">
        <f>I433</f>
        <v>16067.1</v>
      </c>
      <c r="J432" s="36">
        <f t="shared" si="33"/>
        <v>16258.699999999999</v>
      </c>
      <c r="K432" s="36">
        <f t="shared" si="34"/>
        <v>49.70364229191544</v>
      </c>
    </row>
    <row r="433" spans="1:11" ht="15">
      <c r="A433" s="6" t="s">
        <v>264</v>
      </c>
      <c r="B433" s="100" t="s">
        <v>258</v>
      </c>
      <c r="C433" s="101"/>
      <c r="D433" s="7" t="s">
        <v>166</v>
      </c>
      <c r="E433" s="7" t="s">
        <v>13</v>
      </c>
      <c r="F433" s="7" t="s">
        <v>320</v>
      </c>
      <c r="G433" s="8" t="s">
        <v>265</v>
      </c>
      <c r="H433" s="35">
        <v>32325.8</v>
      </c>
      <c r="I433" s="35">
        <v>16067.1</v>
      </c>
      <c r="J433" s="36">
        <f t="shared" si="33"/>
        <v>16258.699999999999</v>
      </c>
      <c r="K433" s="36">
        <f t="shared" si="34"/>
        <v>49.70364229191544</v>
      </c>
    </row>
    <row r="434" spans="1:11" ht="15">
      <c r="A434" s="6" t="s">
        <v>321</v>
      </c>
      <c r="B434" s="100" t="s">
        <v>258</v>
      </c>
      <c r="C434" s="101"/>
      <c r="D434" s="7" t="s">
        <v>166</v>
      </c>
      <c r="E434" s="7" t="s">
        <v>101</v>
      </c>
      <c r="F434" s="7"/>
      <c r="G434" s="8"/>
      <c r="H434" s="35">
        <f>H435+H444+H449+H463</f>
        <v>51145.4</v>
      </c>
      <c r="I434" s="35">
        <f>I435+I444+I449+I463</f>
        <v>27292.1</v>
      </c>
      <c r="J434" s="36">
        <f t="shared" si="33"/>
        <v>23853.300000000003</v>
      </c>
      <c r="K434" s="36">
        <f t="shared" si="34"/>
        <v>53.36178815690169</v>
      </c>
    </row>
    <row r="435" spans="1:11" ht="46.5">
      <c r="A435" s="6" t="s">
        <v>169</v>
      </c>
      <c r="B435" s="100" t="s">
        <v>258</v>
      </c>
      <c r="C435" s="101"/>
      <c r="D435" s="7" t="s">
        <v>166</v>
      </c>
      <c r="E435" s="7" t="s">
        <v>101</v>
      </c>
      <c r="F435" s="7" t="s">
        <v>170</v>
      </c>
      <c r="G435" s="8"/>
      <c r="H435" s="35">
        <f>H436+H440</f>
        <v>2162.6</v>
      </c>
      <c r="I435" s="35">
        <f>I436+I440</f>
        <v>1179.9</v>
      </c>
      <c r="J435" s="36">
        <f t="shared" si="33"/>
        <v>982.6999999999998</v>
      </c>
      <c r="K435" s="36">
        <f t="shared" si="34"/>
        <v>54.5593267363359</v>
      </c>
    </row>
    <row r="436" spans="1:11" ht="30.75">
      <c r="A436" s="6" t="s">
        <v>260</v>
      </c>
      <c r="B436" s="100" t="s">
        <v>258</v>
      </c>
      <c r="C436" s="101"/>
      <c r="D436" s="7" t="s">
        <v>166</v>
      </c>
      <c r="E436" s="7" t="s">
        <v>101</v>
      </c>
      <c r="F436" s="7" t="s">
        <v>261</v>
      </c>
      <c r="G436" s="8"/>
      <c r="H436" s="35">
        <f aca="true" t="shared" si="35" ref="H436:I438">H437</f>
        <v>1338.7</v>
      </c>
      <c r="I436" s="35">
        <f t="shared" si="35"/>
        <v>738.1</v>
      </c>
      <c r="J436" s="36">
        <f t="shared" si="33"/>
        <v>600.6</v>
      </c>
      <c r="K436" s="36">
        <f t="shared" si="34"/>
        <v>55.13557929334429</v>
      </c>
    </row>
    <row r="437" spans="1:11" ht="96.75" customHeight="1">
      <c r="A437" s="6" t="s">
        <v>262</v>
      </c>
      <c r="B437" s="100" t="s">
        <v>258</v>
      </c>
      <c r="C437" s="101"/>
      <c r="D437" s="7" t="s">
        <v>166</v>
      </c>
      <c r="E437" s="7" t="s">
        <v>101</v>
      </c>
      <c r="F437" s="7" t="s">
        <v>263</v>
      </c>
      <c r="G437" s="8"/>
      <c r="H437" s="35">
        <f t="shared" si="35"/>
        <v>1338.7</v>
      </c>
      <c r="I437" s="35">
        <f t="shared" si="35"/>
        <v>738.1</v>
      </c>
      <c r="J437" s="36">
        <f t="shared" si="33"/>
        <v>600.6</v>
      </c>
      <c r="K437" s="36">
        <f t="shared" si="34"/>
        <v>55.13557929334429</v>
      </c>
    </row>
    <row r="438" spans="1:11" ht="46.5">
      <c r="A438" s="6" t="s">
        <v>191</v>
      </c>
      <c r="B438" s="100" t="s">
        <v>258</v>
      </c>
      <c r="C438" s="101"/>
      <c r="D438" s="7" t="s">
        <v>166</v>
      </c>
      <c r="E438" s="7" t="s">
        <v>101</v>
      </c>
      <c r="F438" s="7" t="s">
        <v>263</v>
      </c>
      <c r="G438" s="8" t="s">
        <v>192</v>
      </c>
      <c r="H438" s="35">
        <f t="shared" si="35"/>
        <v>1338.7</v>
      </c>
      <c r="I438" s="35">
        <f t="shared" si="35"/>
        <v>738.1</v>
      </c>
      <c r="J438" s="36">
        <f t="shared" si="33"/>
        <v>600.6</v>
      </c>
      <c r="K438" s="36">
        <f t="shared" si="34"/>
        <v>55.13557929334429</v>
      </c>
    </row>
    <row r="439" spans="1:11" ht="15">
      <c r="A439" s="6" t="s">
        <v>264</v>
      </c>
      <c r="B439" s="100" t="s">
        <v>258</v>
      </c>
      <c r="C439" s="101"/>
      <c r="D439" s="7" t="s">
        <v>166</v>
      </c>
      <c r="E439" s="7" t="s">
        <v>101</v>
      </c>
      <c r="F439" s="7" t="s">
        <v>263</v>
      </c>
      <c r="G439" s="8" t="s">
        <v>265</v>
      </c>
      <c r="H439" s="35">
        <v>1338.7</v>
      </c>
      <c r="I439" s="35">
        <f>Прил_5!I169</f>
        <v>738.1</v>
      </c>
      <c r="J439" s="36">
        <f t="shared" si="33"/>
        <v>600.6</v>
      </c>
      <c r="K439" s="36">
        <f t="shared" si="34"/>
        <v>55.13557929334429</v>
      </c>
    </row>
    <row r="440" spans="1:11" ht="62.25">
      <c r="A440" s="6" t="s">
        <v>171</v>
      </c>
      <c r="B440" s="100" t="s">
        <v>258</v>
      </c>
      <c r="C440" s="101"/>
      <c r="D440" s="7" t="s">
        <v>166</v>
      </c>
      <c r="E440" s="7" t="s">
        <v>101</v>
      </c>
      <c r="F440" s="7" t="s">
        <v>172</v>
      </c>
      <c r="G440" s="8"/>
      <c r="H440" s="35">
        <f aca="true" t="shared" si="36" ref="H440:I442">H441</f>
        <v>823.9</v>
      </c>
      <c r="I440" s="35">
        <f t="shared" si="36"/>
        <v>441.8</v>
      </c>
      <c r="J440" s="36">
        <f t="shared" si="33"/>
        <v>382.09999999999997</v>
      </c>
      <c r="K440" s="36">
        <f t="shared" si="34"/>
        <v>53.623012501517174</v>
      </c>
    </row>
    <row r="441" spans="1:11" ht="15">
      <c r="A441" s="6" t="s">
        <v>173</v>
      </c>
      <c r="B441" s="100" t="s">
        <v>258</v>
      </c>
      <c r="C441" s="101"/>
      <c r="D441" s="7" t="s">
        <v>166</v>
      </c>
      <c r="E441" s="7" t="s">
        <v>101</v>
      </c>
      <c r="F441" s="7" t="s">
        <v>174</v>
      </c>
      <c r="G441" s="8"/>
      <c r="H441" s="35">
        <f t="shared" si="36"/>
        <v>823.9</v>
      </c>
      <c r="I441" s="35">
        <f t="shared" si="36"/>
        <v>441.8</v>
      </c>
      <c r="J441" s="36">
        <f t="shared" si="33"/>
        <v>382.09999999999997</v>
      </c>
      <c r="K441" s="36">
        <f t="shared" si="34"/>
        <v>53.623012501517174</v>
      </c>
    </row>
    <row r="442" spans="1:11" ht="46.5">
      <c r="A442" s="6" t="s">
        <v>191</v>
      </c>
      <c r="B442" s="100" t="s">
        <v>258</v>
      </c>
      <c r="C442" s="101"/>
      <c r="D442" s="7" t="s">
        <v>166</v>
      </c>
      <c r="E442" s="7" t="s">
        <v>101</v>
      </c>
      <c r="F442" s="7" t="s">
        <v>174</v>
      </c>
      <c r="G442" s="8" t="s">
        <v>192</v>
      </c>
      <c r="H442" s="35">
        <f t="shared" si="36"/>
        <v>823.9</v>
      </c>
      <c r="I442" s="35">
        <f t="shared" si="36"/>
        <v>441.8</v>
      </c>
      <c r="J442" s="36">
        <f t="shared" si="33"/>
        <v>382.09999999999997</v>
      </c>
      <c r="K442" s="36">
        <f t="shared" si="34"/>
        <v>53.623012501517174</v>
      </c>
    </row>
    <row r="443" spans="1:11" ht="15">
      <c r="A443" s="6" t="s">
        <v>264</v>
      </c>
      <c r="B443" s="100" t="s">
        <v>258</v>
      </c>
      <c r="C443" s="101"/>
      <c r="D443" s="7" t="s">
        <v>166</v>
      </c>
      <c r="E443" s="7" t="s">
        <v>101</v>
      </c>
      <c r="F443" s="7" t="s">
        <v>174</v>
      </c>
      <c r="G443" s="8" t="s">
        <v>265</v>
      </c>
      <c r="H443" s="35">
        <v>823.9</v>
      </c>
      <c r="I443" s="35">
        <f>Прил_5!I216</f>
        <v>441.8</v>
      </c>
      <c r="J443" s="36">
        <f t="shared" si="33"/>
        <v>382.09999999999997</v>
      </c>
      <c r="K443" s="36">
        <f t="shared" si="34"/>
        <v>53.623012501517174</v>
      </c>
    </row>
    <row r="444" spans="1:11" ht="78">
      <c r="A444" s="6" t="s">
        <v>266</v>
      </c>
      <c r="B444" s="100" t="s">
        <v>258</v>
      </c>
      <c r="C444" s="101"/>
      <c r="D444" s="7" t="s">
        <v>166</v>
      </c>
      <c r="E444" s="7" t="s">
        <v>101</v>
      </c>
      <c r="F444" s="7" t="s">
        <v>267</v>
      </c>
      <c r="G444" s="8"/>
      <c r="H444" s="35">
        <f aca="true" t="shared" si="37" ref="H444:I447">H445</f>
        <v>204.8</v>
      </c>
      <c r="I444" s="35">
        <f t="shared" si="37"/>
        <v>102.4</v>
      </c>
      <c r="J444" s="36">
        <f t="shared" si="33"/>
        <v>102.4</v>
      </c>
      <c r="K444" s="36">
        <f t="shared" si="34"/>
        <v>50</v>
      </c>
    </row>
    <row r="445" spans="1:11" ht="62.25">
      <c r="A445" s="6" t="s">
        <v>268</v>
      </c>
      <c r="B445" s="100" t="s">
        <v>258</v>
      </c>
      <c r="C445" s="101"/>
      <c r="D445" s="7" t="s">
        <v>166</v>
      </c>
      <c r="E445" s="7" t="s">
        <v>101</v>
      </c>
      <c r="F445" s="7" t="s">
        <v>269</v>
      </c>
      <c r="G445" s="8"/>
      <c r="H445" s="35">
        <f t="shared" si="37"/>
        <v>204.8</v>
      </c>
      <c r="I445" s="35">
        <f t="shared" si="37"/>
        <v>102.4</v>
      </c>
      <c r="J445" s="36">
        <f t="shared" si="33"/>
        <v>102.4</v>
      </c>
      <c r="K445" s="36">
        <f t="shared" si="34"/>
        <v>50</v>
      </c>
    </row>
    <row r="446" spans="1:11" ht="30.75">
      <c r="A446" s="6" t="s">
        <v>270</v>
      </c>
      <c r="B446" s="100" t="s">
        <v>258</v>
      </c>
      <c r="C446" s="101"/>
      <c r="D446" s="7" t="s">
        <v>166</v>
      </c>
      <c r="E446" s="7" t="s">
        <v>101</v>
      </c>
      <c r="F446" s="7" t="s">
        <v>271</v>
      </c>
      <c r="G446" s="8"/>
      <c r="H446" s="35">
        <f t="shared" si="37"/>
        <v>204.8</v>
      </c>
      <c r="I446" s="35">
        <f t="shared" si="37"/>
        <v>102.4</v>
      </c>
      <c r="J446" s="36">
        <f t="shared" si="33"/>
        <v>102.4</v>
      </c>
      <c r="K446" s="36">
        <f t="shared" si="34"/>
        <v>50</v>
      </c>
    </row>
    <row r="447" spans="1:11" ht="46.5">
      <c r="A447" s="6" t="s">
        <v>191</v>
      </c>
      <c r="B447" s="100" t="s">
        <v>258</v>
      </c>
      <c r="C447" s="101"/>
      <c r="D447" s="7" t="s">
        <v>166</v>
      </c>
      <c r="E447" s="7" t="s">
        <v>101</v>
      </c>
      <c r="F447" s="7" t="s">
        <v>271</v>
      </c>
      <c r="G447" s="8" t="s">
        <v>192</v>
      </c>
      <c r="H447" s="35">
        <f t="shared" si="37"/>
        <v>204.8</v>
      </c>
      <c r="I447" s="35">
        <f t="shared" si="37"/>
        <v>102.4</v>
      </c>
      <c r="J447" s="36">
        <f t="shared" si="33"/>
        <v>102.4</v>
      </c>
      <c r="K447" s="36">
        <f t="shared" si="34"/>
        <v>50</v>
      </c>
    </row>
    <row r="448" spans="1:11" ht="15">
      <c r="A448" s="6" t="s">
        <v>264</v>
      </c>
      <c r="B448" s="100" t="s">
        <v>258</v>
      </c>
      <c r="C448" s="101"/>
      <c r="D448" s="7" t="s">
        <v>166</v>
      </c>
      <c r="E448" s="7" t="s">
        <v>101</v>
      </c>
      <c r="F448" s="7" t="s">
        <v>271</v>
      </c>
      <c r="G448" s="8" t="s">
        <v>265</v>
      </c>
      <c r="H448" s="35">
        <v>204.8</v>
      </c>
      <c r="I448" s="35">
        <f>Прил_5!I277</f>
        <v>102.4</v>
      </c>
      <c r="J448" s="36">
        <f t="shared" si="33"/>
        <v>102.4</v>
      </c>
      <c r="K448" s="36">
        <f t="shared" si="34"/>
        <v>50</v>
      </c>
    </row>
    <row r="449" spans="1:11" ht="46.5">
      <c r="A449" s="6" t="s">
        <v>276</v>
      </c>
      <c r="B449" s="100" t="s">
        <v>258</v>
      </c>
      <c r="C449" s="101"/>
      <c r="D449" s="7" t="s">
        <v>166</v>
      </c>
      <c r="E449" s="7" t="s">
        <v>101</v>
      </c>
      <c r="F449" s="7" t="s">
        <v>277</v>
      </c>
      <c r="G449" s="8"/>
      <c r="H449" s="35">
        <f>H450</f>
        <v>310.90000000000003</v>
      </c>
      <c r="I449" s="35">
        <f>I450</f>
        <v>172.3</v>
      </c>
      <c r="J449" s="36">
        <f t="shared" si="33"/>
        <v>138.60000000000002</v>
      </c>
      <c r="K449" s="36">
        <f t="shared" si="34"/>
        <v>55.419749115471205</v>
      </c>
    </row>
    <row r="450" spans="1:11" ht="66.75" customHeight="1">
      <c r="A450" s="6" t="s">
        <v>278</v>
      </c>
      <c r="B450" s="100" t="s">
        <v>258</v>
      </c>
      <c r="C450" s="101"/>
      <c r="D450" s="7" t="s">
        <v>166</v>
      </c>
      <c r="E450" s="7" t="s">
        <v>101</v>
      </c>
      <c r="F450" s="7" t="s">
        <v>279</v>
      </c>
      <c r="G450" s="8"/>
      <c r="H450" s="35">
        <f>H451+H454+H457+H460</f>
        <v>310.90000000000003</v>
      </c>
      <c r="I450" s="35">
        <f>I451+I454+I457+I460</f>
        <v>172.3</v>
      </c>
      <c r="J450" s="36">
        <f t="shared" si="33"/>
        <v>138.60000000000002</v>
      </c>
      <c r="K450" s="36">
        <f t="shared" si="34"/>
        <v>55.419749115471205</v>
      </c>
    </row>
    <row r="451" spans="1:11" ht="78" customHeight="1">
      <c r="A451" s="6" t="s">
        <v>280</v>
      </c>
      <c r="B451" s="100" t="s">
        <v>258</v>
      </c>
      <c r="C451" s="101"/>
      <c r="D451" s="7" t="s">
        <v>166</v>
      </c>
      <c r="E451" s="7" t="s">
        <v>101</v>
      </c>
      <c r="F451" s="7" t="s">
        <v>281</v>
      </c>
      <c r="G451" s="8"/>
      <c r="H451" s="35">
        <f>H452</f>
        <v>238.3</v>
      </c>
      <c r="I451" s="35">
        <f>I452</f>
        <v>136</v>
      </c>
      <c r="J451" s="36">
        <f t="shared" si="33"/>
        <v>102.30000000000001</v>
      </c>
      <c r="K451" s="36">
        <f t="shared" si="34"/>
        <v>57.070919009651696</v>
      </c>
    </row>
    <row r="452" spans="1:11" ht="46.5">
      <c r="A452" s="6" t="s">
        <v>191</v>
      </c>
      <c r="B452" s="100" t="s">
        <v>258</v>
      </c>
      <c r="C452" s="101"/>
      <c r="D452" s="7" t="s">
        <v>166</v>
      </c>
      <c r="E452" s="7" t="s">
        <v>101</v>
      </c>
      <c r="F452" s="7" t="s">
        <v>281</v>
      </c>
      <c r="G452" s="8" t="s">
        <v>192</v>
      </c>
      <c r="H452" s="35">
        <f>H453</f>
        <v>238.3</v>
      </c>
      <c r="I452" s="35">
        <f>I453</f>
        <v>136</v>
      </c>
      <c r="J452" s="36">
        <f t="shared" si="33"/>
        <v>102.30000000000001</v>
      </c>
      <c r="K452" s="36">
        <f t="shared" si="34"/>
        <v>57.070919009651696</v>
      </c>
    </row>
    <row r="453" spans="1:11" ht="15">
      <c r="A453" s="6" t="s">
        <v>264</v>
      </c>
      <c r="B453" s="100" t="s">
        <v>258</v>
      </c>
      <c r="C453" s="101"/>
      <c r="D453" s="7" t="s">
        <v>166</v>
      </c>
      <c r="E453" s="7" t="s">
        <v>101</v>
      </c>
      <c r="F453" s="7" t="s">
        <v>281</v>
      </c>
      <c r="G453" s="8" t="s">
        <v>265</v>
      </c>
      <c r="H453" s="35">
        <v>238.3</v>
      </c>
      <c r="I453" s="35">
        <f>Прил_5!I453</f>
        <v>136</v>
      </c>
      <c r="J453" s="36">
        <f t="shared" si="33"/>
        <v>102.30000000000001</v>
      </c>
      <c r="K453" s="36">
        <f t="shared" si="34"/>
        <v>57.070919009651696</v>
      </c>
    </row>
    <row r="454" spans="1:11" ht="46.5">
      <c r="A454" s="6" t="s">
        <v>282</v>
      </c>
      <c r="B454" s="100" t="s">
        <v>258</v>
      </c>
      <c r="C454" s="101"/>
      <c r="D454" s="7" t="s">
        <v>166</v>
      </c>
      <c r="E454" s="7" t="s">
        <v>101</v>
      </c>
      <c r="F454" s="7" t="s">
        <v>283</v>
      </c>
      <c r="G454" s="8"/>
      <c r="H454" s="35">
        <f>H455</f>
        <v>45</v>
      </c>
      <c r="I454" s="35">
        <f>I455</f>
        <v>28</v>
      </c>
      <c r="J454" s="36">
        <f t="shared" si="33"/>
        <v>17</v>
      </c>
      <c r="K454" s="36">
        <f t="shared" si="34"/>
        <v>62.22222222222222</v>
      </c>
    </row>
    <row r="455" spans="1:11" ht="46.5">
      <c r="A455" s="6" t="s">
        <v>191</v>
      </c>
      <c r="B455" s="100" t="s">
        <v>258</v>
      </c>
      <c r="C455" s="101"/>
      <c r="D455" s="7" t="s">
        <v>166</v>
      </c>
      <c r="E455" s="7" t="s">
        <v>101</v>
      </c>
      <c r="F455" s="7" t="s">
        <v>283</v>
      </c>
      <c r="G455" s="8" t="s">
        <v>192</v>
      </c>
      <c r="H455" s="35">
        <f>H456</f>
        <v>45</v>
      </c>
      <c r="I455" s="35">
        <f>I456</f>
        <v>28</v>
      </c>
      <c r="J455" s="36">
        <f t="shared" si="33"/>
        <v>17</v>
      </c>
      <c r="K455" s="36">
        <f t="shared" si="34"/>
        <v>62.22222222222222</v>
      </c>
    </row>
    <row r="456" spans="1:11" ht="15">
      <c r="A456" s="6" t="s">
        <v>264</v>
      </c>
      <c r="B456" s="100" t="s">
        <v>258</v>
      </c>
      <c r="C456" s="101"/>
      <c r="D456" s="7" t="s">
        <v>166</v>
      </c>
      <c r="E456" s="7" t="s">
        <v>101</v>
      </c>
      <c r="F456" s="7" t="s">
        <v>283</v>
      </c>
      <c r="G456" s="8" t="s">
        <v>265</v>
      </c>
      <c r="H456" s="35">
        <v>45</v>
      </c>
      <c r="I456" s="35">
        <f>Прил_5!I503</f>
        <v>28</v>
      </c>
      <c r="J456" s="36">
        <f t="shared" si="33"/>
        <v>17</v>
      </c>
      <c r="K456" s="36">
        <f t="shared" si="34"/>
        <v>62.22222222222222</v>
      </c>
    </row>
    <row r="457" spans="1:11" ht="62.25">
      <c r="A457" s="6" t="s">
        <v>284</v>
      </c>
      <c r="B457" s="100" t="s">
        <v>258</v>
      </c>
      <c r="C457" s="101"/>
      <c r="D457" s="7" t="s">
        <v>166</v>
      </c>
      <c r="E457" s="7" t="s">
        <v>101</v>
      </c>
      <c r="F457" s="7" t="s">
        <v>285</v>
      </c>
      <c r="G457" s="8"/>
      <c r="H457" s="35">
        <f>H458</f>
        <v>17</v>
      </c>
      <c r="I457" s="35">
        <f>I458</f>
        <v>8.3</v>
      </c>
      <c r="J457" s="36">
        <f t="shared" si="33"/>
        <v>8.7</v>
      </c>
      <c r="K457" s="36">
        <f t="shared" si="34"/>
        <v>48.82352941176471</v>
      </c>
    </row>
    <row r="458" spans="1:11" ht="46.5">
      <c r="A458" s="6" t="s">
        <v>191</v>
      </c>
      <c r="B458" s="100" t="s">
        <v>258</v>
      </c>
      <c r="C458" s="101"/>
      <c r="D458" s="7" t="s">
        <v>166</v>
      </c>
      <c r="E458" s="7" t="s">
        <v>101</v>
      </c>
      <c r="F458" s="7" t="s">
        <v>285</v>
      </c>
      <c r="G458" s="8" t="s">
        <v>192</v>
      </c>
      <c r="H458" s="35">
        <f>H459</f>
        <v>17</v>
      </c>
      <c r="I458" s="35">
        <f>I459</f>
        <v>8.3</v>
      </c>
      <c r="J458" s="36">
        <f t="shared" si="33"/>
        <v>8.7</v>
      </c>
      <c r="K458" s="36">
        <f t="shared" si="34"/>
        <v>48.82352941176471</v>
      </c>
    </row>
    <row r="459" spans="1:11" ht="15">
      <c r="A459" s="6" t="s">
        <v>264</v>
      </c>
      <c r="B459" s="100" t="s">
        <v>258</v>
      </c>
      <c r="C459" s="101"/>
      <c r="D459" s="7" t="s">
        <v>166</v>
      </c>
      <c r="E459" s="7" t="s">
        <v>101</v>
      </c>
      <c r="F459" s="7" t="s">
        <v>285</v>
      </c>
      <c r="G459" s="8" t="s">
        <v>265</v>
      </c>
      <c r="H459" s="35">
        <v>17</v>
      </c>
      <c r="I459" s="35">
        <f>Прил_5!I522</f>
        <v>8.3</v>
      </c>
      <c r="J459" s="36">
        <f aca="true" t="shared" si="38" ref="J459:J522">H459-I459</f>
        <v>8.7</v>
      </c>
      <c r="K459" s="36">
        <f aca="true" t="shared" si="39" ref="K459:K522">I459/H459*100</f>
        <v>48.82352941176471</v>
      </c>
    </row>
    <row r="460" spans="1:11" ht="30.75">
      <c r="A460" s="6" t="s">
        <v>286</v>
      </c>
      <c r="B460" s="100" t="s">
        <v>258</v>
      </c>
      <c r="C460" s="101"/>
      <c r="D460" s="7" t="s">
        <v>166</v>
      </c>
      <c r="E460" s="7" t="s">
        <v>101</v>
      </c>
      <c r="F460" s="7" t="s">
        <v>287</v>
      </c>
      <c r="G460" s="8"/>
      <c r="H460" s="35">
        <f>H461</f>
        <v>10.6</v>
      </c>
      <c r="I460" s="35">
        <f>I461</f>
        <v>0</v>
      </c>
      <c r="J460" s="36">
        <f t="shared" si="38"/>
        <v>10.6</v>
      </c>
      <c r="K460" s="36">
        <f t="shared" si="39"/>
        <v>0</v>
      </c>
    </row>
    <row r="461" spans="1:11" ht="46.5">
      <c r="A461" s="6" t="s">
        <v>191</v>
      </c>
      <c r="B461" s="100" t="s">
        <v>258</v>
      </c>
      <c r="C461" s="101"/>
      <c r="D461" s="7" t="s">
        <v>166</v>
      </c>
      <c r="E461" s="7" t="s">
        <v>101</v>
      </c>
      <c r="F461" s="7" t="s">
        <v>287</v>
      </c>
      <c r="G461" s="8" t="s">
        <v>192</v>
      </c>
      <c r="H461" s="35">
        <f>H462</f>
        <v>10.6</v>
      </c>
      <c r="I461" s="35">
        <f>I462</f>
        <v>0</v>
      </c>
      <c r="J461" s="36">
        <f t="shared" si="38"/>
        <v>10.6</v>
      </c>
      <c r="K461" s="36">
        <f t="shared" si="39"/>
        <v>0</v>
      </c>
    </row>
    <row r="462" spans="1:11" ht="15">
      <c r="A462" s="6" t="s">
        <v>264</v>
      </c>
      <c r="B462" s="100" t="s">
        <v>258</v>
      </c>
      <c r="C462" s="101"/>
      <c r="D462" s="7" t="s">
        <v>166</v>
      </c>
      <c r="E462" s="7" t="s">
        <v>101</v>
      </c>
      <c r="F462" s="7" t="s">
        <v>287</v>
      </c>
      <c r="G462" s="8" t="s">
        <v>265</v>
      </c>
      <c r="H462" s="35">
        <v>10.6</v>
      </c>
      <c r="I462" s="35">
        <f>Прил_5!I546</f>
        <v>0</v>
      </c>
      <c r="J462" s="36">
        <f t="shared" si="38"/>
        <v>10.6</v>
      </c>
      <c r="K462" s="36">
        <f t="shared" si="39"/>
        <v>0</v>
      </c>
    </row>
    <row r="463" spans="1:11" ht="30.75">
      <c r="A463" s="6" t="s">
        <v>322</v>
      </c>
      <c r="B463" s="100" t="s">
        <v>258</v>
      </c>
      <c r="C463" s="101"/>
      <c r="D463" s="7" t="s">
        <v>166</v>
      </c>
      <c r="E463" s="7" t="s">
        <v>101</v>
      </c>
      <c r="F463" s="7" t="s">
        <v>323</v>
      </c>
      <c r="G463" s="8"/>
      <c r="H463" s="35">
        <f>H464+H467+H470</f>
        <v>48467.1</v>
      </c>
      <c r="I463" s="35">
        <f>I464+I467+I470</f>
        <v>25837.5</v>
      </c>
      <c r="J463" s="36">
        <f t="shared" si="38"/>
        <v>22629.6</v>
      </c>
      <c r="K463" s="36">
        <f t="shared" si="39"/>
        <v>53.309358306975255</v>
      </c>
    </row>
    <row r="464" spans="1:11" ht="108.75">
      <c r="A464" s="6" t="s">
        <v>37</v>
      </c>
      <c r="B464" s="100" t="s">
        <v>258</v>
      </c>
      <c r="C464" s="101"/>
      <c r="D464" s="7" t="s">
        <v>166</v>
      </c>
      <c r="E464" s="7" t="s">
        <v>101</v>
      </c>
      <c r="F464" s="7" t="s">
        <v>324</v>
      </c>
      <c r="G464" s="8"/>
      <c r="H464" s="35">
        <f>H465</f>
        <v>1050</v>
      </c>
      <c r="I464" s="35">
        <f>I465</f>
        <v>635.6</v>
      </c>
      <c r="J464" s="36">
        <f t="shared" si="38"/>
        <v>414.4</v>
      </c>
      <c r="K464" s="36">
        <f t="shared" si="39"/>
        <v>60.53333333333334</v>
      </c>
    </row>
    <row r="465" spans="1:11" ht="46.5">
      <c r="A465" s="6" t="s">
        <v>191</v>
      </c>
      <c r="B465" s="100" t="s">
        <v>258</v>
      </c>
      <c r="C465" s="101"/>
      <c r="D465" s="7" t="s">
        <v>166</v>
      </c>
      <c r="E465" s="7" t="s">
        <v>101</v>
      </c>
      <c r="F465" s="7" t="s">
        <v>324</v>
      </c>
      <c r="G465" s="8" t="s">
        <v>192</v>
      </c>
      <c r="H465" s="35">
        <f>H466</f>
        <v>1050</v>
      </c>
      <c r="I465" s="35">
        <f>I466</f>
        <v>635.6</v>
      </c>
      <c r="J465" s="36">
        <f t="shared" si="38"/>
        <v>414.4</v>
      </c>
      <c r="K465" s="36">
        <f t="shared" si="39"/>
        <v>60.53333333333334</v>
      </c>
    </row>
    <row r="466" spans="1:11" ht="15">
      <c r="A466" s="6" t="s">
        <v>264</v>
      </c>
      <c r="B466" s="100" t="s">
        <v>258</v>
      </c>
      <c r="C466" s="101"/>
      <c r="D466" s="7" t="s">
        <v>166</v>
      </c>
      <c r="E466" s="7" t="s">
        <v>101</v>
      </c>
      <c r="F466" s="7" t="s">
        <v>324</v>
      </c>
      <c r="G466" s="8" t="s">
        <v>265</v>
      </c>
      <c r="H466" s="35">
        <v>1050</v>
      </c>
      <c r="I466" s="35">
        <v>635.6</v>
      </c>
      <c r="J466" s="36">
        <f t="shared" si="38"/>
        <v>414.4</v>
      </c>
      <c r="K466" s="36">
        <f t="shared" si="39"/>
        <v>60.53333333333334</v>
      </c>
    </row>
    <row r="467" spans="1:11" ht="15">
      <c r="A467" s="6" t="s">
        <v>52</v>
      </c>
      <c r="B467" s="100" t="s">
        <v>258</v>
      </c>
      <c r="C467" s="101"/>
      <c r="D467" s="7" t="s">
        <v>166</v>
      </c>
      <c r="E467" s="7" t="s">
        <v>101</v>
      </c>
      <c r="F467" s="7" t="s">
        <v>325</v>
      </c>
      <c r="G467" s="8"/>
      <c r="H467" s="35">
        <f>H468</f>
        <v>448</v>
      </c>
      <c r="I467" s="35">
        <f>I468</f>
        <v>12</v>
      </c>
      <c r="J467" s="36">
        <f t="shared" si="38"/>
        <v>436</v>
      </c>
      <c r="K467" s="36">
        <f t="shared" si="39"/>
        <v>2.6785714285714284</v>
      </c>
    </row>
    <row r="468" spans="1:11" ht="46.5">
      <c r="A468" s="6" t="s">
        <v>191</v>
      </c>
      <c r="B468" s="100" t="s">
        <v>258</v>
      </c>
      <c r="C468" s="101"/>
      <c r="D468" s="7" t="s">
        <v>166</v>
      </c>
      <c r="E468" s="7" t="s">
        <v>101</v>
      </c>
      <c r="F468" s="7" t="s">
        <v>325</v>
      </c>
      <c r="G468" s="8" t="s">
        <v>192</v>
      </c>
      <c r="H468" s="35">
        <f>H469</f>
        <v>448</v>
      </c>
      <c r="I468" s="35">
        <f>I469</f>
        <v>12</v>
      </c>
      <c r="J468" s="36">
        <f t="shared" si="38"/>
        <v>436</v>
      </c>
      <c r="K468" s="36">
        <f t="shared" si="39"/>
        <v>2.6785714285714284</v>
      </c>
    </row>
    <row r="469" spans="1:11" ht="15">
      <c r="A469" s="6" t="s">
        <v>264</v>
      </c>
      <c r="B469" s="100" t="s">
        <v>258</v>
      </c>
      <c r="C469" s="101"/>
      <c r="D469" s="7" t="s">
        <v>166</v>
      </c>
      <c r="E469" s="7" t="s">
        <v>101</v>
      </c>
      <c r="F469" s="7" t="s">
        <v>325</v>
      </c>
      <c r="G469" s="8" t="s">
        <v>265</v>
      </c>
      <c r="H469" s="35">
        <v>448</v>
      </c>
      <c r="I469" s="35">
        <v>12</v>
      </c>
      <c r="J469" s="36">
        <f t="shared" si="38"/>
        <v>436</v>
      </c>
      <c r="K469" s="36">
        <f t="shared" si="39"/>
        <v>2.6785714285714284</v>
      </c>
    </row>
    <row r="470" spans="1:11" ht="46.5">
      <c r="A470" s="6" t="s">
        <v>241</v>
      </c>
      <c r="B470" s="100" t="s">
        <v>258</v>
      </c>
      <c r="C470" s="101"/>
      <c r="D470" s="7" t="s">
        <v>166</v>
      </c>
      <c r="E470" s="7" t="s">
        <v>101</v>
      </c>
      <c r="F470" s="7" t="s">
        <v>326</v>
      </c>
      <c r="G470" s="8"/>
      <c r="H470" s="35">
        <f>H471</f>
        <v>46969.1</v>
      </c>
      <c r="I470" s="35">
        <f>I471</f>
        <v>25189.9</v>
      </c>
      <c r="J470" s="36">
        <f t="shared" si="38"/>
        <v>21779.199999999997</v>
      </c>
      <c r="K470" s="36">
        <f t="shared" si="39"/>
        <v>53.63079130747662</v>
      </c>
    </row>
    <row r="471" spans="1:11" ht="46.5">
      <c r="A471" s="6" t="s">
        <v>191</v>
      </c>
      <c r="B471" s="100" t="s">
        <v>258</v>
      </c>
      <c r="C471" s="101"/>
      <c r="D471" s="7" t="s">
        <v>166</v>
      </c>
      <c r="E471" s="7" t="s">
        <v>101</v>
      </c>
      <c r="F471" s="7" t="s">
        <v>326</v>
      </c>
      <c r="G471" s="8" t="s">
        <v>192</v>
      </c>
      <c r="H471" s="35">
        <f>H472</f>
        <v>46969.1</v>
      </c>
      <c r="I471" s="35">
        <f>I472</f>
        <v>25189.9</v>
      </c>
      <c r="J471" s="36">
        <f t="shared" si="38"/>
        <v>21779.199999999997</v>
      </c>
      <c r="K471" s="36">
        <f t="shared" si="39"/>
        <v>53.63079130747662</v>
      </c>
    </row>
    <row r="472" spans="1:11" ht="15">
      <c r="A472" s="6" t="s">
        <v>264</v>
      </c>
      <c r="B472" s="100" t="s">
        <v>258</v>
      </c>
      <c r="C472" s="101"/>
      <c r="D472" s="7" t="s">
        <v>166</v>
      </c>
      <c r="E472" s="7" t="s">
        <v>101</v>
      </c>
      <c r="F472" s="7" t="s">
        <v>326</v>
      </c>
      <c r="G472" s="8" t="s">
        <v>265</v>
      </c>
      <c r="H472" s="35">
        <v>46969.1</v>
      </c>
      <c r="I472" s="35">
        <v>25189.9</v>
      </c>
      <c r="J472" s="36">
        <f t="shared" si="38"/>
        <v>21779.199999999997</v>
      </c>
      <c r="K472" s="36">
        <f t="shared" si="39"/>
        <v>53.63079130747662</v>
      </c>
    </row>
    <row r="473" spans="1:11" ht="15">
      <c r="A473" s="6" t="s">
        <v>327</v>
      </c>
      <c r="B473" s="100" t="s">
        <v>258</v>
      </c>
      <c r="C473" s="101"/>
      <c r="D473" s="7" t="s">
        <v>166</v>
      </c>
      <c r="E473" s="7" t="s">
        <v>166</v>
      </c>
      <c r="F473" s="7"/>
      <c r="G473" s="8"/>
      <c r="H473" s="35">
        <f>H474+H479+H489+H498</f>
        <v>11996.199999999999</v>
      </c>
      <c r="I473" s="35">
        <f>I474+I479+I489+I498</f>
        <v>672.9999999999999</v>
      </c>
      <c r="J473" s="36">
        <f t="shared" si="38"/>
        <v>11323.199999999999</v>
      </c>
      <c r="K473" s="36">
        <f t="shared" si="39"/>
        <v>5.610109868124906</v>
      </c>
    </row>
    <row r="474" spans="1:11" ht="62.25">
      <c r="A474" s="6" t="s">
        <v>328</v>
      </c>
      <c r="B474" s="100" t="s">
        <v>258</v>
      </c>
      <c r="C474" s="101"/>
      <c r="D474" s="7" t="s">
        <v>166</v>
      </c>
      <c r="E474" s="7" t="s">
        <v>166</v>
      </c>
      <c r="F474" s="7" t="s">
        <v>329</v>
      </c>
      <c r="G474" s="8"/>
      <c r="H474" s="35">
        <f aca="true" t="shared" si="40" ref="H474:I477">H475</f>
        <v>108.5</v>
      </c>
      <c r="I474" s="35">
        <f t="shared" si="40"/>
        <v>100.2</v>
      </c>
      <c r="J474" s="36">
        <f t="shared" si="38"/>
        <v>8.299999999999997</v>
      </c>
      <c r="K474" s="36">
        <f t="shared" si="39"/>
        <v>92.35023041474655</v>
      </c>
    </row>
    <row r="475" spans="1:11" ht="46.5">
      <c r="A475" s="6" t="s">
        <v>330</v>
      </c>
      <c r="B475" s="100" t="s">
        <v>258</v>
      </c>
      <c r="C475" s="101"/>
      <c r="D475" s="7" t="s">
        <v>166</v>
      </c>
      <c r="E475" s="7" t="s">
        <v>166</v>
      </c>
      <c r="F475" s="7" t="s">
        <v>331</v>
      </c>
      <c r="G475" s="8"/>
      <c r="H475" s="35">
        <f t="shared" si="40"/>
        <v>108.5</v>
      </c>
      <c r="I475" s="35">
        <f t="shared" si="40"/>
        <v>100.2</v>
      </c>
      <c r="J475" s="36">
        <f t="shared" si="38"/>
        <v>8.299999999999997</v>
      </c>
      <c r="K475" s="36">
        <f t="shared" si="39"/>
        <v>92.35023041474655</v>
      </c>
    </row>
    <row r="476" spans="1:11" ht="30.75">
      <c r="A476" s="6" t="s">
        <v>332</v>
      </c>
      <c r="B476" s="100" t="s">
        <v>258</v>
      </c>
      <c r="C476" s="101"/>
      <c r="D476" s="7" t="s">
        <v>166</v>
      </c>
      <c r="E476" s="7" t="s">
        <v>166</v>
      </c>
      <c r="F476" s="7" t="s">
        <v>333</v>
      </c>
      <c r="G476" s="8"/>
      <c r="H476" s="35">
        <f t="shared" si="40"/>
        <v>108.5</v>
      </c>
      <c r="I476" s="35">
        <f t="shared" si="40"/>
        <v>100.2</v>
      </c>
      <c r="J476" s="36">
        <f t="shared" si="38"/>
        <v>8.299999999999997</v>
      </c>
      <c r="K476" s="36">
        <f t="shared" si="39"/>
        <v>92.35023041474655</v>
      </c>
    </row>
    <row r="477" spans="1:11" ht="46.5">
      <c r="A477" s="6" t="s">
        <v>191</v>
      </c>
      <c r="B477" s="100" t="s">
        <v>258</v>
      </c>
      <c r="C477" s="101"/>
      <c r="D477" s="7" t="s">
        <v>166</v>
      </c>
      <c r="E477" s="7" t="s">
        <v>166</v>
      </c>
      <c r="F477" s="7" t="s">
        <v>333</v>
      </c>
      <c r="G477" s="8" t="s">
        <v>192</v>
      </c>
      <c r="H477" s="35">
        <f t="shared" si="40"/>
        <v>108.5</v>
      </c>
      <c r="I477" s="35">
        <f t="shared" si="40"/>
        <v>100.2</v>
      </c>
      <c r="J477" s="36">
        <f t="shared" si="38"/>
        <v>8.299999999999997</v>
      </c>
      <c r="K477" s="36">
        <f t="shared" si="39"/>
        <v>92.35023041474655</v>
      </c>
    </row>
    <row r="478" spans="1:11" ht="15">
      <c r="A478" s="6" t="s">
        <v>264</v>
      </c>
      <c r="B478" s="100" t="s">
        <v>258</v>
      </c>
      <c r="C478" s="101"/>
      <c r="D478" s="7" t="s">
        <v>166</v>
      </c>
      <c r="E478" s="7" t="s">
        <v>166</v>
      </c>
      <c r="F478" s="7" t="s">
        <v>333</v>
      </c>
      <c r="G478" s="8" t="s">
        <v>265</v>
      </c>
      <c r="H478" s="35">
        <v>108.5</v>
      </c>
      <c r="I478" s="35">
        <f>Прил_5!I304</f>
        <v>100.2</v>
      </c>
      <c r="J478" s="36">
        <f t="shared" si="38"/>
        <v>8.299999999999997</v>
      </c>
      <c r="K478" s="36">
        <f t="shared" si="39"/>
        <v>92.35023041474655</v>
      </c>
    </row>
    <row r="479" spans="1:11" ht="30.75">
      <c r="A479" s="6" t="s">
        <v>334</v>
      </c>
      <c r="B479" s="100" t="s">
        <v>258</v>
      </c>
      <c r="C479" s="101"/>
      <c r="D479" s="7" t="s">
        <v>166</v>
      </c>
      <c r="E479" s="7" t="s">
        <v>166</v>
      </c>
      <c r="F479" s="7" t="s">
        <v>335</v>
      </c>
      <c r="G479" s="8"/>
      <c r="H479" s="35">
        <f>H480</f>
        <v>423.8</v>
      </c>
      <c r="I479" s="35">
        <f>I480</f>
        <v>195</v>
      </c>
      <c r="J479" s="36">
        <f t="shared" si="38"/>
        <v>228.8</v>
      </c>
      <c r="K479" s="36">
        <f t="shared" si="39"/>
        <v>46.012269938650306</v>
      </c>
    </row>
    <row r="480" spans="1:11" ht="46.5">
      <c r="A480" s="6" t="s">
        <v>336</v>
      </c>
      <c r="B480" s="100" t="s">
        <v>258</v>
      </c>
      <c r="C480" s="101"/>
      <c r="D480" s="7" t="s">
        <v>166</v>
      </c>
      <c r="E480" s="7" t="s">
        <v>166</v>
      </c>
      <c r="F480" s="7" t="s">
        <v>337</v>
      </c>
      <c r="G480" s="8"/>
      <c r="H480" s="35">
        <f>H481+H486</f>
        <v>423.8</v>
      </c>
      <c r="I480" s="35">
        <f>I481+I486</f>
        <v>195</v>
      </c>
      <c r="J480" s="36">
        <f t="shared" si="38"/>
        <v>228.8</v>
      </c>
      <c r="K480" s="36">
        <f t="shared" si="39"/>
        <v>46.012269938650306</v>
      </c>
    </row>
    <row r="481" spans="1:11" ht="30.75">
      <c r="A481" s="6" t="s">
        <v>338</v>
      </c>
      <c r="B481" s="100" t="s">
        <v>258</v>
      </c>
      <c r="C481" s="101"/>
      <c r="D481" s="7" t="s">
        <v>166</v>
      </c>
      <c r="E481" s="7" t="s">
        <v>166</v>
      </c>
      <c r="F481" s="7" t="s">
        <v>339</v>
      </c>
      <c r="G481" s="8"/>
      <c r="H481" s="35">
        <f>H482+H484</f>
        <v>341.8</v>
      </c>
      <c r="I481" s="35">
        <f>I482+I484</f>
        <v>145</v>
      </c>
      <c r="J481" s="36">
        <f t="shared" si="38"/>
        <v>196.8</v>
      </c>
      <c r="K481" s="36">
        <f t="shared" si="39"/>
        <v>42.422469280280865</v>
      </c>
    </row>
    <row r="482" spans="1:11" ht="46.5">
      <c r="A482" s="6" t="s">
        <v>33</v>
      </c>
      <c r="B482" s="100" t="s">
        <v>258</v>
      </c>
      <c r="C482" s="101"/>
      <c r="D482" s="7" t="s">
        <v>166</v>
      </c>
      <c r="E482" s="7" t="s">
        <v>166</v>
      </c>
      <c r="F482" s="7" t="s">
        <v>339</v>
      </c>
      <c r="G482" s="8" t="s">
        <v>34</v>
      </c>
      <c r="H482" s="35">
        <f>H483</f>
        <v>29.3</v>
      </c>
      <c r="I482" s="35">
        <f>I483</f>
        <v>0</v>
      </c>
      <c r="J482" s="36">
        <f t="shared" si="38"/>
        <v>29.3</v>
      </c>
      <c r="K482" s="36">
        <f t="shared" si="39"/>
        <v>0</v>
      </c>
    </row>
    <row r="483" spans="1:11" ht="46.5">
      <c r="A483" s="6" t="s">
        <v>35</v>
      </c>
      <c r="B483" s="100" t="s">
        <v>258</v>
      </c>
      <c r="C483" s="101"/>
      <c r="D483" s="7" t="s">
        <v>166</v>
      </c>
      <c r="E483" s="7" t="s">
        <v>166</v>
      </c>
      <c r="F483" s="7" t="s">
        <v>339</v>
      </c>
      <c r="G483" s="8" t="s">
        <v>36</v>
      </c>
      <c r="H483" s="35">
        <v>29.3</v>
      </c>
      <c r="I483" s="35">
        <f>Прил_5!I326</f>
        <v>0</v>
      </c>
      <c r="J483" s="36">
        <f t="shared" si="38"/>
        <v>29.3</v>
      </c>
      <c r="K483" s="36">
        <f t="shared" si="39"/>
        <v>0</v>
      </c>
    </row>
    <row r="484" spans="1:11" ht="30.75">
      <c r="A484" s="6" t="s">
        <v>181</v>
      </c>
      <c r="B484" s="100" t="s">
        <v>258</v>
      </c>
      <c r="C484" s="101"/>
      <c r="D484" s="7" t="s">
        <v>166</v>
      </c>
      <c r="E484" s="7" t="s">
        <v>166</v>
      </c>
      <c r="F484" s="7" t="s">
        <v>339</v>
      </c>
      <c r="G484" s="8" t="s">
        <v>182</v>
      </c>
      <c r="H484" s="35">
        <f>H485</f>
        <v>312.5</v>
      </c>
      <c r="I484" s="35">
        <f>I485</f>
        <v>145</v>
      </c>
      <c r="J484" s="36">
        <f t="shared" si="38"/>
        <v>167.5</v>
      </c>
      <c r="K484" s="36">
        <f t="shared" si="39"/>
        <v>46.400000000000006</v>
      </c>
    </row>
    <row r="485" spans="1:11" ht="15">
      <c r="A485" s="6" t="s">
        <v>340</v>
      </c>
      <c r="B485" s="100" t="s">
        <v>258</v>
      </c>
      <c r="C485" s="101"/>
      <c r="D485" s="7" t="s">
        <v>166</v>
      </c>
      <c r="E485" s="7" t="s">
        <v>166</v>
      </c>
      <c r="F485" s="7" t="s">
        <v>339</v>
      </c>
      <c r="G485" s="8" t="s">
        <v>341</v>
      </c>
      <c r="H485" s="35">
        <v>312.5</v>
      </c>
      <c r="I485" s="35">
        <f>Прил_5!I329</f>
        <v>145</v>
      </c>
      <c r="J485" s="36">
        <f t="shared" si="38"/>
        <v>167.5</v>
      </c>
      <c r="K485" s="36">
        <f t="shared" si="39"/>
        <v>46.400000000000006</v>
      </c>
    </row>
    <row r="486" spans="1:11" ht="30.75">
      <c r="A486" s="6" t="s">
        <v>342</v>
      </c>
      <c r="B486" s="100" t="s">
        <v>258</v>
      </c>
      <c r="C486" s="101"/>
      <c r="D486" s="7" t="s">
        <v>166</v>
      </c>
      <c r="E486" s="7" t="s">
        <v>166</v>
      </c>
      <c r="F486" s="7" t="s">
        <v>343</v>
      </c>
      <c r="G486" s="8"/>
      <c r="H486" s="35">
        <f>H487</f>
        <v>82</v>
      </c>
      <c r="I486" s="35">
        <f>I487</f>
        <v>50</v>
      </c>
      <c r="J486" s="36">
        <f t="shared" si="38"/>
        <v>32</v>
      </c>
      <c r="K486" s="36">
        <f t="shared" si="39"/>
        <v>60.97560975609756</v>
      </c>
    </row>
    <row r="487" spans="1:11" ht="46.5">
      <c r="A487" s="6" t="s">
        <v>33</v>
      </c>
      <c r="B487" s="100" t="s">
        <v>258</v>
      </c>
      <c r="C487" s="101"/>
      <c r="D487" s="7" t="s">
        <v>166</v>
      </c>
      <c r="E487" s="7" t="s">
        <v>166</v>
      </c>
      <c r="F487" s="7" t="s">
        <v>343</v>
      </c>
      <c r="G487" s="8" t="s">
        <v>34</v>
      </c>
      <c r="H487" s="35">
        <f>H488</f>
        <v>82</v>
      </c>
      <c r="I487" s="35">
        <f>I488</f>
        <v>50</v>
      </c>
      <c r="J487" s="36">
        <f t="shared" si="38"/>
        <v>32</v>
      </c>
      <c r="K487" s="36">
        <f t="shared" si="39"/>
        <v>60.97560975609756</v>
      </c>
    </row>
    <row r="488" spans="1:11" ht="46.5">
      <c r="A488" s="6" t="s">
        <v>35</v>
      </c>
      <c r="B488" s="100" t="s">
        <v>258</v>
      </c>
      <c r="C488" s="101"/>
      <c r="D488" s="7" t="s">
        <v>166</v>
      </c>
      <c r="E488" s="7" t="s">
        <v>166</v>
      </c>
      <c r="F488" s="7" t="s">
        <v>343</v>
      </c>
      <c r="G488" s="8" t="s">
        <v>36</v>
      </c>
      <c r="H488" s="35">
        <v>82</v>
      </c>
      <c r="I488" s="35">
        <f>Прил_5!I335</f>
        <v>50</v>
      </c>
      <c r="J488" s="36">
        <f t="shared" si="38"/>
        <v>32</v>
      </c>
      <c r="K488" s="36">
        <f t="shared" si="39"/>
        <v>60.97560975609756</v>
      </c>
    </row>
    <row r="489" spans="1:11" ht="30.75">
      <c r="A489" s="6" t="s">
        <v>344</v>
      </c>
      <c r="B489" s="100" t="s">
        <v>258</v>
      </c>
      <c r="C489" s="101"/>
      <c r="D489" s="7" t="s">
        <v>166</v>
      </c>
      <c r="E489" s="7" t="s">
        <v>166</v>
      </c>
      <c r="F489" s="7" t="s">
        <v>345</v>
      </c>
      <c r="G489" s="8"/>
      <c r="H489" s="35">
        <f>H490+H494</f>
        <v>11293.6</v>
      </c>
      <c r="I489" s="35">
        <f>I490+I494</f>
        <v>339.4</v>
      </c>
      <c r="J489" s="36">
        <f t="shared" si="38"/>
        <v>10954.2</v>
      </c>
      <c r="K489" s="36">
        <f t="shared" si="39"/>
        <v>3.0052419069207335</v>
      </c>
    </row>
    <row r="490" spans="1:11" ht="46.5">
      <c r="A490" s="6" t="s">
        <v>346</v>
      </c>
      <c r="B490" s="100" t="s">
        <v>258</v>
      </c>
      <c r="C490" s="101"/>
      <c r="D490" s="7" t="s">
        <v>166</v>
      </c>
      <c r="E490" s="7" t="s">
        <v>166</v>
      </c>
      <c r="F490" s="7" t="s">
        <v>347</v>
      </c>
      <c r="G490" s="8"/>
      <c r="H490" s="35">
        <f aca="true" t="shared" si="41" ref="H490:I492">H491</f>
        <v>10270</v>
      </c>
      <c r="I490" s="35">
        <f t="shared" si="41"/>
        <v>339.4</v>
      </c>
      <c r="J490" s="36">
        <f t="shared" si="38"/>
        <v>9930.6</v>
      </c>
      <c r="K490" s="36">
        <f t="shared" si="39"/>
        <v>3.3047711781888993</v>
      </c>
    </row>
    <row r="491" spans="1:11" ht="30.75">
      <c r="A491" s="6" t="s">
        <v>348</v>
      </c>
      <c r="B491" s="100" t="s">
        <v>258</v>
      </c>
      <c r="C491" s="101"/>
      <c r="D491" s="7" t="s">
        <v>166</v>
      </c>
      <c r="E491" s="7" t="s">
        <v>166</v>
      </c>
      <c r="F491" s="7" t="s">
        <v>349</v>
      </c>
      <c r="G491" s="8"/>
      <c r="H491" s="35">
        <f t="shared" si="41"/>
        <v>10270</v>
      </c>
      <c r="I491" s="35">
        <f t="shared" si="41"/>
        <v>339.4</v>
      </c>
      <c r="J491" s="36">
        <f t="shared" si="38"/>
        <v>9930.6</v>
      </c>
      <c r="K491" s="36">
        <f t="shared" si="39"/>
        <v>3.3047711781888993</v>
      </c>
    </row>
    <row r="492" spans="1:11" ht="46.5">
      <c r="A492" s="6" t="s">
        <v>191</v>
      </c>
      <c r="B492" s="100" t="s">
        <v>258</v>
      </c>
      <c r="C492" s="101"/>
      <c r="D492" s="7" t="s">
        <v>166</v>
      </c>
      <c r="E492" s="7" t="s">
        <v>166</v>
      </c>
      <c r="F492" s="7" t="s">
        <v>349</v>
      </c>
      <c r="G492" s="8" t="s">
        <v>192</v>
      </c>
      <c r="H492" s="35">
        <f t="shared" si="41"/>
        <v>10270</v>
      </c>
      <c r="I492" s="35">
        <f t="shared" si="41"/>
        <v>339.4</v>
      </c>
      <c r="J492" s="36">
        <f t="shared" si="38"/>
        <v>9930.6</v>
      </c>
      <c r="K492" s="36">
        <f t="shared" si="39"/>
        <v>3.3047711781888993</v>
      </c>
    </row>
    <row r="493" spans="1:11" ht="15">
      <c r="A493" s="6" t="s">
        <v>264</v>
      </c>
      <c r="B493" s="100" t="s">
        <v>258</v>
      </c>
      <c r="C493" s="101"/>
      <c r="D493" s="7" t="s">
        <v>166</v>
      </c>
      <c r="E493" s="7" t="s">
        <v>166</v>
      </c>
      <c r="F493" s="7" t="s">
        <v>349</v>
      </c>
      <c r="G493" s="8" t="s">
        <v>265</v>
      </c>
      <c r="H493" s="35">
        <v>10270</v>
      </c>
      <c r="I493" s="35">
        <f>Прил_5!I389</f>
        <v>339.4</v>
      </c>
      <c r="J493" s="36">
        <f t="shared" si="38"/>
        <v>9930.6</v>
      </c>
      <c r="K493" s="36">
        <f t="shared" si="39"/>
        <v>3.3047711781888993</v>
      </c>
    </row>
    <row r="494" spans="1:11" ht="46.5">
      <c r="A494" s="6" t="s">
        <v>350</v>
      </c>
      <c r="B494" s="100" t="s">
        <v>258</v>
      </c>
      <c r="C494" s="101"/>
      <c r="D494" s="7" t="s">
        <v>166</v>
      </c>
      <c r="E494" s="7" t="s">
        <v>166</v>
      </c>
      <c r="F494" s="7" t="s">
        <v>351</v>
      </c>
      <c r="G494" s="8"/>
      <c r="H494" s="35">
        <f aca="true" t="shared" si="42" ref="H494:I496">H495</f>
        <v>1023.6</v>
      </c>
      <c r="I494" s="35">
        <f t="shared" si="42"/>
        <v>0</v>
      </c>
      <c r="J494" s="36">
        <f t="shared" si="38"/>
        <v>1023.6</v>
      </c>
      <c r="K494" s="36">
        <f t="shared" si="39"/>
        <v>0</v>
      </c>
    </row>
    <row r="495" spans="1:11" ht="30.75">
      <c r="A495" s="6" t="s">
        <v>352</v>
      </c>
      <c r="B495" s="100" t="s">
        <v>258</v>
      </c>
      <c r="C495" s="101"/>
      <c r="D495" s="7" t="s">
        <v>166</v>
      </c>
      <c r="E495" s="7" t="s">
        <v>166</v>
      </c>
      <c r="F495" s="7" t="s">
        <v>353</v>
      </c>
      <c r="G495" s="8"/>
      <c r="H495" s="35">
        <f t="shared" si="42"/>
        <v>1023.6</v>
      </c>
      <c r="I495" s="35">
        <f t="shared" si="42"/>
        <v>0</v>
      </c>
      <c r="J495" s="36">
        <f t="shared" si="38"/>
        <v>1023.6</v>
      </c>
      <c r="K495" s="36">
        <f t="shared" si="39"/>
        <v>0</v>
      </c>
    </row>
    <row r="496" spans="1:11" ht="46.5">
      <c r="A496" s="6" t="s">
        <v>191</v>
      </c>
      <c r="B496" s="100" t="s">
        <v>258</v>
      </c>
      <c r="C496" s="101"/>
      <c r="D496" s="7" t="s">
        <v>166</v>
      </c>
      <c r="E496" s="7" t="s">
        <v>166</v>
      </c>
      <c r="F496" s="7" t="s">
        <v>353</v>
      </c>
      <c r="G496" s="8" t="s">
        <v>192</v>
      </c>
      <c r="H496" s="35">
        <f t="shared" si="42"/>
        <v>1023.6</v>
      </c>
      <c r="I496" s="35">
        <f t="shared" si="42"/>
        <v>0</v>
      </c>
      <c r="J496" s="36">
        <f t="shared" si="38"/>
        <v>1023.6</v>
      </c>
      <c r="K496" s="36">
        <f t="shared" si="39"/>
        <v>0</v>
      </c>
    </row>
    <row r="497" spans="1:11" ht="15">
      <c r="A497" s="6" t="s">
        <v>264</v>
      </c>
      <c r="B497" s="100" t="s">
        <v>258</v>
      </c>
      <c r="C497" s="101"/>
      <c r="D497" s="7" t="s">
        <v>166</v>
      </c>
      <c r="E497" s="7" t="s">
        <v>166</v>
      </c>
      <c r="F497" s="7" t="s">
        <v>353</v>
      </c>
      <c r="G497" s="8" t="s">
        <v>265</v>
      </c>
      <c r="H497" s="35">
        <v>1023.6</v>
      </c>
      <c r="I497" s="35">
        <f>Прил_5!I396</f>
        <v>0</v>
      </c>
      <c r="J497" s="36">
        <f t="shared" si="38"/>
        <v>1023.6</v>
      </c>
      <c r="K497" s="36">
        <f t="shared" si="39"/>
        <v>0</v>
      </c>
    </row>
    <row r="498" spans="1:11" ht="78">
      <c r="A498" s="6" t="s">
        <v>74</v>
      </c>
      <c r="B498" s="100" t="s">
        <v>258</v>
      </c>
      <c r="C498" s="101"/>
      <c r="D498" s="7" t="s">
        <v>166</v>
      </c>
      <c r="E498" s="7" t="s">
        <v>166</v>
      </c>
      <c r="F498" s="7" t="s">
        <v>75</v>
      </c>
      <c r="G498" s="8"/>
      <c r="H498" s="35">
        <f aca="true" t="shared" si="43" ref="H498:I501">H499</f>
        <v>170.3</v>
      </c>
      <c r="I498" s="35">
        <f t="shared" si="43"/>
        <v>38.4</v>
      </c>
      <c r="J498" s="36">
        <f t="shared" si="38"/>
        <v>131.9</v>
      </c>
      <c r="K498" s="36">
        <f t="shared" si="39"/>
        <v>22.54844392248972</v>
      </c>
    </row>
    <row r="499" spans="1:11" ht="46.5">
      <c r="A499" s="6" t="s">
        <v>354</v>
      </c>
      <c r="B499" s="100" t="s">
        <v>258</v>
      </c>
      <c r="C499" s="101"/>
      <c r="D499" s="7" t="s">
        <v>166</v>
      </c>
      <c r="E499" s="7" t="s">
        <v>166</v>
      </c>
      <c r="F499" s="7" t="s">
        <v>355</v>
      </c>
      <c r="G499" s="8"/>
      <c r="H499" s="35">
        <f t="shared" si="43"/>
        <v>170.3</v>
      </c>
      <c r="I499" s="35">
        <f t="shared" si="43"/>
        <v>38.4</v>
      </c>
      <c r="J499" s="36">
        <f t="shared" si="38"/>
        <v>131.9</v>
      </c>
      <c r="K499" s="36">
        <f t="shared" si="39"/>
        <v>22.54844392248972</v>
      </c>
    </row>
    <row r="500" spans="1:11" ht="46.5">
      <c r="A500" s="6" t="s">
        <v>356</v>
      </c>
      <c r="B500" s="100" t="s">
        <v>258</v>
      </c>
      <c r="C500" s="101"/>
      <c r="D500" s="7" t="s">
        <v>166</v>
      </c>
      <c r="E500" s="7" t="s">
        <v>166</v>
      </c>
      <c r="F500" s="7" t="s">
        <v>357</v>
      </c>
      <c r="G500" s="8"/>
      <c r="H500" s="35">
        <f t="shared" si="43"/>
        <v>170.3</v>
      </c>
      <c r="I500" s="35">
        <f t="shared" si="43"/>
        <v>38.4</v>
      </c>
      <c r="J500" s="36">
        <f t="shared" si="38"/>
        <v>131.9</v>
      </c>
      <c r="K500" s="36">
        <f t="shared" si="39"/>
        <v>22.54844392248972</v>
      </c>
    </row>
    <row r="501" spans="1:11" ht="46.5">
      <c r="A501" s="6" t="s">
        <v>191</v>
      </c>
      <c r="B501" s="100" t="s">
        <v>258</v>
      </c>
      <c r="C501" s="101"/>
      <c r="D501" s="7" t="s">
        <v>166</v>
      </c>
      <c r="E501" s="7" t="s">
        <v>166</v>
      </c>
      <c r="F501" s="7" t="s">
        <v>357</v>
      </c>
      <c r="G501" s="8" t="s">
        <v>192</v>
      </c>
      <c r="H501" s="35">
        <f t="shared" si="43"/>
        <v>170.3</v>
      </c>
      <c r="I501" s="35">
        <f t="shared" si="43"/>
        <v>38.4</v>
      </c>
      <c r="J501" s="36">
        <f t="shared" si="38"/>
        <v>131.9</v>
      </c>
      <c r="K501" s="36">
        <f t="shared" si="39"/>
        <v>22.54844392248972</v>
      </c>
    </row>
    <row r="502" spans="1:11" ht="15">
      <c r="A502" s="6" t="s">
        <v>264</v>
      </c>
      <c r="B502" s="100" t="s">
        <v>258</v>
      </c>
      <c r="C502" s="101"/>
      <c r="D502" s="7" t="s">
        <v>166</v>
      </c>
      <c r="E502" s="7" t="s">
        <v>166</v>
      </c>
      <c r="F502" s="7" t="s">
        <v>357</v>
      </c>
      <c r="G502" s="8" t="s">
        <v>265</v>
      </c>
      <c r="H502" s="35">
        <v>170.3</v>
      </c>
      <c r="I502" s="35">
        <f>Прил_5!I589</f>
        <v>38.4</v>
      </c>
      <c r="J502" s="36">
        <f t="shared" si="38"/>
        <v>131.9</v>
      </c>
      <c r="K502" s="36">
        <f t="shared" si="39"/>
        <v>22.54844392248972</v>
      </c>
    </row>
    <row r="503" spans="1:11" ht="15">
      <c r="A503" s="6" t="s">
        <v>167</v>
      </c>
      <c r="B503" s="100" t="s">
        <v>258</v>
      </c>
      <c r="C503" s="101"/>
      <c r="D503" s="7" t="s">
        <v>166</v>
      </c>
      <c r="E503" s="7" t="s">
        <v>168</v>
      </c>
      <c r="F503" s="7"/>
      <c r="G503" s="8"/>
      <c r="H503" s="35">
        <f>H504+H511</f>
        <v>10548.6</v>
      </c>
      <c r="I503" s="35">
        <f>I504+I511</f>
        <v>4376.6</v>
      </c>
      <c r="J503" s="36">
        <f t="shared" si="38"/>
        <v>6172</v>
      </c>
      <c r="K503" s="36">
        <f t="shared" si="39"/>
        <v>41.489865953775855</v>
      </c>
    </row>
    <row r="504" spans="1:11" ht="46.5">
      <c r="A504" s="6" t="s">
        <v>169</v>
      </c>
      <c r="B504" s="100" t="s">
        <v>258</v>
      </c>
      <c r="C504" s="101"/>
      <c r="D504" s="7" t="s">
        <v>166</v>
      </c>
      <c r="E504" s="7" t="s">
        <v>168</v>
      </c>
      <c r="F504" s="7" t="s">
        <v>170</v>
      </c>
      <c r="G504" s="8"/>
      <c r="H504" s="35">
        <f>H505</f>
        <v>132</v>
      </c>
      <c r="I504" s="35">
        <f>I505</f>
        <v>119</v>
      </c>
      <c r="J504" s="36">
        <f t="shared" si="38"/>
        <v>13</v>
      </c>
      <c r="K504" s="36">
        <f t="shared" si="39"/>
        <v>90.15151515151516</v>
      </c>
    </row>
    <row r="505" spans="1:11" ht="30.75">
      <c r="A505" s="6" t="s">
        <v>358</v>
      </c>
      <c r="B505" s="100" t="s">
        <v>258</v>
      </c>
      <c r="C505" s="101"/>
      <c r="D505" s="7" t="s">
        <v>166</v>
      </c>
      <c r="E505" s="7" t="s">
        <v>168</v>
      </c>
      <c r="F505" s="7" t="s">
        <v>359</v>
      </c>
      <c r="G505" s="8"/>
      <c r="H505" s="35">
        <f>H506</f>
        <v>132</v>
      </c>
      <c r="I505" s="35">
        <f>I506</f>
        <v>119</v>
      </c>
      <c r="J505" s="36">
        <f t="shared" si="38"/>
        <v>13</v>
      </c>
      <c r="K505" s="36">
        <f t="shared" si="39"/>
        <v>90.15151515151516</v>
      </c>
    </row>
    <row r="506" spans="1:11" ht="62.25">
      <c r="A506" s="6" t="s">
        <v>360</v>
      </c>
      <c r="B506" s="100" t="s">
        <v>258</v>
      </c>
      <c r="C506" s="101"/>
      <c r="D506" s="7" t="s">
        <v>166</v>
      </c>
      <c r="E506" s="7" t="s">
        <v>168</v>
      </c>
      <c r="F506" s="7" t="s">
        <v>361</v>
      </c>
      <c r="G506" s="8"/>
      <c r="H506" s="35">
        <f>H507+H509</f>
        <v>132</v>
      </c>
      <c r="I506" s="35">
        <f>I507+I509</f>
        <v>119</v>
      </c>
      <c r="J506" s="36">
        <f t="shared" si="38"/>
        <v>13</v>
      </c>
      <c r="K506" s="36">
        <f t="shared" si="39"/>
        <v>90.15151515151516</v>
      </c>
    </row>
    <row r="507" spans="1:11" ht="46.5">
      <c r="A507" s="6" t="s">
        <v>33</v>
      </c>
      <c r="B507" s="100" t="s">
        <v>258</v>
      </c>
      <c r="C507" s="101"/>
      <c r="D507" s="7" t="s">
        <v>166</v>
      </c>
      <c r="E507" s="7" t="s">
        <v>168</v>
      </c>
      <c r="F507" s="7" t="s">
        <v>361</v>
      </c>
      <c r="G507" s="8" t="s">
        <v>34</v>
      </c>
      <c r="H507" s="35">
        <f>H508</f>
        <v>40</v>
      </c>
      <c r="I507" s="35">
        <f>I508</f>
        <v>27</v>
      </c>
      <c r="J507" s="36">
        <f t="shared" si="38"/>
        <v>13</v>
      </c>
      <c r="K507" s="36">
        <f t="shared" si="39"/>
        <v>67.5</v>
      </c>
    </row>
    <row r="508" spans="1:11" ht="46.5">
      <c r="A508" s="6" t="s">
        <v>35</v>
      </c>
      <c r="B508" s="100" t="s">
        <v>258</v>
      </c>
      <c r="C508" s="101"/>
      <c r="D508" s="7" t="s">
        <v>166</v>
      </c>
      <c r="E508" s="7" t="s">
        <v>168</v>
      </c>
      <c r="F508" s="7" t="s">
        <v>361</v>
      </c>
      <c r="G508" s="8" t="s">
        <v>36</v>
      </c>
      <c r="H508" s="35">
        <v>40</v>
      </c>
      <c r="I508" s="35">
        <f>Прил_5!I198</f>
        <v>27</v>
      </c>
      <c r="J508" s="36">
        <f t="shared" si="38"/>
        <v>13</v>
      </c>
      <c r="K508" s="36">
        <f t="shared" si="39"/>
        <v>67.5</v>
      </c>
    </row>
    <row r="509" spans="1:11" ht="30.75">
      <c r="A509" s="6" t="s">
        <v>181</v>
      </c>
      <c r="B509" s="100" t="s">
        <v>258</v>
      </c>
      <c r="C509" s="101"/>
      <c r="D509" s="7" t="s">
        <v>166</v>
      </c>
      <c r="E509" s="7" t="s">
        <v>168</v>
      </c>
      <c r="F509" s="7" t="s">
        <v>361</v>
      </c>
      <c r="G509" s="8" t="s">
        <v>182</v>
      </c>
      <c r="H509" s="35">
        <f>H510</f>
        <v>92</v>
      </c>
      <c r="I509" s="35">
        <f>I510</f>
        <v>92</v>
      </c>
      <c r="J509" s="36">
        <f t="shared" si="38"/>
        <v>0</v>
      </c>
      <c r="K509" s="36">
        <f t="shared" si="39"/>
        <v>100</v>
      </c>
    </row>
    <row r="510" spans="1:11" ht="15">
      <c r="A510" s="6" t="s">
        <v>362</v>
      </c>
      <c r="B510" s="100" t="s">
        <v>258</v>
      </c>
      <c r="C510" s="101"/>
      <c r="D510" s="7" t="s">
        <v>166</v>
      </c>
      <c r="E510" s="7" t="s">
        <v>168</v>
      </c>
      <c r="F510" s="7" t="s">
        <v>361</v>
      </c>
      <c r="G510" s="8" t="s">
        <v>363</v>
      </c>
      <c r="H510" s="35">
        <v>92</v>
      </c>
      <c r="I510" s="35">
        <f>Прил_5!I201</f>
        <v>92</v>
      </c>
      <c r="J510" s="36">
        <f t="shared" si="38"/>
        <v>0</v>
      </c>
      <c r="K510" s="36">
        <f t="shared" si="39"/>
        <v>100</v>
      </c>
    </row>
    <row r="511" spans="1:11" ht="62.25">
      <c r="A511" s="6" t="s">
        <v>14</v>
      </c>
      <c r="B511" s="100" t="s">
        <v>258</v>
      </c>
      <c r="C511" s="101"/>
      <c r="D511" s="7" t="s">
        <v>166</v>
      </c>
      <c r="E511" s="7" t="s">
        <v>168</v>
      </c>
      <c r="F511" s="7" t="s">
        <v>15</v>
      </c>
      <c r="G511" s="8"/>
      <c r="H511" s="35">
        <f>H512</f>
        <v>10416.6</v>
      </c>
      <c r="I511" s="35">
        <f>I512</f>
        <v>4257.6</v>
      </c>
      <c r="J511" s="36">
        <f t="shared" si="38"/>
        <v>6159</v>
      </c>
      <c r="K511" s="36">
        <f t="shared" si="39"/>
        <v>40.87322158861817</v>
      </c>
    </row>
    <row r="512" spans="1:11" ht="15">
      <c r="A512" s="6" t="s">
        <v>41</v>
      </c>
      <c r="B512" s="100" t="s">
        <v>258</v>
      </c>
      <c r="C512" s="101"/>
      <c r="D512" s="7" t="s">
        <v>166</v>
      </c>
      <c r="E512" s="7" t="s">
        <v>168</v>
      </c>
      <c r="F512" s="7" t="s">
        <v>42</v>
      </c>
      <c r="G512" s="8"/>
      <c r="H512" s="35">
        <f>H513+H516+H521+H524</f>
        <v>10416.6</v>
      </c>
      <c r="I512" s="35">
        <f>I513+I516+I521+I524</f>
        <v>4257.6</v>
      </c>
      <c r="J512" s="36">
        <f t="shared" si="38"/>
        <v>6159</v>
      </c>
      <c r="K512" s="36">
        <f t="shared" si="39"/>
        <v>40.87322158861817</v>
      </c>
    </row>
    <row r="513" spans="1:11" ht="30.75">
      <c r="A513" s="6" t="s">
        <v>18</v>
      </c>
      <c r="B513" s="100" t="s">
        <v>258</v>
      </c>
      <c r="C513" s="101"/>
      <c r="D513" s="7" t="s">
        <v>166</v>
      </c>
      <c r="E513" s="7" t="s">
        <v>168</v>
      </c>
      <c r="F513" s="7" t="s">
        <v>43</v>
      </c>
      <c r="G513" s="8"/>
      <c r="H513" s="35">
        <f>H514</f>
        <v>9876.4</v>
      </c>
      <c r="I513" s="35">
        <f>I514</f>
        <v>4046.8</v>
      </c>
      <c r="J513" s="36">
        <f t="shared" si="38"/>
        <v>5829.599999999999</v>
      </c>
      <c r="K513" s="36">
        <f t="shared" si="39"/>
        <v>40.97444412943988</v>
      </c>
    </row>
    <row r="514" spans="1:11" ht="96" customHeight="1">
      <c r="A514" s="6" t="s">
        <v>20</v>
      </c>
      <c r="B514" s="100" t="s">
        <v>258</v>
      </c>
      <c r="C514" s="101"/>
      <c r="D514" s="7" t="s">
        <v>166</v>
      </c>
      <c r="E514" s="7" t="s">
        <v>168</v>
      </c>
      <c r="F514" s="7" t="s">
        <v>43</v>
      </c>
      <c r="G514" s="8" t="s">
        <v>21</v>
      </c>
      <c r="H514" s="35">
        <f>H515</f>
        <v>9876.4</v>
      </c>
      <c r="I514" s="35">
        <f>I515</f>
        <v>4046.8</v>
      </c>
      <c r="J514" s="36">
        <f t="shared" si="38"/>
        <v>5829.599999999999</v>
      </c>
      <c r="K514" s="36">
        <f t="shared" si="39"/>
        <v>40.97444412943988</v>
      </c>
    </row>
    <row r="515" spans="1:11" ht="46.5">
      <c r="A515" s="6" t="s">
        <v>22</v>
      </c>
      <c r="B515" s="100" t="s">
        <v>258</v>
      </c>
      <c r="C515" s="101"/>
      <c r="D515" s="7" t="s">
        <v>166</v>
      </c>
      <c r="E515" s="7" t="s">
        <v>168</v>
      </c>
      <c r="F515" s="7" t="s">
        <v>43</v>
      </c>
      <c r="G515" s="8" t="s">
        <v>23</v>
      </c>
      <c r="H515" s="35">
        <v>9876.4</v>
      </c>
      <c r="I515" s="35">
        <v>4046.8</v>
      </c>
      <c r="J515" s="36">
        <f t="shared" si="38"/>
        <v>5829.599999999999</v>
      </c>
      <c r="K515" s="36">
        <f t="shared" si="39"/>
        <v>40.97444412943988</v>
      </c>
    </row>
    <row r="516" spans="1:11" ht="30.75">
      <c r="A516" s="6" t="s">
        <v>31</v>
      </c>
      <c r="B516" s="100" t="s">
        <v>258</v>
      </c>
      <c r="C516" s="101"/>
      <c r="D516" s="7" t="s">
        <v>166</v>
      </c>
      <c r="E516" s="7" t="s">
        <v>168</v>
      </c>
      <c r="F516" s="7" t="s">
        <v>44</v>
      </c>
      <c r="G516" s="8"/>
      <c r="H516" s="35">
        <f>H517</f>
        <v>412.2</v>
      </c>
      <c r="I516" s="35">
        <f>I517</f>
        <v>170.8</v>
      </c>
      <c r="J516" s="36">
        <f t="shared" si="38"/>
        <v>241.39999999999998</v>
      </c>
      <c r="K516" s="36">
        <f t="shared" si="39"/>
        <v>41.43619602134886</v>
      </c>
    </row>
    <row r="517" spans="1:11" ht="46.5">
      <c r="A517" s="6" t="s">
        <v>33</v>
      </c>
      <c r="B517" s="100" t="s">
        <v>258</v>
      </c>
      <c r="C517" s="101"/>
      <c r="D517" s="7" t="s">
        <v>166</v>
      </c>
      <c r="E517" s="7" t="s">
        <v>168</v>
      </c>
      <c r="F517" s="7" t="s">
        <v>44</v>
      </c>
      <c r="G517" s="8" t="s">
        <v>34</v>
      </c>
      <c r="H517" s="35">
        <f>H518+H519</f>
        <v>412.2</v>
      </c>
      <c r="I517" s="35">
        <f>I518+I519</f>
        <v>170.8</v>
      </c>
      <c r="J517" s="36">
        <f t="shared" si="38"/>
        <v>241.39999999999998</v>
      </c>
      <c r="K517" s="36">
        <f t="shared" si="39"/>
        <v>41.43619602134886</v>
      </c>
    </row>
    <row r="518" spans="1:11" ht="46.5">
      <c r="A518" s="6" t="s">
        <v>35</v>
      </c>
      <c r="B518" s="100" t="s">
        <v>258</v>
      </c>
      <c r="C518" s="101"/>
      <c r="D518" s="7" t="s">
        <v>166</v>
      </c>
      <c r="E518" s="7" t="s">
        <v>168</v>
      </c>
      <c r="F518" s="7" t="s">
        <v>44</v>
      </c>
      <c r="G518" s="8" t="s">
        <v>36</v>
      </c>
      <c r="H518" s="35">
        <v>410.2</v>
      </c>
      <c r="I518" s="35">
        <v>170.8</v>
      </c>
      <c r="J518" s="36">
        <f t="shared" si="38"/>
        <v>239.39999999999998</v>
      </c>
      <c r="K518" s="36">
        <f t="shared" si="39"/>
        <v>41.6382252559727</v>
      </c>
    </row>
    <row r="519" spans="1:11" ht="15">
      <c r="A519" s="6" t="s">
        <v>45</v>
      </c>
      <c r="B519" s="100" t="s">
        <v>258</v>
      </c>
      <c r="C519" s="101"/>
      <c r="D519" s="7" t="s">
        <v>166</v>
      </c>
      <c r="E519" s="7" t="s">
        <v>168</v>
      </c>
      <c r="F519" s="7" t="s">
        <v>44</v>
      </c>
      <c r="G519" s="8" t="s">
        <v>46</v>
      </c>
      <c r="H519" s="35">
        <f>H520</f>
        <v>2</v>
      </c>
      <c r="I519" s="35">
        <f>I520</f>
        <v>0</v>
      </c>
      <c r="J519" s="36">
        <f t="shared" si="38"/>
        <v>2</v>
      </c>
      <c r="K519" s="36">
        <f t="shared" si="39"/>
        <v>0</v>
      </c>
    </row>
    <row r="520" spans="1:11" ht="15.75" customHeight="1">
      <c r="A520" s="6" t="s">
        <v>49</v>
      </c>
      <c r="B520" s="100" t="s">
        <v>258</v>
      </c>
      <c r="C520" s="101"/>
      <c r="D520" s="7" t="s">
        <v>166</v>
      </c>
      <c r="E520" s="7" t="s">
        <v>168</v>
      </c>
      <c r="F520" s="7" t="s">
        <v>44</v>
      </c>
      <c r="G520" s="8" t="s">
        <v>50</v>
      </c>
      <c r="H520" s="35">
        <v>2</v>
      </c>
      <c r="I520" s="35">
        <v>0</v>
      </c>
      <c r="J520" s="36">
        <f t="shared" si="38"/>
        <v>2</v>
      </c>
      <c r="K520" s="36">
        <f t="shared" si="39"/>
        <v>0</v>
      </c>
    </row>
    <row r="521" spans="1:11" ht="108.75">
      <c r="A521" s="6" t="s">
        <v>37</v>
      </c>
      <c r="B521" s="100" t="s">
        <v>258</v>
      </c>
      <c r="C521" s="101"/>
      <c r="D521" s="7" t="s">
        <v>166</v>
      </c>
      <c r="E521" s="7" t="s">
        <v>168</v>
      </c>
      <c r="F521" s="7" t="s">
        <v>51</v>
      </c>
      <c r="G521" s="8"/>
      <c r="H521" s="35">
        <f>H522</f>
        <v>92</v>
      </c>
      <c r="I521" s="35">
        <f>I522</f>
        <v>40</v>
      </c>
      <c r="J521" s="36">
        <f t="shared" si="38"/>
        <v>52</v>
      </c>
      <c r="K521" s="36">
        <f t="shared" si="39"/>
        <v>43.47826086956522</v>
      </c>
    </row>
    <row r="522" spans="1:11" ht="93" customHeight="1">
      <c r="A522" s="6" t="s">
        <v>20</v>
      </c>
      <c r="B522" s="100" t="s">
        <v>258</v>
      </c>
      <c r="C522" s="101"/>
      <c r="D522" s="7" t="s">
        <v>166</v>
      </c>
      <c r="E522" s="7" t="s">
        <v>168</v>
      </c>
      <c r="F522" s="7" t="s">
        <v>51</v>
      </c>
      <c r="G522" s="8" t="s">
        <v>21</v>
      </c>
      <c r="H522" s="35">
        <f>H523</f>
        <v>92</v>
      </c>
      <c r="I522" s="35">
        <f>I523</f>
        <v>40</v>
      </c>
      <c r="J522" s="36">
        <f t="shared" si="38"/>
        <v>52</v>
      </c>
      <c r="K522" s="36">
        <f t="shared" si="39"/>
        <v>43.47826086956522</v>
      </c>
    </row>
    <row r="523" spans="1:11" ht="46.5">
      <c r="A523" s="6" t="s">
        <v>22</v>
      </c>
      <c r="B523" s="100" t="s">
        <v>258</v>
      </c>
      <c r="C523" s="101"/>
      <c r="D523" s="7" t="s">
        <v>166</v>
      </c>
      <c r="E523" s="7" t="s">
        <v>168</v>
      </c>
      <c r="F523" s="7" t="s">
        <v>51</v>
      </c>
      <c r="G523" s="8" t="s">
        <v>23</v>
      </c>
      <c r="H523" s="35">
        <v>92</v>
      </c>
      <c r="I523" s="35">
        <v>40</v>
      </c>
      <c r="J523" s="36">
        <f aca="true" t="shared" si="44" ref="J523:J586">H523-I523</f>
        <v>52</v>
      </c>
      <c r="K523" s="36">
        <f aca="true" t="shared" si="45" ref="K523:K586">I523/H523*100</f>
        <v>43.47826086956522</v>
      </c>
    </row>
    <row r="524" spans="1:11" ht="15">
      <c r="A524" s="6" t="s">
        <v>52</v>
      </c>
      <c r="B524" s="100" t="s">
        <v>258</v>
      </c>
      <c r="C524" s="101"/>
      <c r="D524" s="7" t="s">
        <v>166</v>
      </c>
      <c r="E524" s="7" t="s">
        <v>168</v>
      </c>
      <c r="F524" s="7" t="s">
        <v>53</v>
      </c>
      <c r="G524" s="8"/>
      <c r="H524" s="35">
        <f>H525</f>
        <v>36</v>
      </c>
      <c r="I524" s="35">
        <f>I525</f>
        <v>0</v>
      </c>
      <c r="J524" s="36">
        <f t="shared" si="44"/>
        <v>36</v>
      </c>
      <c r="K524" s="36">
        <f t="shared" si="45"/>
        <v>0</v>
      </c>
    </row>
    <row r="525" spans="1:11" ht="93">
      <c r="A525" s="6" t="s">
        <v>20</v>
      </c>
      <c r="B525" s="100" t="s">
        <v>258</v>
      </c>
      <c r="C525" s="101"/>
      <c r="D525" s="7" t="s">
        <v>166</v>
      </c>
      <c r="E525" s="7" t="s">
        <v>168</v>
      </c>
      <c r="F525" s="7" t="s">
        <v>53</v>
      </c>
      <c r="G525" s="8" t="s">
        <v>21</v>
      </c>
      <c r="H525" s="35">
        <f>H526</f>
        <v>36</v>
      </c>
      <c r="I525" s="35">
        <f>I526</f>
        <v>0</v>
      </c>
      <c r="J525" s="36">
        <f t="shared" si="44"/>
        <v>36</v>
      </c>
      <c r="K525" s="36">
        <f t="shared" si="45"/>
        <v>0</v>
      </c>
    </row>
    <row r="526" spans="1:11" ht="46.5">
      <c r="A526" s="6" t="s">
        <v>22</v>
      </c>
      <c r="B526" s="100" t="s">
        <v>258</v>
      </c>
      <c r="C526" s="101"/>
      <c r="D526" s="7" t="s">
        <v>166</v>
      </c>
      <c r="E526" s="7" t="s">
        <v>168</v>
      </c>
      <c r="F526" s="7" t="s">
        <v>53</v>
      </c>
      <c r="G526" s="8" t="s">
        <v>23</v>
      </c>
      <c r="H526" s="35">
        <v>36</v>
      </c>
      <c r="I526" s="35"/>
      <c r="J526" s="36">
        <f t="shared" si="44"/>
        <v>36</v>
      </c>
      <c r="K526" s="36">
        <f t="shared" si="45"/>
        <v>0</v>
      </c>
    </row>
    <row r="527" spans="1:11" ht="46.5">
      <c r="A527" s="2" t="s">
        <v>364</v>
      </c>
      <c r="B527" s="102" t="s">
        <v>365</v>
      </c>
      <c r="C527" s="103"/>
      <c r="D527" s="3"/>
      <c r="E527" s="3"/>
      <c r="F527" s="3"/>
      <c r="G527" s="4"/>
      <c r="H527" s="34">
        <f>H528+H560+H655</f>
        <v>86067.5</v>
      </c>
      <c r="I527" s="34">
        <f>I528+I560+I655</f>
        <v>33719.8</v>
      </c>
      <c r="J527" s="50">
        <f t="shared" si="44"/>
        <v>52347.7</v>
      </c>
      <c r="K527" s="50">
        <f t="shared" si="45"/>
        <v>39.178319342376625</v>
      </c>
    </row>
    <row r="528" spans="1:16" s="57" customFormat="1" ht="15.75">
      <c r="A528" s="53" t="s">
        <v>165</v>
      </c>
      <c r="B528" s="104" t="s">
        <v>365</v>
      </c>
      <c r="C528" s="105"/>
      <c r="D528" s="54" t="s">
        <v>166</v>
      </c>
      <c r="E528" s="58" t="s">
        <v>576</v>
      </c>
      <c r="F528" s="54"/>
      <c r="G528" s="55"/>
      <c r="H528" s="56">
        <f>H529</f>
        <v>1399.8</v>
      </c>
      <c r="I528" s="56">
        <f>I529</f>
        <v>912.7</v>
      </c>
      <c r="J528" s="51">
        <f t="shared" si="44"/>
        <v>487.0999999999999</v>
      </c>
      <c r="K528" s="51">
        <f t="shared" si="45"/>
        <v>65.20217173881984</v>
      </c>
      <c r="L528" s="190"/>
      <c r="M528" s="190"/>
      <c r="N528" s="190"/>
      <c r="O528" s="190"/>
      <c r="P528" s="190"/>
    </row>
    <row r="529" spans="1:11" ht="15">
      <c r="A529" s="6" t="s">
        <v>327</v>
      </c>
      <c r="B529" s="100" t="s">
        <v>365</v>
      </c>
      <c r="C529" s="101"/>
      <c r="D529" s="7" t="s">
        <v>166</v>
      </c>
      <c r="E529" s="7" t="s">
        <v>166</v>
      </c>
      <c r="F529" s="7"/>
      <c r="G529" s="8"/>
      <c r="H529" s="35">
        <f>H530+H538+H556</f>
        <v>1399.8</v>
      </c>
      <c r="I529" s="35">
        <f>I530+I538+I556</f>
        <v>912.7</v>
      </c>
      <c r="J529" s="36">
        <f t="shared" si="44"/>
        <v>487.0999999999999</v>
      </c>
      <c r="K529" s="36">
        <f t="shared" si="45"/>
        <v>65.20217173881984</v>
      </c>
    </row>
    <row r="530" spans="1:11" ht="62.25">
      <c r="A530" s="6" t="s">
        <v>328</v>
      </c>
      <c r="B530" s="100" t="s">
        <v>365</v>
      </c>
      <c r="C530" s="101"/>
      <c r="D530" s="7" t="s">
        <v>166</v>
      </c>
      <c r="E530" s="7" t="s">
        <v>166</v>
      </c>
      <c r="F530" s="7" t="s">
        <v>329</v>
      </c>
      <c r="G530" s="8"/>
      <c r="H530" s="35">
        <f>H531</f>
        <v>399.8</v>
      </c>
      <c r="I530" s="35">
        <f>I531</f>
        <v>236.5</v>
      </c>
      <c r="J530" s="36">
        <f t="shared" si="44"/>
        <v>163.3</v>
      </c>
      <c r="K530" s="36">
        <f t="shared" si="45"/>
        <v>59.15457728864432</v>
      </c>
    </row>
    <row r="531" spans="1:11" ht="46.5">
      <c r="A531" s="6" t="s">
        <v>330</v>
      </c>
      <c r="B531" s="100" t="s">
        <v>365</v>
      </c>
      <c r="C531" s="101"/>
      <c r="D531" s="7" t="s">
        <v>166</v>
      </c>
      <c r="E531" s="7" t="s">
        <v>166</v>
      </c>
      <c r="F531" s="7" t="s">
        <v>331</v>
      </c>
      <c r="G531" s="8"/>
      <c r="H531" s="35">
        <f>H532+H535</f>
        <v>399.8</v>
      </c>
      <c r="I531" s="35">
        <f>I532+I535</f>
        <v>236.5</v>
      </c>
      <c r="J531" s="36">
        <f t="shared" si="44"/>
        <v>163.3</v>
      </c>
      <c r="K531" s="36">
        <f t="shared" si="45"/>
        <v>59.15457728864432</v>
      </c>
    </row>
    <row r="532" spans="1:11" ht="30.75">
      <c r="A532" s="6" t="s">
        <v>332</v>
      </c>
      <c r="B532" s="100" t="s">
        <v>365</v>
      </c>
      <c r="C532" s="101"/>
      <c r="D532" s="7" t="s">
        <v>166</v>
      </c>
      <c r="E532" s="7" t="s">
        <v>166</v>
      </c>
      <c r="F532" s="7" t="s">
        <v>333</v>
      </c>
      <c r="G532" s="8"/>
      <c r="H532" s="35">
        <f>H533</f>
        <v>384.8</v>
      </c>
      <c r="I532" s="35">
        <f>I533</f>
        <v>236.5</v>
      </c>
      <c r="J532" s="36">
        <f t="shared" si="44"/>
        <v>148.3</v>
      </c>
      <c r="K532" s="36">
        <f t="shared" si="45"/>
        <v>61.46049896049895</v>
      </c>
    </row>
    <row r="533" spans="1:11" ht="46.5">
      <c r="A533" s="6" t="s">
        <v>33</v>
      </c>
      <c r="B533" s="100" t="s">
        <v>365</v>
      </c>
      <c r="C533" s="101"/>
      <c r="D533" s="7" t="s">
        <v>166</v>
      </c>
      <c r="E533" s="7" t="s">
        <v>166</v>
      </c>
      <c r="F533" s="7" t="s">
        <v>333</v>
      </c>
      <c r="G533" s="8" t="s">
        <v>34</v>
      </c>
      <c r="H533" s="35">
        <f>H534</f>
        <v>384.8</v>
      </c>
      <c r="I533" s="35">
        <f>I534</f>
        <v>236.5</v>
      </c>
      <c r="J533" s="36">
        <f t="shared" si="44"/>
        <v>148.3</v>
      </c>
      <c r="K533" s="36">
        <f t="shared" si="45"/>
        <v>61.46049896049895</v>
      </c>
    </row>
    <row r="534" spans="1:11" ht="46.5">
      <c r="A534" s="6" t="s">
        <v>35</v>
      </c>
      <c r="B534" s="100" t="s">
        <v>365</v>
      </c>
      <c r="C534" s="101"/>
      <c r="D534" s="7" t="s">
        <v>166</v>
      </c>
      <c r="E534" s="7" t="s">
        <v>166</v>
      </c>
      <c r="F534" s="7" t="s">
        <v>333</v>
      </c>
      <c r="G534" s="8" t="s">
        <v>36</v>
      </c>
      <c r="H534" s="35">
        <v>384.8</v>
      </c>
      <c r="I534" s="35">
        <f>Прил_5!I301</f>
        <v>236.5</v>
      </c>
      <c r="J534" s="36">
        <f t="shared" si="44"/>
        <v>148.3</v>
      </c>
      <c r="K534" s="36">
        <f t="shared" si="45"/>
        <v>61.46049896049895</v>
      </c>
    </row>
    <row r="535" spans="1:11" ht="62.25">
      <c r="A535" s="6" t="s">
        <v>366</v>
      </c>
      <c r="B535" s="100" t="s">
        <v>365</v>
      </c>
      <c r="C535" s="101"/>
      <c r="D535" s="7" t="s">
        <v>166</v>
      </c>
      <c r="E535" s="7" t="s">
        <v>166</v>
      </c>
      <c r="F535" s="7" t="s">
        <v>367</v>
      </c>
      <c r="G535" s="8"/>
      <c r="H535" s="35">
        <f>H536</f>
        <v>15</v>
      </c>
      <c r="I535" s="35">
        <f>I536</f>
        <v>0</v>
      </c>
      <c r="J535" s="36">
        <f t="shared" si="44"/>
        <v>15</v>
      </c>
      <c r="K535" s="36">
        <f t="shared" si="45"/>
        <v>0</v>
      </c>
    </row>
    <row r="536" spans="1:11" ht="46.5">
      <c r="A536" s="6" t="s">
        <v>33</v>
      </c>
      <c r="B536" s="100" t="s">
        <v>365</v>
      </c>
      <c r="C536" s="101"/>
      <c r="D536" s="7" t="s">
        <v>166</v>
      </c>
      <c r="E536" s="7" t="s">
        <v>166</v>
      </c>
      <c r="F536" s="7" t="s">
        <v>367</v>
      </c>
      <c r="G536" s="8" t="s">
        <v>34</v>
      </c>
      <c r="H536" s="35">
        <f>H537</f>
        <v>15</v>
      </c>
      <c r="I536" s="35">
        <f>I537</f>
        <v>0</v>
      </c>
      <c r="J536" s="36">
        <f t="shared" si="44"/>
        <v>15</v>
      </c>
      <c r="K536" s="36">
        <f t="shared" si="45"/>
        <v>0</v>
      </c>
    </row>
    <row r="537" spans="1:11" ht="46.5">
      <c r="A537" s="6" t="s">
        <v>35</v>
      </c>
      <c r="B537" s="100" t="s">
        <v>365</v>
      </c>
      <c r="C537" s="101"/>
      <c r="D537" s="7" t="s">
        <v>166</v>
      </c>
      <c r="E537" s="7" t="s">
        <v>166</v>
      </c>
      <c r="F537" s="7" t="s">
        <v>367</v>
      </c>
      <c r="G537" s="8" t="s">
        <v>36</v>
      </c>
      <c r="H537" s="35">
        <v>15</v>
      </c>
      <c r="I537" s="35">
        <f>Прил_5!I310</f>
        <v>0</v>
      </c>
      <c r="J537" s="36">
        <f t="shared" si="44"/>
        <v>15</v>
      </c>
      <c r="K537" s="36">
        <f t="shared" si="45"/>
        <v>0</v>
      </c>
    </row>
    <row r="538" spans="1:11" ht="46.5">
      <c r="A538" s="6" t="s">
        <v>368</v>
      </c>
      <c r="B538" s="100" t="s">
        <v>365</v>
      </c>
      <c r="C538" s="101"/>
      <c r="D538" s="7" t="s">
        <v>166</v>
      </c>
      <c r="E538" s="7" t="s">
        <v>166</v>
      </c>
      <c r="F538" s="7" t="s">
        <v>369</v>
      </c>
      <c r="G538" s="8"/>
      <c r="H538" s="35">
        <f>H539+H543</f>
        <v>300</v>
      </c>
      <c r="I538" s="35">
        <f>I539+I543</f>
        <v>40</v>
      </c>
      <c r="J538" s="36">
        <f t="shared" si="44"/>
        <v>260</v>
      </c>
      <c r="K538" s="36">
        <f t="shared" si="45"/>
        <v>13.333333333333334</v>
      </c>
    </row>
    <row r="539" spans="1:11" ht="30.75">
      <c r="A539" s="6" t="s">
        <v>370</v>
      </c>
      <c r="B539" s="100" t="s">
        <v>365</v>
      </c>
      <c r="C539" s="101"/>
      <c r="D539" s="7" t="s">
        <v>166</v>
      </c>
      <c r="E539" s="7" t="s">
        <v>166</v>
      </c>
      <c r="F539" s="7" t="s">
        <v>371</v>
      </c>
      <c r="G539" s="8"/>
      <c r="H539" s="35">
        <f aca="true" t="shared" si="46" ref="H539:I541">H540</f>
        <v>50</v>
      </c>
      <c r="I539" s="35">
        <f t="shared" si="46"/>
        <v>0</v>
      </c>
      <c r="J539" s="36">
        <f t="shared" si="44"/>
        <v>50</v>
      </c>
      <c r="K539" s="36">
        <f t="shared" si="45"/>
        <v>0</v>
      </c>
    </row>
    <row r="540" spans="1:11" ht="46.5">
      <c r="A540" s="6" t="s">
        <v>372</v>
      </c>
      <c r="B540" s="100" t="s">
        <v>365</v>
      </c>
      <c r="C540" s="101"/>
      <c r="D540" s="7" t="s">
        <v>166</v>
      </c>
      <c r="E540" s="7" t="s">
        <v>166</v>
      </c>
      <c r="F540" s="7" t="s">
        <v>373</v>
      </c>
      <c r="G540" s="8"/>
      <c r="H540" s="35">
        <f t="shared" si="46"/>
        <v>50</v>
      </c>
      <c r="I540" s="35">
        <f t="shared" si="46"/>
        <v>0</v>
      </c>
      <c r="J540" s="36">
        <f t="shared" si="44"/>
        <v>50</v>
      </c>
      <c r="K540" s="36">
        <f t="shared" si="45"/>
        <v>0</v>
      </c>
    </row>
    <row r="541" spans="1:11" ht="46.5">
      <c r="A541" s="6" t="s">
        <v>33</v>
      </c>
      <c r="B541" s="100" t="s">
        <v>365</v>
      </c>
      <c r="C541" s="101"/>
      <c r="D541" s="7" t="s">
        <v>166</v>
      </c>
      <c r="E541" s="7" t="s">
        <v>166</v>
      </c>
      <c r="F541" s="7" t="s">
        <v>373</v>
      </c>
      <c r="G541" s="8" t="s">
        <v>34</v>
      </c>
      <c r="H541" s="35">
        <f t="shared" si="46"/>
        <v>50</v>
      </c>
      <c r="I541" s="35">
        <f t="shared" si="46"/>
        <v>0</v>
      </c>
      <c r="J541" s="36">
        <f t="shared" si="44"/>
        <v>50</v>
      </c>
      <c r="K541" s="36">
        <f t="shared" si="45"/>
        <v>0</v>
      </c>
    </row>
    <row r="542" spans="1:11" ht="46.5">
      <c r="A542" s="6" t="s">
        <v>35</v>
      </c>
      <c r="B542" s="100" t="s">
        <v>365</v>
      </c>
      <c r="C542" s="101"/>
      <c r="D542" s="7" t="s">
        <v>166</v>
      </c>
      <c r="E542" s="7" t="s">
        <v>166</v>
      </c>
      <c r="F542" s="7" t="s">
        <v>373</v>
      </c>
      <c r="G542" s="8" t="s">
        <v>36</v>
      </c>
      <c r="H542" s="35">
        <v>50</v>
      </c>
      <c r="I542" s="35">
        <f>Прил_5!I404</f>
        <v>0</v>
      </c>
      <c r="J542" s="36">
        <f t="shared" si="44"/>
        <v>50</v>
      </c>
      <c r="K542" s="36">
        <f t="shared" si="45"/>
        <v>0</v>
      </c>
    </row>
    <row r="543" spans="1:11" ht="30.75">
      <c r="A543" s="6" t="s">
        <v>374</v>
      </c>
      <c r="B543" s="100" t="s">
        <v>365</v>
      </c>
      <c r="C543" s="101"/>
      <c r="D543" s="7" t="s">
        <v>166</v>
      </c>
      <c r="E543" s="7" t="s">
        <v>166</v>
      </c>
      <c r="F543" s="7" t="s">
        <v>375</v>
      </c>
      <c r="G543" s="8"/>
      <c r="H543" s="35">
        <f>H544+H547+H550+H553</f>
        <v>250</v>
      </c>
      <c r="I543" s="35">
        <f>I544+I547+I550+I553</f>
        <v>40</v>
      </c>
      <c r="J543" s="36">
        <f t="shared" si="44"/>
        <v>210</v>
      </c>
      <c r="K543" s="36">
        <f t="shared" si="45"/>
        <v>16</v>
      </c>
    </row>
    <row r="544" spans="1:11" ht="30.75">
      <c r="A544" s="6" t="s">
        <v>376</v>
      </c>
      <c r="B544" s="100" t="s">
        <v>365</v>
      </c>
      <c r="C544" s="101"/>
      <c r="D544" s="7" t="s">
        <v>166</v>
      </c>
      <c r="E544" s="7" t="s">
        <v>166</v>
      </c>
      <c r="F544" s="7" t="s">
        <v>377</v>
      </c>
      <c r="G544" s="8"/>
      <c r="H544" s="35">
        <f>H545</f>
        <v>95</v>
      </c>
      <c r="I544" s="35">
        <f>I545</f>
        <v>40</v>
      </c>
      <c r="J544" s="36">
        <f t="shared" si="44"/>
        <v>55</v>
      </c>
      <c r="K544" s="36">
        <f t="shared" si="45"/>
        <v>42.10526315789473</v>
      </c>
    </row>
    <row r="545" spans="1:11" ht="46.5">
      <c r="A545" s="6" t="s">
        <v>33</v>
      </c>
      <c r="B545" s="100" t="s">
        <v>365</v>
      </c>
      <c r="C545" s="101"/>
      <c r="D545" s="7" t="s">
        <v>166</v>
      </c>
      <c r="E545" s="7" t="s">
        <v>166</v>
      </c>
      <c r="F545" s="7" t="s">
        <v>377</v>
      </c>
      <c r="G545" s="8" t="s">
        <v>34</v>
      </c>
      <c r="H545" s="35">
        <f>H546</f>
        <v>95</v>
      </c>
      <c r="I545" s="35">
        <f>I546</f>
        <v>40</v>
      </c>
      <c r="J545" s="36">
        <f t="shared" si="44"/>
        <v>55</v>
      </c>
      <c r="K545" s="36">
        <f t="shared" si="45"/>
        <v>42.10526315789473</v>
      </c>
    </row>
    <row r="546" spans="1:11" ht="46.5">
      <c r="A546" s="6" t="s">
        <v>35</v>
      </c>
      <c r="B546" s="100" t="s">
        <v>365</v>
      </c>
      <c r="C546" s="101"/>
      <c r="D546" s="7" t="s">
        <v>166</v>
      </c>
      <c r="E546" s="7" t="s">
        <v>166</v>
      </c>
      <c r="F546" s="7" t="s">
        <v>377</v>
      </c>
      <c r="G546" s="8" t="s">
        <v>36</v>
      </c>
      <c r="H546" s="35">
        <v>95</v>
      </c>
      <c r="I546" s="35">
        <f>Прил_5!I411</f>
        <v>40</v>
      </c>
      <c r="J546" s="36">
        <f t="shared" si="44"/>
        <v>55</v>
      </c>
      <c r="K546" s="36">
        <f t="shared" si="45"/>
        <v>42.10526315789473</v>
      </c>
    </row>
    <row r="547" spans="1:11" ht="46.5">
      <c r="A547" s="6" t="s">
        <v>378</v>
      </c>
      <c r="B547" s="100" t="s">
        <v>365</v>
      </c>
      <c r="C547" s="101"/>
      <c r="D547" s="7" t="s">
        <v>166</v>
      </c>
      <c r="E547" s="7" t="s">
        <v>166</v>
      </c>
      <c r="F547" s="7" t="s">
        <v>379</v>
      </c>
      <c r="G547" s="8"/>
      <c r="H547" s="35">
        <f>H548</f>
        <v>100</v>
      </c>
      <c r="I547" s="35">
        <f>I548</f>
        <v>0</v>
      </c>
      <c r="J547" s="36">
        <f t="shared" si="44"/>
        <v>100</v>
      </c>
      <c r="K547" s="36">
        <f t="shared" si="45"/>
        <v>0</v>
      </c>
    </row>
    <row r="548" spans="1:11" ht="93.75" customHeight="1">
      <c r="A548" s="6" t="s">
        <v>20</v>
      </c>
      <c r="B548" s="100" t="s">
        <v>365</v>
      </c>
      <c r="C548" s="101"/>
      <c r="D548" s="7" t="s">
        <v>166</v>
      </c>
      <c r="E548" s="7" t="s">
        <v>166</v>
      </c>
      <c r="F548" s="7" t="s">
        <v>379</v>
      </c>
      <c r="G548" s="8" t="s">
        <v>21</v>
      </c>
      <c r="H548" s="35">
        <f>H549</f>
        <v>100</v>
      </c>
      <c r="I548" s="35">
        <f>I549</f>
        <v>0</v>
      </c>
      <c r="J548" s="36">
        <f t="shared" si="44"/>
        <v>100</v>
      </c>
      <c r="K548" s="36">
        <f t="shared" si="45"/>
        <v>0</v>
      </c>
    </row>
    <row r="549" spans="1:11" ht="30.75">
      <c r="A549" s="6" t="s">
        <v>221</v>
      </c>
      <c r="B549" s="100" t="s">
        <v>365</v>
      </c>
      <c r="C549" s="101"/>
      <c r="D549" s="7" t="s">
        <v>166</v>
      </c>
      <c r="E549" s="7" t="s">
        <v>166</v>
      </c>
      <c r="F549" s="7" t="s">
        <v>379</v>
      </c>
      <c r="G549" s="8" t="s">
        <v>222</v>
      </c>
      <c r="H549" s="35">
        <v>100</v>
      </c>
      <c r="I549" s="35">
        <f>Прил_5!I417</f>
        <v>0</v>
      </c>
      <c r="J549" s="36">
        <f t="shared" si="44"/>
        <v>100</v>
      </c>
      <c r="K549" s="36">
        <f t="shared" si="45"/>
        <v>0</v>
      </c>
    </row>
    <row r="550" spans="1:11" ht="15">
      <c r="A550" s="6" t="s">
        <v>380</v>
      </c>
      <c r="B550" s="100" t="s">
        <v>365</v>
      </c>
      <c r="C550" s="101"/>
      <c r="D550" s="7" t="s">
        <v>166</v>
      </c>
      <c r="E550" s="7" t="s">
        <v>166</v>
      </c>
      <c r="F550" s="7" t="s">
        <v>381</v>
      </c>
      <c r="G550" s="8"/>
      <c r="H550" s="35">
        <f>H551</f>
        <v>35</v>
      </c>
      <c r="I550" s="35">
        <f>I551</f>
        <v>0</v>
      </c>
      <c r="J550" s="36">
        <f t="shared" si="44"/>
        <v>35</v>
      </c>
      <c r="K550" s="36">
        <f t="shared" si="45"/>
        <v>0</v>
      </c>
    </row>
    <row r="551" spans="1:11" ht="46.5">
      <c r="A551" s="6" t="s">
        <v>33</v>
      </c>
      <c r="B551" s="100" t="s">
        <v>365</v>
      </c>
      <c r="C551" s="101"/>
      <c r="D551" s="7" t="s">
        <v>166</v>
      </c>
      <c r="E551" s="7" t="s">
        <v>166</v>
      </c>
      <c r="F551" s="7" t="s">
        <v>381</v>
      </c>
      <c r="G551" s="8" t="s">
        <v>34</v>
      </c>
      <c r="H551" s="35">
        <f>H552</f>
        <v>35</v>
      </c>
      <c r="I551" s="35">
        <f>I552</f>
        <v>0</v>
      </c>
      <c r="J551" s="36">
        <f t="shared" si="44"/>
        <v>35</v>
      </c>
      <c r="K551" s="36">
        <f t="shared" si="45"/>
        <v>0</v>
      </c>
    </row>
    <row r="552" spans="1:11" ht="46.5">
      <c r="A552" s="6" t="s">
        <v>35</v>
      </c>
      <c r="B552" s="100" t="s">
        <v>365</v>
      </c>
      <c r="C552" s="101"/>
      <c r="D552" s="7" t="s">
        <v>166</v>
      </c>
      <c r="E552" s="7" t="s">
        <v>166</v>
      </c>
      <c r="F552" s="7" t="s">
        <v>381</v>
      </c>
      <c r="G552" s="8" t="s">
        <v>36</v>
      </c>
      <c r="H552" s="35">
        <v>35</v>
      </c>
      <c r="I552" s="35">
        <f>Прил_5!I423</f>
        <v>0</v>
      </c>
      <c r="J552" s="36">
        <f t="shared" si="44"/>
        <v>35</v>
      </c>
      <c r="K552" s="36">
        <f t="shared" si="45"/>
        <v>0</v>
      </c>
    </row>
    <row r="553" spans="1:11" ht="30.75">
      <c r="A553" s="6" t="s">
        <v>382</v>
      </c>
      <c r="B553" s="100" t="s">
        <v>365</v>
      </c>
      <c r="C553" s="101"/>
      <c r="D553" s="7" t="s">
        <v>166</v>
      </c>
      <c r="E553" s="7" t="s">
        <v>166</v>
      </c>
      <c r="F553" s="7" t="s">
        <v>383</v>
      </c>
      <c r="G553" s="8"/>
      <c r="H553" s="35">
        <f>H554</f>
        <v>20</v>
      </c>
      <c r="I553" s="35">
        <f>I554</f>
        <v>0</v>
      </c>
      <c r="J553" s="36">
        <f t="shared" si="44"/>
        <v>20</v>
      </c>
      <c r="K553" s="36">
        <f t="shared" si="45"/>
        <v>0</v>
      </c>
    </row>
    <row r="554" spans="1:11" ht="46.5">
      <c r="A554" s="6" t="s">
        <v>33</v>
      </c>
      <c r="B554" s="100" t="s">
        <v>365</v>
      </c>
      <c r="C554" s="101"/>
      <c r="D554" s="7" t="s">
        <v>166</v>
      </c>
      <c r="E554" s="7" t="s">
        <v>166</v>
      </c>
      <c r="F554" s="7" t="s">
        <v>383</v>
      </c>
      <c r="G554" s="8" t="s">
        <v>34</v>
      </c>
      <c r="H554" s="35">
        <f>H555</f>
        <v>20</v>
      </c>
      <c r="I554" s="35">
        <f>I555</f>
        <v>0</v>
      </c>
      <c r="J554" s="36">
        <f t="shared" si="44"/>
        <v>20</v>
      </c>
      <c r="K554" s="36">
        <f t="shared" si="45"/>
        <v>0</v>
      </c>
    </row>
    <row r="555" spans="1:11" ht="46.5">
      <c r="A555" s="6" t="s">
        <v>35</v>
      </c>
      <c r="B555" s="100" t="s">
        <v>365</v>
      </c>
      <c r="C555" s="101"/>
      <c r="D555" s="7" t="s">
        <v>166</v>
      </c>
      <c r="E555" s="7" t="s">
        <v>166</v>
      </c>
      <c r="F555" s="7" t="s">
        <v>383</v>
      </c>
      <c r="G555" s="8" t="s">
        <v>36</v>
      </c>
      <c r="H555" s="35">
        <v>20</v>
      </c>
      <c r="I555" s="35">
        <f>Прил_5!I429</f>
        <v>0</v>
      </c>
      <c r="J555" s="36">
        <f t="shared" si="44"/>
        <v>20</v>
      </c>
      <c r="K555" s="36">
        <f t="shared" si="45"/>
        <v>0</v>
      </c>
    </row>
    <row r="556" spans="1:11" ht="30.75">
      <c r="A556" s="6" t="s">
        <v>384</v>
      </c>
      <c r="B556" s="100" t="s">
        <v>365</v>
      </c>
      <c r="C556" s="101"/>
      <c r="D556" s="7" t="s">
        <v>166</v>
      </c>
      <c r="E556" s="7" t="s">
        <v>166</v>
      </c>
      <c r="F556" s="7" t="s">
        <v>385</v>
      </c>
      <c r="G556" s="8"/>
      <c r="H556" s="35">
        <f aca="true" t="shared" si="47" ref="H556:I558">H557</f>
        <v>700</v>
      </c>
      <c r="I556" s="35">
        <f t="shared" si="47"/>
        <v>636.2</v>
      </c>
      <c r="J556" s="36">
        <f t="shared" si="44"/>
        <v>63.799999999999955</v>
      </c>
      <c r="K556" s="36">
        <f t="shared" si="45"/>
        <v>90.88571428571429</v>
      </c>
    </row>
    <row r="557" spans="1:11" ht="30.75">
      <c r="A557" s="6" t="s">
        <v>386</v>
      </c>
      <c r="B557" s="100" t="s">
        <v>365</v>
      </c>
      <c r="C557" s="101"/>
      <c r="D557" s="7" t="s">
        <v>166</v>
      </c>
      <c r="E557" s="7" t="s">
        <v>166</v>
      </c>
      <c r="F557" s="7" t="s">
        <v>387</v>
      </c>
      <c r="G557" s="8"/>
      <c r="H557" s="35">
        <f t="shared" si="47"/>
        <v>700</v>
      </c>
      <c r="I557" s="35">
        <f t="shared" si="47"/>
        <v>636.2</v>
      </c>
      <c r="J557" s="36">
        <f t="shared" si="44"/>
        <v>63.799999999999955</v>
      </c>
      <c r="K557" s="36">
        <f t="shared" si="45"/>
        <v>90.88571428571429</v>
      </c>
    </row>
    <row r="558" spans="1:11" ht="46.5">
      <c r="A558" s="6" t="s">
        <v>33</v>
      </c>
      <c r="B558" s="100" t="s">
        <v>365</v>
      </c>
      <c r="C558" s="101"/>
      <c r="D558" s="7" t="s">
        <v>166</v>
      </c>
      <c r="E558" s="7" t="s">
        <v>166</v>
      </c>
      <c r="F558" s="7" t="s">
        <v>387</v>
      </c>
      <c r="G558" s="8" t="s">
        <v>34</v>
      </c>
      <c r="H558" s="35">
        <f t="shared" si="47"/>
        <v>700</v>
      </c>
      <c r="I558" s="35">
        <f t="shared" si="47"/>
        <v>636.2</v>
      </c>
      <c r="J558" s="36">
        <f t="shared" si="44"/>
        <v>63.799999999999955</v>
      </c>
      <c r="K558" s="36">
        <f t="shared" si="45"/>
        <v>90.88571428571429</v>
      </c>
    </row>
    <row r="559" spans="1:11" ht="46.5">
      <c r="A559" s="6" t="s">
        <v>35</v>
      </c>
      <c r="B559" s="100" t="s">
        <v>365</v>
      </c>
      <c r="C559" s="101"/>
      <c r="D559" s="7" t="s">
        <v>166</v>
      </c>
      <c r="E559" s="7" t="s">
        <v>166</v>
      </c>
      <c r="F559" s="7" t="s">
        <v>387</v>
      </c>
      <c r="G559" s="8" t="s">
        <v>36</v>
      </c>
      <c r="H559" s="35">
        <v>700</v>
      </c>
      <c r="I559" s="35">
        <v>636.2</v>
      </c>
      <c r="J559" s="36">
        <f t="shared" si="44"/>
        <v>63.799999999999955</v>
      </c>
      <c r="K559" s="36">
        <f t="shared" si="45"/>
        <v>90.88571428571429</v>
      </c>
    </row>
    <row r="560" spans="1:16" s="57" customFormat="1" ht="15.75">
      <c r="A560" s="53" t="s">
        <v>388</v>
      </c>
      <c r="B560" s="104" t="s">
        <v>365</v>
      </c>
      <c r="C560" s="105"/>
      <c r="D560" s="54" t="s">
        <v>128</v>
      </c>
      <c r="E560" s="58" t="s">
        <v>576</v>
      </c>
      <c r="F560" s="54"/>
      <c r="G560" s="55"/>
      <c r="H560" s="56">
        <f>H561+H621</f>
        <v>47774.5</v>
      </c>
      <c r="I560" s="56">
        <f>I561+I621</f>
        <v>18370.8</v>
      </c>
      <c r="J560" s="51">
        <f t="shared" si="44"/>
        <v>29403.7</v>
      </c>
      <c r="K560" s="51">
        <f t="shared" si="45"/>
        <v>38.453149692827765</v>
      </c>
      <c r="L560" s="190"/>
      <c r="M560" s="190"/>
      <c r="N560" s="190"/>
      <c r="O560" s="190"/>
      <c r="P560" s="190"/>
    </row>
    <row r="561" spans="1:11" ht="15">
      <c r="A561" s="6" t="s">
        <v>389</v>
      </c>
      <c r="B561" s="100" t="s">
        <v>365</v>
      </c>
      <c r="C561" s="101"/>
      <c r="D561" s="7" t="s">
        <v>128</v>
      </c>
      <c r="E561" s="7" t="s">
        <v>11</v>
      </c>
      <c r="F561" s="7"/>
      <c r="G561" s="8"/>
      <c r="H561" s="35">
        <f>H562+H579+H596+H601+H611</f>
        <v>40757</v>
      </c>
      <c r="I561" s="35">
        <f>I562+I579+I596+I601+I611</f>
        <v>15778.7</v>
      </c>
      <c r="J561" s="36">
        <f t="shared" si="44"/>
        <v>24978.3</v>
      </c>
      <c r="K561" s="36">
        <f t="shared" si="45"/>
        <v>38.71408592389038</v>
      </c>
    </row>
    <row r="562" spans="1:11" ht="46.5">
      <c r="A562" s="6" t="s">
        <v>390</v>
      </c>
      <c r="B562" s="100" t="s">
        <v>365</v>
      </c>
      <c r="C562" s="101"/>
      <c r="D562" s="7" t="s">
        <v>128</v>
      </c>
      <c r="E562" s="7" t="s">
        <v>11</v>
      </c>
      <c r="F562" s="7" t="s">
        <v>391</v>
      </c>
      <c r="G562" s="8"/>
      <c r="H562" s="35">
        <f>H563+H567+H571+H575</f>
        <v>1521</v>
      </c>
      <c r="I562" s="35">
        <f>I563+I567+I571+I575</f>
        <v>381.2</v>
      </c>
      <c r="J562" s="36">
        <f t="shared" si="44"/>
        <v>1139.8</v>
      </c>
      <c r="K562" s="36">
        <f t="shared" si="45"/>
        <v>25.062458908612754</v>
      </c>
    </row>
    <row r="563" spans="1:11" ht="50.25" customHeight="1">
      <c r="A563" s="6" t="s">
        <v>392</v>
      </c>
      <c r="B563" s="100" t="s">
        <v>365</v>
      </c>
      <c r="C563" s="101"/>
      <c r="D563" s="7" t="s">
        <v>128</v>
      </c>
      <c r="E563" s="7" t="s">
        <v>11</v>
      </c>
      <c r="F563" s="7" t="s">
        <v>393</v>
      </c>
      <c r="G563" s="8"/>
      <c r="H563" s="35">
        <f aca="true" t="shared" si="48" ref="H563:I565">H564</f>
        <v>42.4</v>
      </c>
      <c r="I563" s="35">
        <f t="shared" si="48"/>
        <v>0</v>
      </c>
      <c r="J563" s="36">
        <f t="shared" si="44"/>
        <v>42.4</v>
      </c>
      <c r="K563" s="36">
        <f t="shared" si="45"/>
        <v>0</v>
      </c>
    </row>
    <row r="564" spans="1:11" ht="30.75">
      <c r="A564" s="6" t="s">
        <v>394</v>
      </c>
      <c r="B564" s="100" t="s">
        <v>365</v>
      </c>
      <c r="C564" s="101"/>
      <c r="D564" s="7" t="s">
        <v>128</v>
      </c>
      <c r="E564" s="7" t="s">
        <v>11</v>
      </c>
      <c r="F564" s="7" t="s">
        <v>395</v>
      </c>
      <c r="G564" s="8"/>
      <c r="H564" s="35">
        <f t="shared" si="48"/>
        <v>42.4</v>
      </c>
      <c r="I564" s="35">
        <f t="shared" si="48"/>
        <v>0</v>
      </c>
      <c r="J564" s="36">
        <f t="shared" si="44"/>
        <v>42.4</v>
      </c>
      <c r="K564" s="36">
        <f t="shared" si="45"/>
        <v>0</v>
      </c>
    </row>
    <row r="565" spans="1:11" ht="46.5">
      <c r="A565" s="6" t="s">
        <v>191</v>
      </c>
      <c r="B565" s="100" t="s">
        <v>365</v>
      </c>
      <c r="C565" s="101"/>
      <c r="D565" s="7" t="s">
        <v>128</v>
      </c>
      <c r="E565" s="7" t="s">
        <v>11</v>
      </c>
      <c r="F565" s="7" t="s">
        <v>395</v>
      </c>
      <c r="G565" s="8" t="s">
        <v>192</v>
      </c>
      <c r="H565" s="35">
        <f t="shared" si="48"/>
        <v>42.4</v>
      </c>
      <c r="I565" s="35">
        <f t="shared" si="48"/>
        <v>0</v>
      </c>
      <c r="J565" s="36">
        <f t="shared" si="44"/>
        <v>42.4</v>
      </c>
      <c r="K565" s="36">
        <f t="shared" si="45"/>
        <v>0</v>
      </c>
    </row>
    <row r="566" spans="1:11" ht="15">
      <c r="A566" s="6" t="s">
        <v>264</v>
      </c>
      <c r="B566" s="100" t="s">
        <v>365</v>
      </c>
      <c r="C566" s="101"/>
      <c r="D566" s="7" t="s">
        <v>128</v>
      </c>
      <c r="E566" s="7" t="s">
        <v>11</v>
      </c>
      <c r="F566" s="7" t="s">
        <v>395</v>
      </c>
      <c r="G566" s="8" t="s">
        <v>265</v>
      </c>
      <c r="H566" s="35">
        <v>42.4</v>
      </c>
      <c r="I566" s="35">
        <f>Прил_5!I30</f>
        <v>0</v>
      </c>
      <c r="J566" s="36">
        <f t="shared" si="44"/>
        <v>42.4</v>
      </c>
      <c r="K566" s="36">
        <f t="shared" si="45"/>
        <v>0</v>
      </c>
    </row>
    <row r="567" spans="1:11" ht="46.5">
      <c r="A567" s="6" t="s">
        <v>396</v>
      </c>
      <c r="B567" s="100" t="s">
        <v>365</v>
      </c>
      <c r="C567" s="101"/>
      <c r="D567" s="7" t="s">
        <v>128</v>
      </c>
      <c r="E567" s="7" t="s">
        <v>11</v>
      </c>
      <c r="F567" s="7" t="s">
        <v>397</v>
      </c>
      <c r="G567" s="8"/>
      <c r="H567" s="35">
        <f aca="true" t="shared" si="49" ref="H567:I569">H568</f>
        <v>74.5</v>
      </c>
      <c r="I567" s="35">
        <f t="shared" si="49"/>
        <v>0</v>
      </c>
      <c r="J567" s="36">
        <f t="shared" si="44"/>
        <v>74.5</v>
      </c>
      <c r="K567" s="36">
        <f t="shared" si="45"/>
        <v>0</v>
      </c>
    </row>
    <row r="568" spans="1:11" ht="30.75">
      <c r="A568" s="6" t="s">
        <v>398</v>
      </c>
      <c r="B568" s="100" t="s">
        <v>365</v>
      </c>
      <c r="C568" s="101"/>
      <c r="D568" s="7" t="s">
        <v>128</v>
      </c>
      <c r="E568" s="7" t="s">
        <v>11</v>
      </c>
      <c r="F568" s="7" t="s">
        <v>399</v>
      </c>
      <c r="G568" s="8"/>
      <c r="H568" s="35">
        <f t="shared" si="49"/>
        <v>74.5</v>
      </c>
      <c r="I568" s="35">
        <f t="shared" si="49"/>
        <v>0</v>
      </c>
      <c r="J568" s="36">
        <f t="shared" si="44"/>
        <v>74.5</v>
      </c>
      <c r="K568" s="36">
        <f t="shared" si="45"/>
        <v>0</v>
      </c>
    </row>
    <row r="569" spans="1:11" ht="46.5">
      <c r="A569" s="6" t="s">
        <v>191</v>
      </c>
      <c r="B569" s="100" t="s">
        <v>365</v>
      </c>
      <c r="C569" s="101"/>
      <c r="D569" s="7" t="s">
        <v>128</v>
      </c>
      <c r="E569" s="7" t="s">
        <v>11</v>
      </c>
      <c r="F569" s="7" t="s">
        <v>399</v>
      </c>
      <c r="G569" s="8" t="s">
        <v>192</v>
      </c>
      <c r="H569" s="35">
        <f t="shared" si="49"/>
        <v>74.5</v>
      </c>
      <c r="I569" s="35">
        <f t="shared" si="49"/>
        <v>0</v>
      </c>
      <c r="J569" s="36">
        <f t="shared" si="44"/>
        <v>74.5</v>
      </c>
      <c r="K569" s="36">
        <f t="shared" si="45"/>
        <v>0</v>
      </c>
    </row>
    <row r="570" spans="1:11" ht="15">
      <c r="A570" s="6" t="s">
        <v>264</v>
      </c>
      <c r="B570" s="100" t="s">
        <v>365</v>
      </c>
      <c r="C570" s="101"/>
      <c r="D570" s="7" t="s">
        <v>128</v>
      </c>
      <c r="E570" s="7" t="s">
        <v>11</v>
      </c>
      <c r="F570" s="7" t="s">
        <v>399</v>
      </c>
      <c r="G570" s="8" t="s">
        <v>265</v>
      </c>
      <c r="H570" s="35">
        <v>74.5</v>
      </c>
      <c r="I570" s="35">
        <f>Прил_5!I37</f>
        <v>0</v>
      </c>
      <c r="J570" s="36">
        <f t="shared" si="44"/>
        <v>74.5</v>
      </c>
      <c r="K570" s="36">
        <f t="shared" si="45"/>
        <v>0</v>
      </c>
    </row>
    <row r="571" spans="1:11" ht="78.75" customHeight="1">
      <c r="A571" s="6" t="s">
        <v>400</v>
      </c>
      <c r="B571" s="100" t="s">
        <v>365</v>
      </c>
      <c r="C571" s="101"/>
      <c r="D571" s="7" t="s">
        <v>128</v>
      </c>
      <c r="E571" s="7" t="s">
        <v>11</v>
      </c>
      <c r="F571" s="7" t="s">
        <v>401</v>
      </c>
      <c r="G571" s="8"/>
      <c r="H571" s="35">
        <f aca="true" t="shared" si="50" ref="H571:I573">H572</f>
        <v>1144.1</v>
      </c>
      <c r="I571" s="35">
        <f t="shared" si="50"/>
        <v>381.2</v>
      </c>
      <c r="J571" s="36">
        <f t="shared" si="44"/>
        <v>762.8999999999999</v>
      </c>
      <c r="K571" s="36">
        <f t="shared" si="45"/>
        <v>33.31876584214667</v>
      </c>
    </row>
    <row r="572" spans="1:11" ht="96.75" customHeight="1">
      <c r="A572" s="6" t="s">
        <v>262</v>
      </c>
      <c r="B572" s="100" t="s">
        <v>365</v>
      </c>
      <c r="C572" s="101"/>
      <c r="D572" s="7" t="s">
        <v>128</v>
      </c>
      <c r="E572" s="7" t="s">
        <v>11</v>
      </c>
      <c r="F572" s="7" t="s">
        <v>402</v>
      </c>
      <c r="G572" s="8"/>
      <c r="H572" s="35">
        <f t="shared" si="50"/>
        <v>1144.1</v>
      </c>
      <c r="I572" s="35">
        <f t="shared" si="50"/>
        <v>381.2</v>
      </c>
      <c r="J572" s="36">
        <f t="shared" si="44"/>
        <v>762.8999999999999</v>
      </c>
      <c r="K572" s="36">
        <f t="shared" si="45"/>
        <v>33.31876584214667</v>
      </c>
    </row>
    <row r="573" spans="1:11" ht="46.5">
      <c r="A573" s="6" t="s">
        <v>191</v>
      </c>
      <c r="B573" s="100" t="s">
        <v>365</v>
      </c>
      <c r="C573" s="101"/>
      <c r="D573" s="7" t="s">
        <v>128</v>
      </c>
      <c r="E573" s="7" t="s">
        <v>11</v>
      </c>
      <c r="F573" s="7" t="s">
        <v>402</v>
      </c>
      <c r="G573" s="8" t="s">
        <v>192</v>
      </c>
      <c r="H573" s="35">
        <f t="shared" si="50"/>
        <v>1144.1</v>
      </c>
      <c r="I573" s="35">
        <f t="shared" si="50"/>
        <v>381.2</v>
      </c>
      <c r="J573" s="36">
        <f t="shared" si="44"/>
        <v>762.8999999999999</v>
      </c>
      <c r="K573" s="36">
        <f t="shared" si="45"/>
        <v>33.31876584214667</v>
      </c>
    </row>
    <row r="574" spans="1:11" ht="15">
      <c r="A574" s="6" t="s">
        <v>264</v>
      </c>
      <c r="B574" s="100" t="s">
        <v>365</v>
      </c>
      <c r="C574" s="101"/>
      <c r="D574" s="7" t="s">
        <v>128</v>
      </c>
      <c r="E574" s="7" t="s">
        <v>11</v>
      </c>
      <c r="F574" s="7" t="s">
        <v>402</v>
      </c>
      <c r="G574" s="8" t="s">
        <v>265</v>
      </c>
      <c r="H574" s="35">
        <v>1144.1</v>
      </c>
      <c r="I574" s="35">
        <f>Прил_5!I53</f>
        <v>381.2</v>
      </c>
      <c r="J574" s="36">
        <f t="shared" si="44"/>
        <v>762.8999999999999</v>
      </c>
      <c r="K574" s="36">
        <f t="shared" si="45"/>
        <v>33.31876584214667</v>
      </c>
    </row>
    <row r="575" spans="1:11" ht="46.5">
      <c r="A575" s="6" t="s">
        <v>403</v>
      </c>
      <c r="B575" s="100" t="s">
        <v>365</v>
      </c>
      <c r="C575" s="101"/>
      <c r="D575" s="7" t="s">
        <v>128</v>
      </c>
      <c r="E575" s="7" t="s">
        <v>11</v>
      </c>
      <c r="F575" s="7" t="s">
        <v>404</v>
      </c>
      <c r="G575" s="8"/>
      <c r="H575" s="35">
        <f aca="true" t="shared" si="51" ref="H575:I577">H576</f>
        <v>260</v>
      </c>
      <c r="I575" s="35">
        <f t="shared" si="51"/>
        <v>0</v>
      </c>
      <c r="J575" s="36">
        <f t="shared" si="44"/>
        <v>260</v>
      </c>
      <c r="K575" s="36">
        <f t="shared" si="45"/>
        <v>0</v>
      </c>
    </row>
    <row r="576" spans="1:11" ht="46.5">
      <c r="A576" s="6" t="s">
        <v>405</v>
      </c>
      <c r="B576" s="100" t="s">
        <v>365</v>
      </c>
      <c r="C576" s="101"/>
      <c r="D576" s="7" t="s">
        <v>128</v>
      </c>
      <c r="E576" s="7" t="s">
        <v>11</v>
      </c>
      <c r="F576" s="7" t="s">
        <v>406</v>
      </c>
      <c r="G576" s="8"/>
      <c r="H576" s="35">
        <f t="shared" si="51"/>
        <v>260</v>
      </c>
      <c r="I576" s="35">
        <f t="shared" si="51"/>
        <v>0</v>
      </c>
      <c r="J576" s="36">
        <f t="shared" si="44"/>
        <v>260</v>
      </c>
      <c r="K576" s="36">
        <f t="shared" si="45"/>
        <v>0</v>
      </c>
    </row>
    <row r="577" spans="1:11" ht="46.5">
      <c r="A577" s="6" t="s">
        <v>191</v>
      </c>
      <c r="B577" s="100" t="s">
        <v>365</v>
      </c>
      <c r="C577" s="101"/>
      <c r="D577" s="7" t="s">
        <v>128</v>
      </c>
      <c r="E577" s="7" t="s">
        <v>11</v>
      </c>
      <c r="F577" s="7" t="s">
        <v>406</v>
      </c>
      <c r="G577" s="8" t="s">
        <v>192</v>
      </c>
      <c r="H577" s="35">
        <f t="shared" si="51"/>
        <v>260</v>
      </c>
      <c r="I577" s="35">
        <f t="shared" si="51"/>
        <v>0</v>
      </c>
      <c r="J577" s="36">
        <f t="shared" si="44"/>
        <v>260</v>
      </c>
      <c r="K577" s="36">
        <f t="shared" si="45"/>
        <v>0</v>
      </c>
    </row>
    <row r="578" spans="1:11" ht="15">
      <c r="A578" s="6" t="s">
        <v>264</v>
      </c>
      <c r="B578" s="100" t="s">
        <v>365</v>
      </c>
      <c r="C578" s="101"/>
      <c r="D578" s="7" t="s">
        <v>128</v>
      </c>
      <c r="E578" s="7" t="s">
        <v>11</v>
      </c>
      <c r="F578" s="7" t="s">
        <v>406</v>
      </c>
      <c r="G578" s="8" t="s">
        <v>265</v>
      </c>
      <c r="H578" s="35">
        <v>260</v>
      </c>
      <c r="I578" s="35">
        <f>Прил_5!I60</f>
        <v>0</v>
      </c>
      <c r="J578" s="36">
        <f t="shared" si="44"/>
        <v>260</v>
      </c>
      <c r="K578" s="36">
        <f t="shared" si="45"/>
        <v>0</v>
      </c>
    </row>
    <row r="579" spans="1:11" ht="46.5">
      <c r="A579" s="6" t="s">
        <v>276</v>
      </c>
      <c r="B579" s="100" t="s">
        <v>365</v>
      </c>
      <c r="C579" s="101"/>
      <c r="D579" s="7" t="s">
        <v>128</v>
      </c>
      <c r="E579" s="7" t="s">
        <v>11</v>
      </c>
      <c r="F579" s="7" t="s">
        <v>277</v>
      </c>
      <c r="G579" s="8"/>
      <c r="H579" s="35">
        <f>H580</f>
        <v>479.5</v>
      </c>
      <c r="I579" s="35">
        <f>I580</f>
        <v>90.7</v>
      </c>
      <c r="J579" s="36">
        <f t="shared" si="44"/>
        <v>388.8</v>
      </c>
      <c r="K579" s="36">
        <f t="shared" si="45"/>
        <v>18.9155370177268</v>
      </c>
    </row>
    <row r="580" spans="1:11" ht="62.25" customHeight="1">
      <c r="A580" s="6" t="s">
        <v>278</v>
      </c>
      <c r="B580" s="100" t="s">
        <v>365</v>
      </c>
      <c r="C580" s="101"/>
      <c r="D580" s="7" t="s">
        <v>128</v>
      </c>
      <c r="E580" s="7" t="s">
        <v>11</v>
      </c>
      <c r="F580" s="7" t="s">
        <v>279</v>
      </c>
      <c r="G580" s="8"/>
      <c r="H580" s="35">
        <f>H581+H584+H587+H590+H593</f>
        <v>479.5</v>
      </c>
      <c r="I580" s="35">
        <f>I581+I584+I587+I590+I593</f>
        <v>90.7</v>
      </c>
      <c r="J580" s="36">
        <f t="shared" si="44"/>
        <v>388.8</v>
      </c>
      <c r="K580" s="36">
        <f t="shared" si="45"/>
        <v>18.9155370177268</v>
      </c>
    </row>
    <row r="581" spans="1:11" ht="78.75" customHeight="1">
      <c r="A581" s="6" t="s">
        <v>280</v>
      </c>
      <c r="B581" s="100" t="s">
        <v>365</v>
      </c>
      <c r="C581" s="101"/>
      <c r="D581" s="7" t="s">
        <v>128</v>
      </c>
      <c r="E581" s="7" t="s">
        <v>11</v>
      </c>
      <c r="F581" s="7" t="s">
        <v>281</v>
      </c>
      <c r="G581" s="8"/>
      <c r="H581" s="35">
        <f>H582</f>
        <v>295</v>
      </c>
      <c r="I581" s="35">
        <f>I582</f>
        <v>80.7</v>
      </c>
      <c r="J581" s="36">
        <f t="shared" si="44"/>
        <v>214.3</v>
      </c>
      <c r="K581" s="36">
        <f t="shared" si="45"/>
        <v>27.355932203389834</v>
      </c>
    </row>
    <row r="582" spans="1:11" ht="46.5">
      <c r="A582" s="6" t="s">
        <v>191</v>
      </c>
      <c r="B582" s="100" t="s">
        <v>365</v>
      </c>
      <c r="C582" s="101"/>
      <c r="D582" s="7" t="s">
        <v>128</v>
      </c>
      <c r="E582" s="7" t="s">
        <v>11</v>
      </c>
      <c r="F582" s="7" t="s">
        <v>281</v>
      </c>
      <c r="G582" s="8" t="s">
        <v>192</v>
      </c>
      <c r="H582" s="35">
        <f>H583</f>
        <v>295</v>
      </c>
      <c r="I582" s="35">
        <f>I583</f>
        <v>80.7</v>
      </c>
      <c r="J582" s="36">
        <f t="shared" si="44"/>
        <v>214.3</v>
      </c>
      <c r="K582" s="36">
        <f t="shared" si="45"/>
        <v>27.355932203389834</v>
      </c>
    </row>
    <row r="583" spans="1:11" ht="15">
      <c r="A583" s="6" t="s">
        <v>264</v>
      </c>
      <c r="B583" s="100" t="s">
        <v>365</v>
      </c>
      <c r="C583" s="101"/>
      <c r="D583" s="7" t="s">
        <v>128</v>
      </c>
      <c r="E583" s="7" t="s">
        <v>11</v>
      </c>
      <c r="F583" s="7" t="s">
        <v>281</v>
      </c>
      <c r="G583" s="8" t="s">
        <v>265</v>
      </c>
      <c r="H583" s="35">
        <v>295</v>
      </c>
      <c r="I583" s="35">
        <f>Прил_5!I458</f>
        <v>80.7</v>
      </c>
      <c r="J583" s="36">
        <f t="shared" si="44"/>
        <v>214.3</v>
      </c>
      <c r="K583" s="36">
        <f t="shared" si="45"/>
        <v>27.355932203389834</v>
      </c>
    </row>
    <row r="584" spans="1:11" ht="30.75">
      <c r="A584" s="6" t="s">
        <v>310</v>
      </c>
      <c r="B584" s="100" t="s">
        <v>365</v>
      </c>
      <c r="C584" s="101"/>
      <c r="D584" s="7" t="s">
        <v>128</v>
      </c>
      <c r="E584" s="7" t="s">
        <v>11</v>
      </c>
      <c r="F584" s="7" t="s">
        <v>311</v>
      </c>
      <c r="G584" s="8"/>
      <c r="H584" s="35">
        <f>H585</f>
        <v>80</v>
      </c>
      <c r="I584" s="35">
        <f>I585</f>
        <v>0</v>
      </c>
      <c r="J584" s="36">
        <f t="shared" si="44"/>
        <v>80</v>
      </c>
      <c r="K584" s="36">
        <f t="shared" si="45"/>
        <v>0</v>
      </c>
    </row>
    <row r="585" spans="1:11" ht="46.5">
      <c r="A585" s="6" t="s">
        <v>191</v>
      </c>
      <c r="B585" s="100" t="s">
        <v>365</v>
      </c>
      <c r="C585" s="101"/>
      <c r="D585" s="7" t="s">
        <v>128</v>
      </c>
      <c r="E585" s="7" t="s">
        <v>11</v>
      </c>
      <c r="F585" s="7" t="s">
        <v>311</v>
      </c>
      <c r="G585" s="8" t="s">
        <v>192</v>
      </c>
      <c r="H585" s="35">
        <f>H586</f>
        <v>80</v>
      </c>
      <c r="I585" s="35">
        <f>I586</f>
        <v>0</v>
      </c>
      <c r="J585" s="36">
        <f t="shared" si="44"/>
        <v>80</v>
      </c>
      <c r="K585" s="36">
        <f t="shared" si="45"/>
        <v>0</v>
      </c>
    </row>
    <row r="586" spans="1:11" ht="15">
      <c r="A586" s="6" t="s">
        <v>264</v>
      </c>
      <c r="B586" s="100" t="s">
        <v>365</v>
      </c>
      <c r="C586" s="101"/>
      <c r="D586" s="7" t="s">
        <v>128</v>
      </c>
      <c r="E586" s="7" t="s">
        <v>11</v>
      </c>
      <c r="F586" s="7" t="s">
        <v>311</v>
      </c>
      <c r="G586" s="8" t="s">
        <v>265</v>
      </c>
      <c r="H586" s="35">
        <v>80</v>
      </c>
      <c r="I586" s="35">
        <f>Прил_5!I474</f>
        <v>0</v>
      </c>
      <c r="J586" s="36">
        <f t="shared" si="44"/>
        <v>80</v>
      </c>
      <c r="K586" s="36">
        <f t="shared" si="45"/>
        <v>0</v>
      </c>
    </row>
    <row r="587" spans="1:11" ht="32.25" customHeight="1">
      <c r="A587" s="6" t="s">
        <v>407</v>
      </c>
      <c r="B587" s="100" t="s">
        <v>365</v>
      </c>
      <c r="C587" s="101"/>
      <c r="D587" s="7" t="s">
        <v>128</v>
      </c>
      <c r="E587" s="7" t="s">
        <v>11</v>
      </c>
      <c r="F587" s="7" t="s">
        <v>408</v>
      </c>
      <c r="G587" s="8"/>
      <c r="H587" s="35">
        <f>H588</f>
        <v>34.5</v>
      </c>
      <c r="I587" s="35">
        <f>I588</f>
        <v>0</v>
      </c>
      <c r="J587" s="36">
        <f aca="true" t="shared" si="52" ref="J587:J650">H587-I587</f>
        <v>34.5</v>
      </c>
      <c r="K587" s="36">
        <f aca="true" t="shared" si="53" ref="K587:K650">I587/H587*100</f>
        <v>0</v>
      </c>
    </row>
    <row r="588" spans="1:11" ht="46.5">
      <c r="A588" s="6" t="s">
        <v>191</v>
      </c>
      <c r="B588" s="100" t="s">
        <v>365</v>
      </c>
      <c r="C588" s="101"/>
      <c r="D588" s="7" t="s">
        <v>128</v>
      </c>
      <c r="E588" s="7" t="s">
        <v>11</v>
      </c>
      <c r="F588" s="7" t="s">
        <v>408</v>
      </c>
      <c r="G588" s="8" t="s">
        <v>192</v>
      </c>
      <c r="H588" s="35">
        <f>H589</f>
        <v>34.5</v>
      </c>
      <c r="I588" s="35">
        <f>I589</f>
        <v>0</v>
      </c>
      <c r="J588" s="36">
        <f t="shared" si="52"/>
        <v>34.5</v>
      </c>
      <c r="K588" s="36">
        <f t="shared" si="53"/>
        <v>0</v>
      </c>
    </row>
    <row r="589" spans="1:11" ht="15">
      <c r="A589" s="6" t="s">
        <v>264</v>
      </c>
      <c r="B589" s="100" t="s">
        <v>365</v>
      </c>
      <c r="C589" s="101"/>
      <c r="D589" s="7" t="s">
        <v>128</v>
      </c>
      <c r="E589" s="7" t="s">
        <v>11</v>
      </c>
      <c r="F589" s="7" t="s">
        <v>408</v>
      </c>
      <c r="G589" s="8" t="s">
        <v>265</v>
      </c>
      <c r="H589" s="35">
        <v>34.5</v>
      </c>
      <c r="I589" s="35">
        <f>Прил_5!I480</f>
        <v>0</v>
      </c>
      <c r="J589" s="36">
        <f t="shared" si="52"/>
        <v>34.5</v>
      </c>
      <c r="K589" s="36">
        <f t="shared" si="53"/>
        <v>0</v>
      </c>
    </row>
    <row r="590" spans="1:11" ht="46.5">
      <c r="A590" s="6" t="s">
        <v>282</v>
      </c>
      <c r="B590" s="100" t="s">
        <v>365</v>
      </c>
      <c r="C590" s="101"/>
      <c r="D590" s="7" t="s">
        <v>128</v>
      </c>
      <c r="E590" s="7" t="s">
        <v>11</v>
      </c>
      <c r="F590" s="7" t="s">
        <v>283</v>
      </c>
      <c r="G590" s="8"/>
      <c r="H590" s="35">
        <f>H591</f>
        <v>50</v>
      </c>
      <c r="I590" s="35">
        <f>I591</f>
        <v>0</v>
      </c>
      <c r="J590" s="36">
        <f t="shared" si="52"/>
        <v>50</v>
      </c>
      <c r="K590" s="36">
        <f t="shared" si="53"/>
        <v>0</v>
      </c>
    </row>
    <row r="591" spans="1:11" ht="46.5">
      <c r="A591" s="6" t="s">
        <v>191</v>
      </c>
      <c r="B591" s="100" t="s">
        <v>365</v>
      </c>
      <c r="C591" s="101"/>
      <c r="D591" s="7" t="s">
        <v>128</v>
      </c>
      <c r="E591" s="7" t="s">
        <v>11</v>
      </c>
      <c r="F591" s="7" t="s">
        <v>283</v>
      </c>
      <c r="G591" s="8" t="s">
        <v>192</v>
      </c>
      <c r="H591" s="35">
        <f>H592</f>
        <v>50</v>
      </c>
      <c r="I591" s="35">
        <f>I592</f>
        <v>0</v>
      </c>
      <c r="J591" s="36">
        <f t="shared" si="52"/>
        <v>50</v>
      </c>
      <c r="K591" s="36">
        <f t="shared" si="53"/>
        <v>0</v>
      </c>
    </row>
    <row r="592" spans="1:11" ht="15">
      <c r="A592" s="6" t="s">
        <v>264</v>
      </c>
      <c r="B592" s="100" t="s">
        <v>365</v>
      </c>
      <c r="C592" s="101"/>
      <c r="D592" s="7" t="s">
        <v>128</v>
      </c>
      <c r="E592" s="7" t="s">
        <v>11</v>
      </c>
      <c r="F592" s="7" t="s">
        <v>283</v>
      </c>
      <c r="G592" s="8" t="s">
        <v>265</v>
      </c>
      <c r="H592" s="35">
        <v>50</v>
      </c>
      <c r="I592" s="35">
        <f>Прил_5!I508</f>
        <v>0</v>
      </c>
      <c r="J592" s="36">
        <f t="shared" si="52"/>
        <v>50</v>
      </c>
      <c r="K592" s="36">
        <f t="shared" si="53"/>
        <v>0</v>
      </c>
    </row>
    <row r="593" spans="1:11" ht="62.25">
      <c r="A593" s="6" t="s">
        <v>284</v>
      </c>
      <c r="B593" s="100" t="s">
        <v>365</v>
      </c>
      <c r="C593" s="101"/>
      <c r="D593" s="7" t="s">
        <v>128</v>
      </c>
      <c r="E593" s="7" t="s">
        <v>11</v>
      </c>
      <c r="F593" s="7" t="s">
        <v>285</v>
      </c>
      <c r="G593" s="8"/>
      <c r="H593" s="35">
        <f>H594</f>
        <v>20</v>
      </c>
      <c r="I593" s="35">
        <f>I594</f>
        <v>10</v>
      </c>
      <c r="J593" s="36">
        <f t="shared" si="52"/>
        <v>10</v>
      </c>
      <c r="K593" s="36">
        <f t="shared" si="53"/>
        <v>50</v>
      </c>
    </row>
    <row r="594" spans="1:11" ht="46.5">
      <c r="A594" s="6" t="s">
        <v>191</v>
      </c>
      <c r="B594" s="100" t="s">
        <v>365</v>
      </c>
      <c r="C594" s="101"/>
      <c r="D594" s="7" t="s">
        <v>128</v>
      </c>
      <c r="E594" s="7" t="s">
        <v>11</v>
      </c>
      <c r="F594" s="7" t="s">
        <v>285</v>
      </c>
      <c r="G594" s="8" t="s">
        <v>192</v>
      </c>
      <c r="H594" s="35">
        <f>H595</f>
        <v>20</v>
      </c>
      <c r="I594" s="35">
        <f>I595</f>
        <v>10</v>
      </c>
      <c r="J594" s="36">
        <f t="shared" si="52"/>
        <v>10</v>
      </c>
      <c r="K594" s="36">
        <f t="shared" si="53"/>
        <v>50</v>
      </c>
    </row>
    <row r="595" spans="1:11" ht="15">
      <c r="A595" s="6" t="s">
        <v>264</v>
      </c>
      <c r="B595" s="100" t="s">
        <v>365</v>
      </c>
      <c r="C595" s="101"/>
      <c r="D595" s="7" t="s">
        <v>128</v>
      </c>
      <c r="E595" s="7" t="s">
        <v>11</v>
      </c>
      <c r="F595" s="7" t="s">
        <v>285</v>
      </c>
      <c r="G595" s="8" t="s">
        <v>265</v>
      </c>
      <c r="H595" s="35">
        <v>20</v>
      </c>
      <c r="I595" s="35">
        <f>Прил_5!I527</f>
        <v>10</v>
      </c>
      <c r="J595" s="36">
        <f t="shared" si="52"/>
        <v>10</v>
      </c>
      <c r="K595" s="36">
        <f t="shared" si="53"/>
        <v>50</v>
      </c>
    </row>
    <row r="596" spans="1:11" ht="78">
      <c r="A596" s="6" t="s">
        <v>74</v>
      </c>
      <c r="B596" s="100" t="s">
        <v>365</v>
      </c>
      <c r="C596" s="101"/>
      <c r="D596" s="7" t="s">
        <v>128</v>
      </c>
      <c r="E596" s="7" t="s">
        <v>11</v>
      </c>
      <c r="F596" s="7" t="s">
        <v>75</v>
      </c>
      <c r="G596" s="8"/>
      <c r="H596" s="35">
        <f aca="true" t="shared" si="54" ref="H596:I599">H597</f>
        <v>310</v>
      </c>
      <c r="I596" s="35">
        <f t="shared" si="54"/>
        <v>0</v>
      </c>
      <c r="J596" s="36">
        <f t="shared" si="52"/>
        <v>310</v>
      </c>
      <c r="K596" s="36">
        <f t="shared" si="53"/>
        <v>0</v>
      </c>
    </row>
    <row r="597" spans="1:11" ht="46.5">
      <c r="A597" s="6" t="s">
        <v>82</v>
      </c>
      <c r="B597" s="100" t="s">
        <v>365</v>
      </c>
      <c r="C597" s="101"/>
      <c r="D597" s="7" t="s">
        <v>128</v>
      </c>
      <c r="E597" s="7" t="s">
        <v>11</v>
      </c>
      <c r="F597" s="7" t="s">
        <v>83</v>
      </c>
      <c r="G597" s="8"/>
      <c r="H597" s="35">
        <f t="shared" si="54"/>
        <v>310</v>
      </c>
      <c r="I597" s="35">
        <f t="shared" si="54"/>
        <v>0</v>
      </c>
      <c r="J597" s="36">
        <f t="shared" si="52"/>
        <v>310</v>
      </c>
      <c r="K597" s="36">
        <f t="shared" si="53"/>
        <v>0</v>
      </c>
    </row>
    <row r="598" spans="1:11" ht="15">
      <c r="A598" s="6" t="s">
        <v>409</v>
      </c>
      <c r="B598" s="100" t="s">
        <v>365</v>
      </c>
      <c r="C598" s="101"/>
      <c r="D598" s="7" t="s">
        <v>128</v>
      </c>
      <c r="E598" s="7" t="s">
        <v>11</v>
      </c>
      <c r="F598" s="7" t="s">
        <v>410</v>
      </c>
      <c r="G598" s="8"/>
      <c r="H598" s="35">
        <f t="shared" si="54"/>
        <v>310</v>
      </c>
      <c r="I598" s="35">
        <f t="shared" si="54"/>
        <v>0</v>
      </c>
      <c r="J598" s="36">
        <f t="shared" si="52"/>
        <v>310</v>
      </c>
      <c r="K598" s="36">
        <f t="shared" si="53"/>
        <v>0</v>
      </c>
    </row>
    <row r="599" spans="1:11" ht="46.5">
      <c r="A599" s="6" t="s">
        <v>191</v>
      </c>
      <c r="B599" s="100" t="s">
        <v>365</v>
      </c>
      <c r="C599" s="101"/>
      <c r="D599" s="7" t="s">
        <v>128</v>
      </c>
      <c r="E599" s="7" t="s">
        <v>11</v>
      </c>
      <c r="F599" s="7" t="s">
        <v>410</v>
      </c>
      <c r="G599" s="8" t="s">
        <v>192</v>
      </c>
      <c r="H599" s="35">
        <f t="shared" si="54"/>
        <v>310</v>
      </c>
      <c r="I599" s="35">
        <f t="shared" si="54"/>
        <v>0</v>
      </c>
      <c r="J599" s="36">
        <f t="shared" si="52"/>
        <v>310</v>
      </c>
      <c r="K599" s="36">
        <f t="shared" si="53"/>
        <v>0</v>
      </c>
    </row>
    <row r="600" spans="1:11" ht="15">
      <c r="A600" s="6" t="s">
        <v>264</v>
      </c>
      <c r="B600" s="100" t="s">
        <v>365</v>
      </c>
      <c r="C600" s="101"/>
      <c r="D600" s="7" t="s">
        <v>128</v>
      </c>
      <c r="E600" s="7" t="s">
        <v>11</v>
      </c>
      <c r="F600" s="7" t="s">
        <v>410</v>
      </c>
      <c r="G600" s="8" t="s">
        <v>265</v>
      </c>
      <c r="H600" s="35">
        <v>310</v>
      </c>
      <c r="I600" s="35">
        <f>Прил_5!I576</f>
        <v>0</v>
      </c>
      <c r="J600" s="36">
        <f t="shared" si="52"/>
        <v>310</v>
      </c>
      <c r="K600" s="36">
        <f t="shared" si="53"/>
        <v>0</v>
      </c>
    </row>
    <row r="601" spans="1:11" ht="15">
      <c r="A601" s="6" t="s">
        <v>411</v>
      </c>
      <c r="B601" s="100" t="s">
        <v>365</v>
      </c>
      <c r="C601" s="101"/>
      <c r="D601" s="7" t="s">
        <v>128</v>
      </c>
      <c r="E601" s="7" t="s">
        <v>11</v>
      </c>
      <c r="F601" s="7" t="s">
        <v>412</v>
      </c>
      <c r="G601" s="8"/>
      <c r="H601" s="35">
        <f>H602+H605+H608</f>
        <v>16143</v>
      </c>
      <c r="I601" s="35">
        <f>I602+I605+I608</f>
        <v>6024.200000000001</v>
      </c>
      <c r="J601" s="36">
        <f t="shared" si="52"/>
        <v>10118.8</v>
      </c>
      <c r="K601" s="36">
        <f t="shared" si="53"/>
        <v>37.317722852010164</v>
      </c>
    </row>
    <row r="602" spans="1:11" ht="111" customHeight="1">
      <c r="A602" s="6" t="s">
        <v>37</v>
      </c>
      <c r="B602" s="100" t="s">
        <v>365</v>
      </c>
      <c r="C602" s="101"/>
      <c r="D602" s="7" t="s">
        <v>128</v>
      </c>
      <c r="E602" s="7" t="s">
        <v>11</v>
      </c>
      <c r="F602" s="7" t="s">
        <v>413</v>
      </c>
      <c r="G602" s="8"/>
      <c r="H602" s="35">
        <f>H603</f>
        <v>230</v>
      </c>
      <c r="I602" s="35">
        <f>I603</f>
        <v>139.6</v>
      </c>
      <c r="J602" s="36">
        <f t="shared" si="52"/>
        <v>90.4</v>
      </c>
      <c r="K602" s="36">
        <f t="shared" si="53"/>
        <v>60.69565217391304</v>
      </c>
    </row>
    <row r="603" spans="1:11" ht="46.5">
      <c r="A603" s="6" t="s">
        <v>191</v>
      </c>
      <c r="B603" s="100" t="s">
        <v>365</v>
      </c>
      <c r="C603" s="101"/>
      <c r="D603" s="7" t="s">
        <v>128</v>
      </c>
      <c r="E603" s="7" t="s">
        <v>11</v>
      </c>
      <c r="F603" s="7" t="s">
        <v>413</v>
      </c>
      <c r="G603" s="8" t="s">
        <v>192</v>
      </c>
      <c r="H603" s="35">
        <f>H604</f>
        <v>230</v>
      </c>
      <c r="I603" s="35">
        <f>I604</f>
        <v>139.6</v>
      </c>
      <c r="J603" s="36">
        <f t="shared" si="52"/>
        <v>90.4</v>
      </c>
      <c r="K603" s="36">
        <f t="shared" si="53"/>
        <v>60.69565217391304</v>
      </c>
    </row>
    <row r="604" spans="1:11" ht="15">
      <c r="A604" s="6" t="s">
        <v>264</v>
      </c>
      <c r="B604" s="100" t="s">
        <v>365</v>
      </c>
      <c r="C604" s="101"/>
      <c r="D604" s="7" t="s">
        <v>128</v>
      </c>
      <c r="E604" s="7" t="s">
        <v>11</v>
      </c>
      <c r="F604" s="7" t="s">
        <v>413</v>
      </c>
      <c r="G604" s="8" t="s">
        <v>265</v>
      </c>
      <c r="H604" s="35">
        <v>230</v>
      </c>
      <c r="I604" s="35">
        <v>139.6</v>
      </c>
      <c r="J604" s="36">
        <f t="shared" si="52"/>
        <v>90.4</v>
      </c>
      <c r="K604" s="36">
        <f t="shared" si="53"/>
        <v>60.69565217391304</v>
      </c>
    </row>
    <row r="605" spans="1:11" ht="15">
      <c r="A605" s="6" t="s">
        <v>52</v>
      </c>
      <c r="B605" s="100" t="s">
        <v>365</v>
      </c>
      <c r="C605" s="101"/>
      <c r="D605" s="7" t="s">
        <v>128</v>
      </c>
      <c r="E605" s="7" t="s">
        <v>11</v>
      </c>
      <c r="F605" s="7" t="s">
        <v>414</v>
      </c>
      <c r="G605" s="8"/>
      <c r="H605" s="35">
        <f>H606</f>
        <v>143</v>
      </c>
      <c r="I605" s="35">
        <f>I606</f>
        <v>0</v>
      </c>
      <c r="J605" s="36">
        <f t="shared" si="52"/>
        <v>143</v>
      </c>
      <c r="K605" s="36">
        <f t="shared" si="53"/>
        <v>0</v>
      </c>
    </row>
    <row r="606" spans="1:11" ht="46.5">
      <c r="A606" s="6" t="s">
        <v>191</v>
      </c>
      <c r="B606" s="100" t="s">
        <v>365</v>
      </c>
      <c r="C606" s="101"/>
      <c r="D606" s="7" t="s">
        <v>128</v>
      </c>
      <c r="E606" s="7" t="s">
        <v>11</v>
      </c>
      <c r="F606" s="7" t="s">
        <v>414</v>
      </c>
      <c r="G606" s="8" t="s">
        <v>192</v>
      </c>
      <c r="H606" s="35">
        <f>H607</f>
        <v>143</v>
      </c>
      <c r="I606" s="35">
        <f>I607</f>
        <v>0</v>
      </c>
      <c r="J606" s="36">
        <f t="shared" si="52"/>
        <v>143</v>
      </c>
      <c r="K606" s="36">
        <f t="shared" si="53"/>
        <v>0</v>
      </c>
    </row>
    <row r="607" spans="1:11" ht="15">
      <c r="A607" s="6" t="s">
        <v>264</v>
      </c>
      <c r="B607" s="100" t="s">
        <v>365</v>
      </c>
      <c r="C607" s="101"/>
      <c r="D607" s="7" t="s">
        <v>128</v>
      </c>
      <c r="E607" s="7" t="s">
        <v>11</v>
      </c>
      <c r="F607" s="7" t="s">
        <v>414</v>
      </c>
      <c r="G607" s="8" t="s">
        <v>265</v>
      </c>
      <c r="H607" s="35">
        <v>143</v>
      </c>
      <c r="I607" s="35">
        <v>0</v>
      </c>
      <c r="J607" s="36">
        <f t="shared" si="52"/>
        <v>143</v>
      </c>
      <c r="K607" s="36">
        <f t="shared" si="53"/>
        <v>0</v>
      </c>
    </row>
    <row r="608" spans="1:11" ht="46.5">
      <c r="A608" s="6" t="s">
        <v>241</v>
      </c>
      <c r="B608" s="100" t="s">
        <v>365</v>
      </c>
      <c r="C608" s="101"/>
      <c r="D608" s="7" t="s">
        <v>128</v>
      </c>
      <c r="E608" s="7" t="s">
        <v>11</v>
      </c>
      <c r="F608" s="7" t="s">
        <v>415</v>
      </c>
      <c r="G608" s="8"/>
      <c r="H608" s="35">
        <f>H609</f>
        <v>15770</v>
      </c>
      <c r="I608" s="35">
        <f>I609</f>
        <v>5884.6</v>
      </c>
      <c r="J608" s="36">
        <f t="shared" si="52"/>
        <v>9885.4</v>
      </c>
      <c r="K608" s="36">
        <f t="shared" si="53"/>
        <v>37.315155358275206</v>
      </c>
    </row>
    <row r="609" spans="1:11" ht="46.5">
      <c r="A609" s="6" t="s">
        <v>191</v>
      </c>
      <c r="B609" s="100" t="s">
        <v>365</v>
      </c>
      <c r="C609" s="101"/>
      <c r="D609" s="7" t="s">
        <v>128</v>
      </c>
      <c r="E609" s="7" t="s">
        <v>11</v>
      </c>
      <c r="F609" s="7" t="s">
        <v>415</v>
      </c>
      <c r="G609" s="8" t="s">
        <v>192</v>
      </c>
      <c r="H609" s="35">
        <f>H610</f>
        <v>15770</v>
      </c>
      <c r="I609" s="35">
        <f>I610</f>
        <v>5884.6</v>
      </c>
      <c r="J609" s="36">
        <f t="shared" si="52"/>
        <v>9885.4</v>
      </c>
      <c r="K609" s="36">
        <f t="shared" si="53"/>
        <v>37.315155358275206</v>
      </c>
    </row>
    <row r="610" spans="1:11" ht="15">
      <c r="A610" s="6" t="s">
        <v>264</v>
      </c>
      <c r="B610" s="100" t="s">
        <v>365</v>
      </c>
      <c r="C610" s="101"/>
      <c r="D610" s="7" t="s">
        <v>128</v>
      </c>
      <c r="E610" s="7" t="s">
        <v>11</v>
      </c>
      <c r="F610" s="7" t="s">
        <v>415</v>
      </c>
      <c r="G610" s="8" t="s">
        <v>265</v>
      </c>
      <c r="H610" s="35">
        <v>15770</v>
      </c>
      <c r="I610" s="35">
        <v>5884.6</v>
      </c>
      <c r="J610" s="36">
        <f t="shared" si="52"/>
        <v>9885.4</v>
      </c>
      <c r="K610" s="36">
        <f t="shared" si="53"/>
        <v>37.315155358275206</v>
      </c>
    </row>
    <row r="611" spans="1:11" ht="46.5">
      <c r="A611" s="6" t="s">
        <v>416</v>
      </c>
      <c r="B611" s="100" t="s">
        <v>365</v>
      </c>
      <c r="C611" s="101"/>
      <c r="D611" s="7" t="s">
        <v>128</v>
      </c>
      <c r="E611" s="7" t="s">
        <v>11</v>
      </c>
      <c r="F611" s="7" t="s">
        <v>417</v>
      </c>
      <c r="G611" s="8"/>
      <c r="H611" s="35">
        <f>H612+H615+H618</f>
        <v>22303.5</v>
      </c>
      <c r="I611" s="35">
        <f>I612+I615+I618</f>
        <v>9282.6</v>
      </c>
      <c r="J611" s="36">
        <f t="shared" si="52"/>
        <v>13020.9</v>
      </c>
      <c r="K611" s="36">
        <f t="shared" si="53"/>
        <v>41.619476763736635</v>
      </c>
    </row>
    <row r="612" spans="1:11" ht="108.75">
      <c r="A612" s="6" t="s">
        <v>37</v>
      </c>
      <c r="B612" s="100" t="s">
        <v>365</v>
      </c>
      <c r="C612" s="101"/>
      <c r="D612" s="7" t="s">
        <v>128</v>
      </c>
      <c r="E612" s="7" t="s">
        <v>11</v>
      </c>
      <c r="F612" s="7" t="s">
        <v>418</v>
      </c>
      <c r="G612" s="8"/>
      <c r="H612" s="35">
        <f>H613</f>
        <v>170</v>
      </c>
      <c r="I612" s="35">
        <f>I613</f>
        <v>170</v>
      </c>
      <c r="J612" s="36">
        <f t="shared" si="52"/>
        <v>0</v>
      </c>
      <c r="K612" s="36">
        <f t="shared" si="53"/>
        <v>100</v>
      </c>
    </row>
    <row r="613" spans="1:11" ht="46.5">
      <c r="A613" s="6" t="s">
        <v>191</v>
      </c>
      <c r="B613" s="100" t="s">
        <v>365</v>
      </c>
      <c r="C613" s="101"/>
      <c r="D613" s="7" t="s">
        <v>128</v>
      </c>
      <c r="E613" s="7" t="s">
        <v>11</v>
      </c>
      <c r="F613" s="7" t="s">
        <v>418</v>
      </c>
      <c r="G613" s="8" t="s">
        <v>192</v>
      </c>
      <c r="H613" s="35">
        <f>H614</f>
        <v>170</v>
      </c>
      <c r="I613" s="35">
        <f>I614</f>
        <v>170</v>
      </c>
      <c r="J613" s="36">
        <f t="shared" si="52"/>
        <v>0</v>
      </c>
      <c r="K613" s="36">
        <f t="shared" si="53"/>
        <v>100</v>
      </c>
    </row>
    <row r="614" spans="1:11" ht="15">
      <c r="A614" s="6" t="s">
        <v>264</v>
      </c>
      <c r="B614" s="100" t="s">
        <v>365</v>
      </c>
      <c r="C614" s="101"/>
      <c r="D614" s="7" t="s">
        <v>128</v>
      </c>
      <c r="E614" s="7" t="s">
        <v>11</v>
      </c>
      <c r="F614" s="7" t="s">
        <v>418</v>
      </c>
      <c r="G614" s="8" t="s">
        <v>265</v>
      </c>
      <c r="H614" s="35">
        <v>170</v>
      </c>
      <c r="I614" s="35">
        <v>170</v>
      </c>
      <c r="J614" s="36">
        <f t="shared" si="52"/>
        <v>0</v>
      </c>
      <c r="K614" s="36">
        <f t="shared" si="53"/>
        <v>100</v>
      </c>
    </row>
    <row r="615" spans="1:11" ht="15">
      <c r="A615" s="6" t="s">
        <v>52</v>
      </c>
      <c r="B615" s="100" t="s">
        <v>365</v>
      </c>
      <c r="C615" s="101"/>
      <c r="D615" s="7" t="s">
        <v>128</v>
      </c>
      <c r="E615" s="7" t="s">
        <v>11</v>
      </c>
      <c r="F615" s="7" t="s">
        <v>419</v>
      </c>
      <c r="G615" s="8"/>
      <c r="H615" s="35">
        <f>H616</f>
        <v>10</v>
      </c>
      <c r="I615" s="35">
        <f>I616</f>
        <v>0</v>
      </c>
      <c r="J615" s="36">
        <f t="shared" si="52"/>
        <v>10</v>
      </c>
      <c r="K615" s="36">
        <f t="shared" si="53"/>
        <v>0</v>
      </c>
    </row>
    <row r="616" spans="1:11" ht="46.5">
      <c r="A616" s="6" t="s">
        <v>191</v>
      </c>
      <c r="B616" s="100" t="s">
        <v>365</v>
      </c>
      <c r="C616" s="101"/>
      <c r="D616" s="7" t="s">
        <v>128</v>
      </c>
      <c r="E616" s="7" t="s">
        <v>11</v>
      </c>
      <c r="F616" s="7" t="s">
        <v>419</v>
      </c>
      <c r="G616" s="8" t="s">
        <v>192</v>
      </c>
      <c r="H616" s="35">
        <f>H617</f>
        <v>10</v>
      </c>
      <c r="I616" s="35">
        <f>I617</f>
        <v>0</v>
      </c>
      <c r="J616" s="36">
        <f t="shared" si="52"/>
        <v>10</v>
      </c>
      <c r="K616" s="36">
        <f t="shared" si="53"/>
        <v>0</v>
      </c>
    </row>
    <row r="617" spans="1:11" ht="15">
      <c r="A617" s="6" t="s">
        <v>264</v>
      </c>
      <c r="B617" s="100" t="s">
        <v>365</v>
      </c>
      <c r="C617" s="101"/>
      <c r="D617" s="7" t="s">
        <v>128</v>
      </c>
      <c r="E617" s="7" t="s">
        <v>11</v>
      </c>
      <c r="F617" s="7" t="s">
        <v>419</v>
      </c>
      <c r="G617" s="8" t="s">
        <v>265</v>
      </c>
      <c r="H617" s="35">
        <v>10</v>
      </c>
      <c r="I617" s="35"/>
      <c r="J617" s="36">
        <f t="shared" si="52"/>
        <v>10</v>
      </c>
      <c r="K617" s="36">
        <f t="shared" si="53"/>
        <v>0</v>
      </c>
    </row>
    <row r="618" spans="1:11" ht="46.5">
      <c r="A618" s="6" t="s">
        <v>241</v>
      </c>
      <c r="B618" s="100" t="s">
        <v>365</v>
      </c>
      <c r="C618" s="101"/>
      <c r="D618" s="7" t="s">
        <v>128</v>
      </c>
      <c r="E618" s="7" t="s">
        <v>11</v>
      </c>
      <c r="F618" s="7" t="s">
        <v>420</v>
      </c>
      <c r="G618" s="8"/>
      <c r="H618" s="35">
        <f>H619</f>
        <v>22123.5</v>
      </c>
      <c r="I618" s="35">
        <f>I619</f>
        <v>9112.6</v>
      </c>
      <c r="J618" s="36">
        <f t="shared" si="52"/>
        <v>13010.9</v>
      </c>
      <c r="K618" s="36">
        <f t="shared" si="53"/>
        <v>41.18968517639614</v>
      </c>
    </row>
    <row r="619" spans="1:11" ht="46.5">
      <c r="A619" s="6" t="s">
        <v>191</v>
      </c>
      <c r="B619" s="100" t="s">
        <v>365</v>
      </c>
      <c r="C619" s="101"/>
      <c r="D619" s="7" t="s">
        <v>128</v>
      </c>
      <c r="E619" s="7" t="s">
        <v>11</v>
      </c>
      <c r="F619" s="7" t="s">
        <v>420</v>
      </c>
      <c r="G619" s="8" t="s">
        <v>192</v>
      </c>
      <c r="H619" s="35">
        <f>H620</f>
        <v>22123.5</v>
      </c>
      <c r="I619" s="35">
        <f>I620</f>
        <v>9112.6</v>
      </c>
      <c r="J619" s="36">
        <f t="shared" si="52"/>
        <v>13010.9</v>
      </c>
      <c r="K619" s="36">
        <f t="shared" si="53"/>
        <v>41.18968517639614</v>
      </c>
    </row>
    <row r="620" spans="1:11" ht="15">
      <c r="A620" s="6" t="s">
        <v>264</v>
      </c>
      <c r="B620" s="100" t="s">
        <v>365</v>
      </c>
      <c r="C620" s="101"/>
      <c r="D620" s="7" t="s">
        <v>128</v>
      </c>
      <c r="E620" s="7" t="s">
        <v>11</v>
      </c>
      <c r="F620" s="7" t="s">
        <v>420</v>
      </c>
      <c r="G620" s="8" t="s">
        <v>265</v>
      </c>
      <c r="H620" s="35">
        <v>22123.5</v>
      </c>
      <c r="I620" s="35">
        <v>9112.6</v>
      </c>
      <c r="J620" s="36">
        <f t="shared" si="52"/>
        <v>13010.9</v>
      </c>
      <c r="K620" s="36">
        <f t="shared" si="53"/>
        <v>41.18968517639614</v>
      </c>
    </row>
    <row r="621" spans="1:11" ht="30.75">
      <c r="A621" s="6" t="s">
        <v>421</v>
      </c>
      <c r="B621" s="100" t="s">
        <v>365</v>
      </c>
      <c r="C621" s="101"/>
      <c r="D621" s="7" t="s">
        <v>128</v>
      </c>
      <c r="E621" s="7" t="s">
        <v>25</v>
      </c>
      <c r="F621" s="7"/>
      <c r="G621" s="8"/>
      <c r="H621" s="35">
        <f>H622+H629+H634+H639</f>
        <v>7017.5</v>
      </c>
      <c r="I621" s="35">
        <f>I622+I629+I634+I639</f>
        <v>2592.1</v>
      </c>
      <c r="J621" s="36">
        <f t="shared" si="52"/>
        <v>4425.4</v>
      </c>
      <c r="K621" s="36">
        <f t="shared" si="53"/>
        <v>36.937655860349125</v>
      </c>
    </row>
    <row r="622" spans="1:11" ht="46.5">
      <c r="A622" s="6" t="s">
        <v>390</v>
      </c>
      <c r="B622" s="100" t="s">
        <v>365</v>
      </c>
      <c r="C622" s="101"/>
      <c r="D622" s="7" t="s">
        <v>128</v>
      </c>
      <c r="E622" s="7" t="s">
        <v>25</v>
      </c>
      <c r="F622" s="7" t="s">
        <v>391</v>
      </c>
      <c r="G622" s="8"/>
      <c r="H622" s="35">
        <f>H623</f>
        <v>261.6</v>
      </c>
      <c r="I622" s="35">
        <f>I623</f>
        <v>166</v>
      </c>
      <c r="J622" s="36">
        <f t="shared" si="52"/>
        <v>95.60000000000002</v>
      </c>
      <c r="K622" s="36">
        <f t="shared" si="53"/>
        <v>63.45565749235473</v>
      </c>
    </row>
    <row r="623" spans="1:11" ht="46.5">
      <c r="A623" s="6" t="s">
        <v>396</v>
      </c>
      <c r="B623" s="100" t="s">
        <v>365</v>
      </c>
      <c r="C623" s="101"/>
      <c r="D623" s="7" t="s">
        <v>128</v>
      </c>
      <c r="E623" s="7" t="s">
        <v>25</v>
      </c>
      <c r="F623" s="7" t="s">
        <v>397</v>
      </c>
      <c r="G623" s="8"/>
      <c r="H623" s="35">
        <f>H624</f>
        <v>261.6</v>
      </c>
      <c r="I623" s="35">
        <f>I624</f>
        <v>166</v>
      </c>
      <c r="J623" s="36">
        <f t="shared" si="52"/>
        <v>95.60000000000002</v>
      </c>
      <c r="K623" s="36">
        <f t="shared" si="53"/>
        <v>63.45565749235473</v>
      </c>
    </row>
    <row r="624" spans="1:11" ht="46.5">
      <c r="A624" s="6" t="s">
        <v>422</v>
      </c>
      <c r="B624" s="100" t="s">
        <v>365</v>
      </c>
      <c r="C624" s="101"/>
      <c r="D624" s="7" t="s">
        <v>128</v>
      </c>
      <c r="E624" s="7" t="s">
        <v>25</v>
      </c>
      <c r="F624" s="7" t="s">
        <v>423</v>
      </c>
      <c r="G624" s="8"/>
      <c r="H624" s="35">
        <f>H625+H627</f>
        <v>261.6</v>
      </c>
      <c r="I624" s="35">
        <f>I625+I627</f>
        <v>166</v>
      </c>
      <c r="J624" s="36">
        <f t="shared" si="52"/>
        <v>95.60000000000002</v>
      </c>
      <c r="K624" s="36">
        <f t="shared" si="53"/>
        <v>63.45565749235473</v>
      </c>
    </row>
    <row r="625" spans="1:11" ht="93">
      <c r="A625" s="6" t="s">
        <v>20</v>
      </c>
      <c r="B625" s="100" t="s">
        <v>365</v>
      </c>
      <c r="C625" s="101"/>
      <c r="D625" s="7" t="s">
        <v>128</v>
      </c>
      <c r="E625" s="7" t="s">
        <v>25</v>
      </c>
      <c r="F625" s="7" t="s">
        <v>423</v>
      </c>
      <c r="G625" s="8" t="s">
        <v>21</v>
      </c>
      <c r="H625" s="35">
        <f>H626</f>
        <v>84</v>
      </c>
      <c r="I625" s="35">
        <f>I626</f>
        <v>0</v>
      </c>
      <c r="J625" s="36">
        <f t="shared" si="52"/>
        <v>84</v>
      </c>
      <c r="K625" s="36">
        <f t="shared" si="53"/>
        <v>0</v>
      </c>
    </row>
    <row r="626" spans="1:11" ht="30.75">
      <c r="A626" s="6" t="s">
        <v>221</v>
      </c>
      <c r="B626" s="100" t="s">
        <v>365</v>
      </c>
      <c r="C626" s="101"/>
      <c r="D626" s="7" t="s">
        <v>128</v>
      </c>
      <c r="E626" s="7" t="s">
        <v>25</v>
      </c>
      <c r="F626" s="7" t="s">
        <v>423</v>
      </c>
      <c r="G626" s="8" t="s">
        <v>222</v>
      </c>
      <c r="H626" s="35">
        <v>84</v>
      </c>
      <c r="I626" s="35">
        <f>Прил_5!I43</f>
        <v>0</v>
      </c>
      <c r="J626" s="36">
        <f t="shared" si="52"/>
        <v>84</v>
      </c>
      <c r="K626" s="36">
        <f t="shared" si="53"/>
        <v>0</v>
      </c>
    </row>
    <row r="627" spans="1:11" ht="46.5">
      <c r="A627" s="6" t="s">
        <v>33</v>
      </c>
      <c r="B627" s="100" t="s">
        <v>365</v>
      </c>
      <c r="C627" s="101"/>
      <c r="D627" s="7" t="s">
        <v>128</v>
      </c>
      <c r="E627" s="7" t="s">
        <v>25</v>
      </c>
      <c r="F627" s="7" t="s">
        <v>423</v>
      </c>
      <c r="G627" s="8" t="s">
        <v>34</v>
      </c>
      <c r="H627" s="35">
        <f>H628</f>
        <v>177.6</v>
      </c>
      <c r="I627" s="35">
        <f>I628</f>
        <v>166</v>
      </c>
      <c r="J627" s="36">
        <f t="shared" si="52"/>
        <v>11.599999999999994</v>
      </c>
      <c r="K627" s="36">
        <f t="shared" si="53"/>
        <v>93.46846846846847</v>
      </c>
    </row>
    <row r="628" spans="1:11" ht="46.5">
      <c r="A628" s="6" t="s">
        <v>35</v>
      </c>
      <c r="B628" s="100" t="s">
        <v>365</v>
      </c>
      <c r="C628" s="101"/>
      <c r="D628" s="7" t="s">
        <v>128</v>
      </c>
      <c r="E628" s="7" t="s">
        <v>25</v>
      </c>
      <c r="F628" s="7" t="s">
        <v>423</v>
      </c>
      <c r="G628" s="8" t="s">
        <v>36</v>
      </c>
      <c r="H628" s="35">
        <v>177.6</v>
      </c>
      <c r="I628" s="35">
        <f>Прил_5!I46</f>
        <v>166</v>
      </c>
      <c r="J628" s="36">
        <f t="shared" si="52"/>
        <v>11.599999999999994</v>
      </c>
      <c r="K628" s="36">
        <f t="shared" si="53"/>
        <v>93.46846846846847</v>
      </c>
    </row>
    <row r="629" spans="1:11" ht="108.75">
      <c r="A629" s="6" t="s">
        <v>56</v>
      </c>
      <c r="B629" s="100" t="s">
        <v>365</v>
      </c>
      <c r="C629" s="101"/>
      <c r="D629" s="7" t="s">
        <v>128</v>
      </c>
      <c r="E629" s="7" t="s">
        <v>25</v>
      </c>
      <c r="F629" s="7" t="s">
        <v>57</v>
      </c>
      <c r="G629" s="8"/>
      <c r="H629" s="35">
        <f aca="true" t="shared" si="55" ref="H629:I632">H630</f>
        <v>6</v>
      </c>
      <c r="I629" s="35">
        <f t="shared" si="55"/>
        <v>0</v>
      </c>
      <c r="J629" s="36">
        <f t="shared" si="52"/>
        <v>6</v>
      </c>
      <c r="K629" s="36">
        <f t="shared" si="53"/>
        <v>0</v>
      </c>
    </row>
    <row r="630" spans="1:11" ht="30.75">
      <c r="A630" s="6" t="s">
        <v>62</v>
      </c>
      <c r="B630" s="100" t="s">
        <v>365</v>
      </c>
      <c r="C630" s="101"/>
      <c r="D630" s="7" t="s">
        <v>128</v>
      </c>
      <c r="E630" s="7" t="s">
        <v>25</v>
      </c>
      <c r="F630" s="7" t="s">
        <v>63</v>
      </c>
      <c r="G630" s="8"/>
      <c r="H630" s="35">
        <f t="shared" si="55"/>
        <v>6</v>
      </c>
      <c r="I630" s="35">
        <f t="shared" si="55"/>
        <v>0</v>
      </c>
      <c r="J630" s="36">
        <f t="shared" si="52"/>
        <v>6</v>
      </c>
      <c r="K630" s="36">
        <f t="shared" si="53"/>
        <v>0</v>
      </c>
    </row>
    <row r="631" spans="1:11" ht="62.25">
      <c r="A631" s="6" t="s">
        <v>66</v>
      </c>
      <c r="B631" s="100" t="s">
        <v>365</v>
      </c>
      <c r="C631" s="101"/>
      <c r="D631" s="7" t="s">
        <v>128</v>
      </c>
      <c r="E631" s="7" t="s">
        <v>25</v>
      </c>
      <c r="F631" s="7" t="s">
        <v>67</v>
      </c>
      <c r="G631" s="8"/>
      <c r="H631" s="35">
        <f t="shared" si="55"/>
        <v>6</v>
      </c>
      <c r="I631" s="35">
        <f t="shared" si="55"/>
        <v>0</v>
      </c>
      <c r="J631" s="36">
        <f t="shared" si="52"/>
        <v>6</v>
      </c>
      <c r="K631" s="36">
        <f t="shared" si="53"/>
        <v>0</v>
      </c>
    </row>
    <row r="632" spans="1:11" ht="46.5">
      <c r="A632" s="6" t="s">
        <v>33</v>
      </c>
      <c r="B632" s="100" t="s">
        <v>365</v>
      </c>
      <c r="C632" s="101"/>
      <c r="D632" s="7" t="s">
        <v>128</v>
      </c>
      <c r="E632" s="7" t="s">
        <v>25</v>
      </c>
      <c r="F632" s="7" t="s">
        <v>67</v>
      </c>
      <c r="G632" s="8" t="s">
        <v>34</v>
      </c>
      <c r="H632" s="35">
        <f t="shared" si="55"/>
        <v>6</v>
      </c>
      <c r="I632" s="35">
        <f t="shared" si="55"/>
        <v>0</v>
      </c>
      <c r="J632" s="36">
        <f t="shared" si="52"/>
        <v>6</v>
      </c>
      <c r="K632" s="36">
        <f t="shared" si="53"/>
        <v>0</v>
      </c>
    </row>
    <row r="633" spans="1:11" ht="46.5">
      <c r="A633" s="6" t="s">
        <v>35</v>
      </c>
      <c r="B633" s="100" t="s">
        <v>365</v>
      </c>
      <c r="C633" s="101"/>
      <c r="D633" s="7" t="s">
        <v>128</v>
      </c>
      <c r="E633" s="7" t="s">
        <v>25</v>
      </c>
      <c r="F633" s="7" t="s">
        <v>67</v>
      </c>
      <c r="G633" s="8" t="s">
        <v>36</v>
      </c>
      <c r="H633" s="35">
        <v>6</v>
      </c>
      <c r="I633" s="35">
        <f>Прил_5!I127</f>
        <v>0</v>
      </c>
      <c r="J633" s="36">
        <f t="shared" si="52"/>
        <v>6</v>
      </c>
      <c r="K633" s="36">
        <f t="shared" si="53"/>
        <v>0</v>
      </c>
    </row>
    <row r="634" spans="1:11" ht="46.5">
      <c r="A634" s="6" t="s">
        <v>276</v>
      </c>
      <c r="B634" s="100" t="s">
        <v>365</v>
      </c>
      <c r="C634" s="101"/>
      <c r="D634" s="7" t="s">
        <v>128</v>
      </c>
      <c r="E634" s="7" t="s">
        <v>25</v>
      </c>
      <c r="F634" s="7" t="s">
        <v>277</v>
      </c>
      <c r="G634" s="8"/>
      <c r="H634" s="35">
        <f aca="true" t="shared" si="56" ref="H634:I637">H635</f>
        <v>36.4</v>
      </c>
      <c r="I634" s="35">
        <f t="shared" si="56"/>
        <v>0</v>
      </c>
      <c r="J634" s="36">
        <f t="shared" si="52"/>
        <v>36.4</v>
      </c>
      <c r="K634" s="36">
        <f t="shared" si="53"/>
        <v>0</v>
      </c>
    </row>
    <row r="635" spans="1:11" ht="78">
      <c r="A635" s="6" t="s">
        <v>278</v>
      </c>
      <c r="B635" s="100" t="s">
        <v>365</v>
      </c>
      <c r="C635" s="101"/>
      <c r="D635" s="7" t="s">
        <v>128</v>
      </c>
      <c r="E635" s="7" t="s">
        <v>25</v>
      </c>
      <c r="F635" s="7" t="s">
        <v>279</v>
      </c>
      <c r="G635" s="8"/>
      <c r="H635" s="35">
        <f t="shared" si="56"/>
        <v>36.4</v>
      </c>
      <c r="I635" s="35">
        <f t="shared" si="56"/>
        <v>0</v>
      </c>
      <c r="J635" s="36">
        <f t="shared" si="52"/>
        <v>36.4</v>
      </c>
      <c r="K635" s="36">
        <f t="shared" si="53"/>
        <v>0</v>
      </c>
    </row>
    <row r="636" spans="1:11" ht="46.5">
      <c r="A636" s="6" t="s">
        <v>407</v>
      </c>
      <c r="B636" s="100" t="s">
        <v>365</v>
      </c>
      <c r="C636" s="101"/>
      <c r="D636" s="7" t="s">
        <v>128</v>
      </c>
      <c r="E636" s="7" t="s">
        <v>25</v>
      </c>
      <c r="F636" s="7" t="s">
        <v>408</v>
      </c>
      <c r="G636" s="8"/>
      <c r="H636" s="35">
        <f t="shared" si="56"/>
        <v>36.4</v>
      </c>
      <c r="I636" s="35">
        <f t="shared" si="56"/>
        <v>0</v>
      </c>
      <c r="J636" s="36">
        <f t="shared" si="52"/>
        <v>36.4</v>
      </c>
      <c r="K636" s="36">
        <f t="shared" si="53"/>
        <v>0</v>
      </c>
    </row>
    <row r="637" spans="1:11" ht="46.5">
      <c r="A637" s="6" t="s">
        <v>33</v>
      </c>
      <c r="B637" s="100" t="s">
        <v>365</v>
      </c>
      <c r="C637" s="101"/>
      <c r="D637" s="7" t="s">
        <v>128</v>
      </c>
      <c r="E637" s="7" t="s">
        <v>25</v>
      </c>
      <c r="F637" s="7" t="s">
        <v>408</v>
      </c>
      <c r="G637" s="8" t="s">
        <v>34</v>
      </c>
      <c r="H637" s="35">
        <f t="shared" si="56"/>
        <v>36.4</v>
      </c>
      <c r="I637" s="35">
        <f t="shared" si="56"/>
        <v>0</v>
      </c>
      <c r="J637" s="36">
        <f t="shared" si="52"/>
        <v>36.4</v>
      </c>
      <c r="K637" s="36">
        <f t="shared" si="53"/>
        <v>0</v>
      </c>
    </row>
    <row r="638" spans="1:11" ht="46.5">
      <c r="A638" s="6" t="s">
        <v>35</v>
      </c>
      <c r="B638" s="100" t="s">
        <v>365</v>
      </c>
      <c r="C638" s="101"/>
      <c r="D638" s="7" t="s">
        <v>128</v>
      </c>
      <c r="E638" s="7" t="s">
        <v>25</v>
      </c>
      <c r="F638" s="7" t="s">
        <v>408</v>
      </c>
      <c r="G638" s="8" t="s">
        <v>36</v>
      </c>
      <c r="H638" s="35">
        <v>36.4</v>
      </c>
      <c r="I638" s="35">
        <f>Прил_5!I484</f>
        <v>0</v>
      </c>
      <c r="J638" s="36">
        <f t="shared" si="52"/>
        <v>36.4</v>
      </c>
      <c r="K638" s="36">
        <f t="shared" si="53"/>
        <v>0</v>
      </c>
    </row>
    <row r="639" spans="1:11" ht="62.25">
      <c r="A639" s="6" t="s">
        <v>14</v>
      </c>
      <c r="B639" s="100" t="s">
        <v>365</v>
      </c>
      <c r="C639" s="101"/>
      <c r="D639" s="7" t="s">
        <v>128</v>
      </c>
      <c r="E639" s="7" t="s">
        <v>25</v>
      </c>
      <c r="F639" s="7" t="s">
        <v>15</v>
      </c>
      <c r="G639" s="8"/>
      <c r="H639" s="35">
        <f>H640</f>
        <v>6713.5</v>
      </c>
      <c r="I639" s="35">
        <f>I640</f>
        <v>2426.1</v>
      </c>
      <c r="J639" s="36">
        <f t="shared" si="52"/>
        <v>4287.4</v>
      </c>
      <c r="K639" s="36">
        <f t="shared" si="53"/>
        <v>36.13763312728085</v>
      </c>
    </row>
    <row r="640" spans="1:11" ht="15">
      <c r="A640" s="6" t="s">
        <v>41</v>
      </c>
      <c r="B640" s="100" t="s">
        <v>365</v>
      </c>
      <c r="C640" s="101"/>
      <c r="D640" s="7" t="s">
        <v>128</v>
      </c>
      <c r="E640" s="7" t="s">
        <v>25</v>
      </c>
      <c r="F640" s="7" t="s">
        <v>42</v>
      </c>
      <c r="G640" s="8"/>
      <c r="H640" s="35">
        <f>H641+H644+H649+H652</f>
        <v>6713.5</v>
      </c>
      <c r="I640" s="35">
        <f>I641+I644+I649+I652</f>
        <v>2426.1</v>
      </c>
      <c r="J640" s="36">
        <f t="shared" si="52"/>
        <v>4287.4</v>
      </c>
      <c r="K640" s="36">
        <f t="shared" si="53"/>
        <v>36.13763312728085</v>
      </c>
    </row>
    <row r="641" spans="1:11" ht="30.75">
      <c r="A641" s="6" t="s">
        <v>18</v>
      </c>
      <c r="B641" s="100" t="s">
        <v>365</v>
      </c>
      <c r="C641" s="101"/>
      <c r="D641" s="7" t="s">
        <v>128</v>
      </c>
      <c r="E641" s="7" t="s">
        <v>25</v>
      </c>
      <c r="F641" s="7" t="s">
        <v>43</v>
      </c>
      <c r="G641" s="8"/>
      <c r="H641" s="35">
        <f>H642</f>
        <v>6067.5</v>
      </c>
      <c r="I641" s="35">
        <f>I642</f>
        <v>2291.7</v>
      </c>
      <c r="J641" s="36">
        <f t="shared" si="52"/>
        <v>3775.8</v>
      </c>
      <c r="K641" s="36">
        <f t="shared" si="53"/>
        <v>37.770086526576016</v>
      </c>
    </row>
    <row r="642" spans="1:11" ht="96" customHeight="1">
      <c r="A642" s="6" t="s">
        <v>20</v>
      </c>
      <c r="B642" s="100" t="s">
        <v>365</v>
      </c>
      <c r="C642" s="101"/>
      <c r="D642" s="7" t="s">
        <v>128</v>
      </c>
      <c r="E642" s="7" t="s">
        <v>25</v>
      </c>
      <c r="F642" s="7" t="s">
        <v>43</v>
      </c>
      <c r="G642" s="8" t="s">
        <v>21</v>
      </c>
      <c r="H642" s="35">
        <f>H643</f>
        <v>6067.5</v>
      </c>
      <c r="I642" s="35">
        <f>I643</f>
        <v>2291.7</v>
      </c>
      <c r="J642" s="36">
        <f t="shared" si="52"/>
        <v>3775.8</v>
      </c>
      <c r="K642" s="36">
        <f t="shared" si="53"/>
        <v>37.770086526576016</v>
      </c>
    </row>
    <row r="643" spans="1:11" ht="46.5">
      <c r="A643" s="6" t="s">
        <v>22</v>
      </c>
      <c r="B643" s="100" t="s">
        <v>365</v>
      </c>
      <c r="C643" s="101"/>
      <c r="D643" s="7" t="s">
        <v>128</v>
      </c>
      <c r="E643" s="7" t="s">
        <v>25</v>
      </c>
      <c r="F643" s="7" t="s">
        <v>43</v>
      </c>
      <c r="G643" s="8" t="s">
        <v>23</v>
      </c>
      <c r="H643" s="35">
        <v>6067.5</v>
      </c>
      <c r="I643" s="35">
        <v>2291.7</v>
      </c>
      <c r="J643" s="36">
        <f t="shared" si="52"/>
        <v>3775.8</v>
      </c>
      <c r="K643" s="36">
        <f t="shared" si="53"/>
        <v>37.770086526576016</v>
      </c>
    </row>
    <row r="644" spans="1:11" ht="30.75">
      <c r="A644" s="6" t="s">
        <v>31</v>
      </c>
      <c r="B644" s="100" t="s">
        <v>365</v>
      </c>
      <c r="C644" s="101"/>
      <c r="D644" s="7" t="s">
        <v>128</v>
      </c>
      <c r="E644" s="7" t="s">
        <v>25</v>
      </c>
      <c r="F644" s="7" t="s">
        <v>44</v>
      </c>
      <c r="G644" s="8"/>
      <c r="H644" s="35">
        <f>H645+H647</f>
        <v>436</v>
      </c>
      <c r="I644" s="35">
        <f>I645+I647</f>
        <v>54.4</v>
      </c>
      <c r="J644" s="36">
        <f t="shared" si="52"/>
        <v>381.6</v>
      </c>
      <c r="K644" s="36">
        <f t="shared" si="53"/>
        <v>12.477064220183486</v>
      </c>
    </row>
    <row r="645" spans="1:11" ht="46.5">
      <c r="A645" s="6" t="s">
        <v>33</v>
      </c>
      <c r="B645" s="100" t="s">
        <v>365</v>
      </c>
      <c r="C645" s="101"/>
      <c r="D645" s="7" t="s">
        <v>128</v>
      </c>
      <c r="E645" s="7" t="s">
        <v>25</v>
      </c>
      <c r="F645" s="7" t="s">
        <v>44</v>
      </c>
      <c r="G645" s="8" t="s">
        <v>34</v>
      </c>
      <c r="H645" s="35">
        <f>H646</f>
        <v>435</v>
      </c>
      <c r="I645" s="35">
        <f>I646</f>
        <v>54.4</v>
      </c>
      <c r="J645" s="36">
        <f t="shared" si="52"/>
        <v>380.6</v>
      </c>
      <c r="K645" s="36">
        <f t="shared" si="53"/>
        <v>12.50574712643678</v>
      </c>
    </row>
    <row r="646" spans="1:11" ht="46.5">
      <c r="A646" s="6" t="s">
        <v>35</v>
      </c>
      <c r="B646" s="100" t="s">
        <v>365</v>
      </c>
      <c r="C646" s="101"/>
      <c r="D646" s="7" t="s">
        <v>128</v>
      </c>
      <c r="E646" s="7" t="s">
        <v>25</v>
      </c>
      <c r="F646" s="7" t="s">
        <v>44</v>
      </c>
      <c r="G646" s="8" t="s">
        <v>36</v>
      </c>
      <c r="H646" s="35">
        <v>435</v>
      </c>
      <c r="I646" s="35">
        <v>54.4</v>
      </c>
      <c r="J646" s="36">
        <f t="shared" si="52"/>
        <v>380.6</v>
      </c>
      <c r="K646" s="36">
        <f t="shared" si="53"/>
        <v>12.50574712643678</v>
      </c>
    </row>
    <row r="647" spans="1:11" ht="15">
      <c r="A647" s="6" t="s">
        <v>45</v>
      </c>
      <c r="B647" s="100" t="s">
        <v>365</v>
      </c>
      <c r="C647" s="101"/>
      <c r="D647" s="7" t="s">
        <v>128</v>
      </c>
      <c r="E647" s="7" t="s">
        <v>25</v>
      </c>
      <c r="F647" s="7" t="s">
        <v>44</v>
      </c>
      <c r="G647" s="8" t="s">
        <v>46</v>
      </c>
      <c r="H647" s="35">
        <f>H648</f>
        <v>1</v>
      </c>
      <c r="I647" s="35">
        <f>I648</f>
        <v>0</v>
      </c>
      <c r="J647" s="36">
        <f t="shared" si="52"/>
        <v>1</v>
      </c>
      <c r="K647" s="36">
        <f t="shared" si="53"/>
        <v>0</v>
      </c>
    </row>
    <row r="648" spans="1:11" ht="18" customHeight="1">
      <c r="A648" s="6" t="s">
        <v>49</v>
      </c>
      <c r="B648" s="100" t="s">
        <v>365</v>
      </c>
      <c r="C648" s="101"/>
      <c r="D648" s="7" t="s">
        <v>128</v>
      </c>
      <c r="E648" s="7" t="s">
        <v>25</v>
      </c>
      <c r="F648" s="7" t="s">
        <v>44</v>
      </c>
      <c r="G648" s="8" t="s">
        <v>50</v>
      </c>
      <c r="H648" s="35">
        <v>1</v>
      </c>
      <c r="I648" s="35">
        <v>0</v>
      </c>
      <c r="J648" s="36">
        <f t="shared" si="52"/>
        <v>1</v>
      </c>
      <c r="K648" s="36">
        <f t="shared" si="53"/>
        <v>0</v>
      </c>
    </row>
    <row r="649" spans="1:11" ht="108.75">
      <c r="A649" s="6" t="s">
        <v>37</v>
      </c>
      <c r="B649" s="100" t="s">
        <v>365</v>
      </c>
      <c r="C649" s="101"/>
      <c r="D649" s="7" t="s">
        <v>128</v>
      </c>
      <c r="E649" s="7" t="s">
        <v>25</v>
      </c>
      <c r="F649" s="7" t="s">
        <v>51</v>
      </c>
      <c r="G649" s="8"/>
      <c r="H649" s="35">
        <f>H650</f>
        <v>197</v>
      </c>
      <c r="I649" s="35">
        <f>I650</f>
        <v>80</v>
      </c>
      <c r="J649" s="36">
        <f t="shared" si="52"/>
        <v>117</v>
      </c>
      <c r="K649" s="36">
        <f t="shared" si="53"/>
        <v>40.609137055837564</v>
      </c>
    </row>
    <row r="650" spans="1:11" ht="96" customHeight="1">
      <c r="A650" s="6" t="s">
        <v>20</v>
      </c>
      <c r="B650" s="100" t="s">
        <v>365</v>
      </c>
      <c r="C650" s="101"/>
      <c r="D650" s="7" t="s">
        <v>128</v>
      </c>
      <c r="E650" s="7" t="s">
        <v>25</v>
      </c>
      <c r="F650" s="7" t="s">
        <v>51</v>
      </c>
      <c r="G650" s="8" t="s">
        <v>21</v>
      </c>
      <c r="H650" s="35">
        <f>H651</f>
        <v>197</v>
      </c>
      <c r="I650" s="35">
        <f>I651</f>
        <v>80</v>
      </c>
      <c r="J650" s="36">
        <f t="shared" si="52"/>
        <v>117</v>
      </c>
      <c r="K650" s="36">
        <f t="shared" si="53"/>
        <v>40.609137055837564</v>
      </c>
    </row>
    <row r="651" spans="1:11" ht="46.5">
      <c r="A651" s="6" t="s">
        <v>22</v>
      </c>
      <c r="B651" s="100" t="s">
        <v>365</v>
      </c>
      <c r="C651" s="101"/>
      <c r="D651" s="7" t="s">
        <v>128</v>
      </c>
      <c r="E651" s="7" t="s">
        <v>25</v>
      </c>
      <c r="F651" s="7" t="s">
        <v>51</v>
      </c>
      <c r="G651" s="8" t="s">
        <v>23</v>
      </c>
      <c r="H651" s="35">
        <v>197</v>
      </c>
      <c r="I651" s="35">
        <v>80</v>
      </c>
      <c r="J651" s="36">
        <f aca="true" t="shared" si="57" ref="J651:J714">H651-I651</f>
        <v>117</v>
      </c>
      <c r="K651" s="36">
        <f aca="true" t="shared" si="58" ref="K651:K714">I651/H651*100</f>
        <v>40.609137055837564</v>
      </c>
    </row>
    <row r="652" spans="1:11" ht="15">
      <c r="A652" s="6" t="s">
        <v>52</v>
      </c>
      <c r="B652" s="100" t="s">
        <v>365</v>
      </c>
      <c r="C652" s="101"/>
      <c r="D652" s="7" t="s">
        <v>128</v>
      </c>
      <c r="E652" s="7" t="s">
        <v>25</v>
      </c>
      <c r="F652" s="7" t="s">
        <v>53</v>
      </c>
      <c r="G652" s="8"/>
      <c r="H652" s="35">
        <f>H653</f>
        <v>13</v>
      </c>
      <c r="I652" s="35">
        <f>I653</f>
        <v>0</v>
      </c>
      <c r="J652" s="36">
        <f t="shared" si="57"/>
        <v>13</v>
      </c>
      <c r="K652" s="36">
        <f t="shared" si="58"/>
        <v>0</v>
      </c>
    </row>
    <row r="653" spans="1:11" ht="96" customHeight="1">
      <c r="A653" s="6" t="s">
        <v>20</v>
      </c>
      <c r="B653" s="100" t="s">
        <v>365</v>
      </c>
      <c r="C653" s="101"/>
      <c r="D653" s="7" t="s">
        <v>128</v>
      </c>
      <c r="E653" s="7" t="s">
        <v>25</v>
      </c>
      <c r="F653" s="7" t="s">
        <v>53</v>
      </c>
      <c r="G653" s="8" t="s">
        <v>21</v>
      </c>
      <c r="H653" s="35">
        <f>H654</f>
        <v>13</v>
      </c>
      <c r="I653" s="35">
        <f>I654</f>
        <v>0</v>
      </c>
      <c r="J653" s="36">
        <f t="shared" si="57"/>
        <v>13</v>
      </c>
      <c r="K653" s="36">
        <f t="shared" si="58"/>
        <v>0</v>
      </c>
    </row>
    <row r="654" spans="1:11" ht="46.5">
      <c r="A654" s="6" t="s">
        <v>22</v>
      </c>
      <c r="B654" s="100" t="s">
        <v>365</v>
      </c>
      <c r="C654" s="101"/>
      <c r="D654" s="7" t="s">
        <v>128</v>
      </c>
      <c r="E654" s="7" t="s">
        <v>25</v>
      </c>
      <c r="F654" s="7" t="s">
        <v>53</v>
      </c>
      <c r="G654" s="8" t="s">
        <v>23</v>
      </c>
      <c r="H654" s="35">
        <v>13</v>
      </c>
      <c r="I654" s="35">
        <v>0</v>
      </c>
      <c r="J654" s="36">
        <f t="shared" si="57"/>
        <v>13</v>
      </c>
      <c r="K654" s="36">
        <f t="shared" si="58"/>
        <v>0</v>
      </c>
    </row>
    <row r="655" spans="1:16" s="57" customFormat="1" ht="15.75">
      <c r="A655" s="53" t="s">
        <v>424</v>
      </c>
      <c r="B655" s="104" t="s">
        <v>365</v>
      </c>
      <c r="C655" s="105"/>
      <c r="D655" s="54" t="s">
        <v>212</v>
      </c>
      <c r="E655" s="58" t="s">
        <v>576</v>
      </c>
      <c r="F655" s="54"/>
      <c r="G655" s="55"/>
      <c r="H655" s="56">
        <f>H656+H667+H693</f>
        <v>36893.2</v>
      </c>
      <c r="I655" s="56">
        <f>I656+I667+I693</f>
        <v>14436.3</v>
      </c>
      <c r="J655" s="51">
        <f t="shared" si="57"/>
        <v>22456.899999999998</v>
      </c>
      <c r="K655" s="51">
        <f t="shared" si="58"/>
        <v>39.12997517157633</v>
      </c>
      <c r="L655" s="190"/>
      <c r="M655" s="190"/>
      <c r="N655" s="190"/>
      <c r="O655" s="190"/>
      <c r="P655" s="190"/>
    </row>
    <row r="656" spans="1:11" ht="15">
      <c r="A656" s="6" t="s">
        <v>425</v>
      </c>
      <c r="B656" s="100" t="s">
        <v>365</v>
      </c>
      <c r="C656" s="101"/>
      <c r="D656" s="7" t="s">
        <v>212</v>
      </c>
      <c r="E656" s="7" t="s">
        <v>11</v>
      </c>
      <c r="F656" s="7"/>
      <c r="G656" s="8"/>
      <c r="H656" s="35">
        <f>H657</f>
        <v>24336.2</v>
      </c>
      <c r="I656" s="35">
        <f>I657</f>
        <v>9905.9</v>
      </c>
      <c r="J656" s="36">
        <f t="shared" si="57"/>
        <v>14430.300000000001</v>
      </c>
      <c r="K656" s="36">
        <f t="shared" si="58"/>
        <v>40.70438277134475</v>
      </c>
    </row>
    <row r="657" spans="1:11" ht="46.5">
      <c r="A657" s="6" t="s">
        <v>426</v>
      </c>
      <c r="B657" s="100" t="s">
        <v>365</v>
      </c>
      <c r="C657" s="101"/>
      <c r="D657" s="7" t="s">
        <v>212</v>
      </c>
      <c r="E657" s="7" t="s">
        <v>11</v>
      </c>
      <c r="F657" s="7" t="s">
        <v>427</v>
      </c>
      <c r="G657" s="8"/>
      <c r="H657" s="35">
        <f>H658+H661+H664</f>
        <v>24336.2</v>
      </c>
      <c r="I657" s="35">
        <f>I658+I661+I664</f>
        <v>9905.9</v>
      </c>
      <c r="J657" s="36">
        <f t="shared" si="57"/>
        <v>14430.300000000001</v>
      </c>
      <c r="K657" s="36">
        <f t="shared" si="58"/>
        <v>40.70438277134475</v>
      </c>
    </row>
    <row r="658" spans="1:11" ht="108.75">
      <c r="A658" s="6" t="s">
        <v>37</v>
      </c>
      <c r="B658" s="100" t="s">
        <v>365</v>
      </c>
      <c r="C658" s="101"/>
      <c r="D658" s="7" t="s">
        <v>212</v>
      </c>
      <c r="E658" s="7" t="s">
        <v>11</v>
      </c>
      <c r="F658" s="7" t="s">
        <v>428</v>
      </c>
      <c r="G658" s="8"/>
      <c r="H658" s="35">
        <f>H659</f>
        <v>450</v>
      </c>
      <c r="I658" s="35">
        <f>I659</f>
        <v>255</v>
      </c>
      <c r="J658" s="36">
        <f t="shared" si="57"/>
        <v>195</v>
      </c>
      <c r="K658" s="36">
        <f t="shared" si="58"/>
        <v>56.666666666666664</v>
      </c>
    </row>
    <row r="659" spans="1:11" ht="46.5">
      <c r="A659" s="6" t="s">
        <v>191</v>
      </c>
      <c r="B659" s="100" t="s">
        <v>365</v>
      </c>
      <c r="C659" s="101"/>
      <c r="D659" s="7" t="s">
        <v>212</v>
      </c>
      <c r="E659" s="7" t="s">
        <v>11</v>
      </c>
      <c r="F659" s="7" t="s">
        <v>428</v>
      </c>
      <c r="G659" s="8" t="s">
        <v>192</v>
      </c>
      <c r="H659" s="35">
        <f>H660</f>
        <v>450</v>
      </c>
      <c r="I659" s="35">
        <f>I660</f>
        <v>255</v>
      </c>
      <c r="J659" s="36">
        <f t="shared" si="57"/>
        <v>195</v>
      </c>
      <c r="K659" s="36">
        <f t="shared" si="58"/>
        <v>56.666666666666664</v>
      </c>
    </row>
    <row r="660" spans="1:11" ht="15">
      <c r="A660" s="6" t="s">
        <v>264</v>
      </c>
      <c r="B660" s="100" t="s">
        <v>365</v>
      </c>
      <c r="C660" s="101"/>
      <c r="D660" s="7" t="s">
        <v>212</v>
      </c>
      <c r="E660" s="7" t="s">
        <v>11</v>
      </c>
      <c r="F660" s="7" t="s">
        <v>428</v>
      </c>
      <c r="G660" s="8" t="s">
        <v>265</v>
      </c>
      <c r="H660" s="35">
        <v>450</v>
      </c>
      <c r="I660" s="35">
        <v>255</v>
      </c>
      <c r="J660" s="36">
        <f t="shared" si="57"/>
        <v>195</v>
      </c>
      <c r="K660" s="36">
        <f t="shared" si="58"/>
        <v>56.666666666666664</v>
      </c>
    </row>
    <row r="661" spans="1:11" ht="15">
      <c r="A661" s="6" t="s">
        <v>52</v>
      </c>
      <c r="B661" s="100" t="s">
        <v>365</v>
      </c>
      <c r="C661" s="101"/>
      <c r="D661" s="7" t="s">
        <v>212</v>
      </c>
      <c r="E661" s="7" t="s">
        <v>11</v>
      </c>
      <c r="F661" s="7" t="s">
        <v>429</v>
      </c>
      <c r="G661" s="8"/>
      <c r="H661" s="35">
        <f>H662</f>
        <v>24</v>
      </c>
      <c r="I661" s="35">
        <f>I662</f>
        <v>0</v>
      </c>
      <c r="J661" s="36">
        <f t="shared" si="57"/>
        <v>24</v>
      </c>
      <c r="K661" s="36">
        <f t="shared" si="58"/>
        <v>0</v>
      </c>
    </row>
    <row r="662" spans="1:11" ht="46.5">
      <c r="A662" s="6" t="s">
        <v>191</v>
      </c>
      <c r="B662" s="100" t="s">
        <v>365</v>
      </c>
      <c r="C662" s="101"/>
      <c r="D662" s="7" t="s">
        <v>212</v>
      </c>
      <c r="E662" s="7" t="s">
        <v>11</v>
      </c>
      <c r="F662" s="7" t="s">
        <v>429</v>
      </c>
      <c r="G662" s="8" t="s">
        <v>192</v>
      </c>
      <c r="H662" s="35">
        <f>H663</f>
        <v>24</v>
      </c>
      <c r="I662" s="35">
        <f>I663</f>
        <v>0</v>
      </c>
      <c r="J662" s="36">
        <f t="shared" si="57"/>
        <v>24</v>
      </c>
      <c r="K662" s="36">
        <f t="shared" si="58"/>
        <v>0</v>
      </c>
    </row>
    <row r="663" spans="1:11" ht="15">
      <c r="A663" s="6" t="s">
        <v>264</v>
      </c>
      <c r="B663" s="100" t="s">
        <v>365</v>
      </c>
      <c r="C663" s="101"/>
      <c r="D663" s="7" t="s">
        <v>212</v>
      </c>
      <c r="E663" s="7" t="s">
        <v>11</v>
      </c>
      <c r="F663" s="7" t="s">
        <v>429</v>
      </c>
      <c r="G663" s="8" t="s">
        <v>265</v>
      </c>
      <c r="H663" s="35">
        <v>24</v>
      </c>
      <c r="I663" s="35">
        <v>0</v>
      </c>
      <c r="J663" s="36">
        <f t="shared" si="57"/>
        <v>24</v>
      </c>
      <c r="K663" s="36">
        <f t="shared" si="58"/>
        <v>0</v>
      </c>
    </row>
    <row r="664" spans="1:11" ht="46.5">
      <c r="A664" s="6" t="s">
        <v>241</v>
      </c>
      <c r="B664" s="100" t="s">
        <v>365</v>
      </c>
      <c r="C664" s="101"/>
      <c r="D664" s="7" t="s">
        <v>212</v>
      </c>
      <c r="E664" s="7" t="s">
        <v>11</v>
      </c>
      <c r="F664" s="7" t="s">
        <v>430</v>
      </c>
      <c r="G664" s="8"/>
      <c r="H664" s="35">
        <f>H665</f>
        <v>23862.2</v>
      </c>
      <c r="I664" s="35">
        <f>I665</f>
        <v>9650.9</v>
      </c>
      <c r="J664" s="36">
        <f t="shared" si="57"/>
        <v>14211.300000000001</v>
      </c>
      <c r="K664" s="36">
        <f t="shared" si="58"/>
        <v>40.44430102840476</v>
      </c>
    </row>
    <row r="665" spans="1:11" ht="46.5">
      <c r="A665" s="6" t="s">
        <v>191</v>
      </c>
      <c r="B665" s="100" t="s">
        <v>365</v>
      </c>
      <c r="C665" s="101"/>
      <c r="D665" s="7" t="s">
        <v>212</v>
      </c>
      <c r="E665" s="7" t="s">
        <v>11</v>
      </c>
      <c r="F665" s="7" t="s">
        <v>430</v>
      </c>
      <c r="G665" s="8" t="s">
        <v>192</v>
      </c>
      <c r="H665" s="35">
        <f>H666</f>
        <v>23862.2</v>
      </c>
      <c r="I665" s="35">
        <f>I666</f>
        <v>9650.9</v>
      </c>
      <c r="J665" s="36">
        <f t="shared" si="57"/>
        <v>14211.300000000001</v>
      </c>
      <c r="K665" s="36">
        <f t="shared" si="58"/>
        <v>40.44430102840476</v>
      </c>
    </row>
    <row r="666" spans="1:11" ht="15">
      <c r="A666" s="6" t="s">
        <v>264</v>
      </c>
      <c r="B666" s="100" t="s">
        <v>365</v>
      </c>
      <c r="C666" s="101"/>
      <c r="D666" s="7" t="s">
        <v>212</v>
      </c>
      <c r="E666" s="7" t="s">
        <v>11</v>
      </c>
      <c r="F666" s="7" t="s">
        <v>430</v>
      </c>
      <c r="G666" s="8" t="s">
        <v>265</v>
      </c>
      <c r="H666" s="35">
        <v>23862.2</v>
      </c>
      <c r="I666" s="35">
        <v>9650.9</v>
      </c>
      <c r="J666" s="36">
        <f t="shared" si="57"/>
        <v>14211.300000000001</v>
      </c>
      <c r="K666" s="36">
        <f t="shared" si="58"/>
        <v>40.44430102840476</v>
      </c>
    </row>
    <row r="667" spans="1:11" ht="15">
      <c r="A667" s="6" t="s">
        <v>431</v>
      </c>
      <c r="B667" s="100" t="s">
        <v>365</v>
      </c>
      <c r="C667" s="101"/>
      <c r="D667" s="7" t="s">
        <v>212</v>
      </c>
      <c r="E667" s="7" t="s">
        <v>101</v>
      </c>
      <c r="F667" s="7"/>
      <c r="G667" s="8"/>
      <c r="H667" s="35">
        <f>H668+H679+H689</f>
        <v>8207.8</v>
      </c>
      <c r="I667" s="35">
        <f>I668+I679+I689</f>
        <v>4277.799999999999</v>
      </c>
      <c r="J667" s="36">
        <f t="shared" si="57"/>
        <v>3930</v>
      </c>
      <c r="K667" s="36">
        <f t="shared" si="58"/>
        <v>52.11871634299081</v>
      </c>
    </row>
    <row r="668" spans="1:11" ht="62.25">
      <c r="A668" s="6" t="s">
        <v>432</v>
      </c>
      <c r="B668" s="100" t="s">
        <v>365</v>
      </c>
      <c r="C668" s="101"/>
      <c r="D668" s="7" t="s">
        <v>212</v>
      </c>
      <c r="E668" s="7" t="s">
        <v>101</v>
      </c>
      <c r="F668" s="7" t="s">
        <v>433</v>
      </c>
      <c r="G668" s="8"/>
      <c r="H668" s="35">
        <f>H669</f>
        <v>527.6</v>
      </c>
      <c r="I668" s="35">
        <f>I669</f>
        <v>180</v>
      </c>
      <c r="J668" s="36">
        <f t="shared" si="57"/>
        <v>347.6</v>
      </c>
      <c r="K668" s="36">
        <f t="shared" si="58"/>
        <v>34.116755117513264</v>
      </c>
    </row>
    <row r="669" spans="1:11" ht="62.25">
      <c r="A669" s="6" t="s">
        <v>434</v>
      </c>
      <c r="B669" s="100" t="s">
        <v>365</v>
      </c>
      <c r="C669" s="101"/>
      <c r="D669" s="7" t="s">
        <v>212</v>
      </c>
      <c r="E669" s="7" t="s">
        <v>101</v>
      </c>
      <c r="F669" s="7" t="s">
        <v>435</v>
      </c>
      <c r="G669" s="8"/>
      <c r="H669" s="35">
        <f>H670+H673+H676</f>
        <v>527.6</v>
      </c>
      <c r="I669" s="35">
        <f>I670+I673+I676</f>
        <v>180</v>
      </c>
      <c r="J669" s="36">
        <f t="shared" si="57"/>
        <v>347.6</v>
      </c>
      <c r="K669" s="36">
        <f t="shared" si="58"/>
        <v>34.116755117513264</v>
      </c>
    </row>
    <row r="670" spans="1:11" ht="96" customHeight="1">
      <c r="A670" s="6" t="s">
        <v>262</v>
      </c>
      <c r="B670" s="100" t="s">
        <v>365</v>
      </c>
      <c r="C670" s="101"/>
      <c r="D670" s="7" t="s">
        <v>212</v>
      </c>
      <c r="E670" s="7" t="s">
        <v>101</v>
      </c>
      <c r="F670" s="7" t="s">
        <v>436</v>
      </c>
      <c r="G670" s="8"/>
      <c r="H670" s="35">
        <f>H671</f>
        <v>87.6</v>
      </c>
      <c r="I670" s="35">
        <f>I671</f>
        <v>20.5</v>
      </c>
      <c r="J670" s="36">
        <f t="shared" si="57"/>
        <v>67.1</v>
      </c>
      <c r="K670" s="36">
        <f t="shared" si="58"/>
        <v>23.40182648401827</v>
      </c>
    </row>
    <row r="671" spans="1:11" ht="46.5">
      <c r="A671" s="6" t="s">
        <v>191</v>
      </c>
      <c r="B671" s="100" t="s">
        <v>365</v>
      </c>
      <c r="C671" s="101"/>
      <c r="D671" s="7" t="s">
        <v>212</v>
      </c>
      <c r="E671" s="7" t="s">
        <v>101</v>
      </c>
      <c r="F671" s="7" t="s">
        <v>436</v>
      </c>
      <c r="G671" s="8" t="s">
        <v>192</v>
      </c>
      <c r="H671" s="35">
        <f>H672</f>
        <v>87.6</v>
      </c>
      <c r="I671" s="35">
        <f>I672</f>
        <v>20.5</v>
      </c>
      <c r="J671" s="36">
        <f t="shared" si="57"/>
        <v>67.1</v>
      </c>
      <c r="K671" s="36">
        <f t="shared" si="58"/>
        <v>23.40182648401827</v>
      </c>
    </row>
    <row r="672" spans="1:11" ht="15">
      <c r="A672" s="6" t="s">
        <v>264</v>
      </c>
      <c r="B672" s="100" t="s">
        <v>365</v>
      </c>
      <c r="C672" s="101"/>
      <c r="D672" s="7" t="s">
        <v>212</v>
      </c>
      <c r="E672" s="7" t="s">
        <v>101</v>
      </c>
      <c r="F672" s="7" t="s">
        <v>436</v>
      </c>
      <c r="G672" s="8" t="s">
        <v>265</v>
      </c>
      <c r="H672" s="35">
        <v>87.6</v>
      </c>
      <c r="I672" s="35">
        <f>Прил_5!I603</f>
        <v>20.5</v>
      </c>
      <c r="J672" s="36">
        <f t="shared" si="57"/>
        <v>67.1</v>
      </c>
      <c r="K672" s="36">
        <f t="shared" si="58"/>
        <v>23.40182648401827</v>
      </c>
    </row>
    <row r="673" spans="1:11" ht="30.75">
      <c r="A673" s="6" t="s">
        <v>437</v>
      </c>
      <c r="B673" s="100" t="s">
        <v>365</v>
      </c>
      <c r="C673" s="101"/>
      <c r="D673" s="7" t="s">
        <v>212</v>
      </c>
      <c r="E673" s="7" t="s">
        <v>101</v>
      </c>
      <c r="F673" s="7" t="s">
        <v>438</v>
      </c>
      <c r="G673" s="8"/>
      <c r="H673" s="35">
        <f>H674</f>
        <v>250</v>
      </c>
      <c r="I673" s="35">
        <f>I674</f>
        <v>0</v>
      </c>
      <c r="J673" s="36">
        <f t="shared" si="57"/>
        <v>250</v>
      </c>
      <c r="K673" s="36">
        <f t="shared" si="58"/>
        <v>0</v>
      </c>
    </row>
    <row r="674" spans="1:11" ht="46.5">
      <c r="A674" s="6" t="s">
        <v>191</v>
      </c>
      <c r="B674" s="100" t="s">
        <v>365</v>
      </c>
      <c r="C674" s="101"/>
      <c r="D674" s="7" t="s">
        <v>212</v>
      </c>
      <c r="E674" s="7" t="s">
        <v>101</v>
      </c>
      <c r="F674" s="7" t="s">
        <v>438</v>
      </c>
      <c r="G674" s="8" t="s">
        <v>192</v>
      </c>
      <c r="H674" s="35">
        <f>H675</f>
        <v>250</v>
      </c>
      <c r="I674" s="35">
        <f>I675</f>
        <v>0</v>
      </c>
      <c r="J674" s="36">
        <f t="shared" si="57"/>
        <v>250</v>
      </c>
      <c r="K674" s="36">
        <f t="shared" si="58"/>
        <v>0</v>
      </c>
    </row>
    <row r="675" spans="1:11" ht="15">
      <c r="A675" s="6" t="s">
        <v>264</v>
      </c>
      <c r="B675" s="100" t="s">
        <v>365</v>
      </c>
      <c r="C675" s="101"/>
      <c r="D675" s="7" t="s">
        <v>212</v>
      </c>
      <c r="E675" s="7" t="s">
        <v>101</v>
      </c>
      <c r="F675" s="7" t="s">
        <v>438</v>
      </c>
      <c r="G675" s="8" t="s">
        <v>265</v>
      </c>
      <c r="H675" s="35">
        <v>250</v>
      </c>
      <c r="I675" s="35">
        <f>Прил_5!I609</f>
        <v>0</v>
      </c>
      <c r="J675" s="36">
        <f t="shared" si="57"/>
        <v>250</v>
      </c>
      <c r="K675" s="36">
        <f t="shared" si="58"/>
        <v>0</v>
      </c>
    </row>
    <row r="676" spans="1:11" ht="46.5">
      <c r="A676" s="6" t="s">
        <v>439</v>
      </c>
      <c r="B676" s="100" t="s">
        <v>365</v>
      </c>
      <c r="C676" s="101"/>
      <c r="D676" s="7" t="s">
        <v>212</v>
      </c>
      <c r="E676" s="7" t="s">
        <v>101</v>
      </c>
      <c r="F676" s="7" t="s">
        <v>440</v>
      </c>
      <c r="G676" s="8"/>
      <c r="H676" s="35">
        <f>H677</f>
        <v>190</v>
      </c>
      <c r="I676" s="35">
        <f>I677</f>
        <v>159.5</v>
      </c>
      <c r="J676" s="36">
        <f t="shared" si="57"/>
        <v>30.5</v>
      </c>
      <c r="K676" s="36">
        <f t="shared" si="58"/>
        <v>83.94736842105263</v>
      </c>
    </row>
    <row r="677" spans="1:11" ht="46.5">
      <c r="A677" s="6" t="s">
        <v>191</v>
      </c>
      <c r="B677" s="100" t="s">
        <v>365</v>
      </c>
      <c r="C677" s="101"/>
      <c r="D677" s="7" t="s">
        <v>212</v>
      </c>
      <c r="E677" s="7" t="s">
        <v>101</v>
      </c>
      <c r="F677" s="7" t="s">
        <v>440</v>
      </c>
      <c r="G677" s="8" t="s">
        <v>192</v>
      </c>
      <c r="H677" s="35">
        <f>H678</f>
        <v>190</v>
      </c>
      <c r="I677" s="35">
        <f>I678</f>
        <v>159.5</v>
      </c>
      <c r="J677" s="36">
        <f t="shared" si="57"/>
        <v>30.5</v>
      </c>
      <c r="K677" s="36">
        <f t="shared" si="58"/>
        <v>83.94736842105263</v>
      </c>
    </row>
    <row r="678" spans="1:11" ht="15">
      <c r="A678" s="6" t="s">
        <v>264</v>
      </c>
      <c r="B678" s="100" t="s">
        <v>365</v>
      </c>
      <c r="C678" s="101"/>
      <c r="D678" s="7" t="s">
        <v>212</v>
      </c>
      <c r="E678" s="7" t="s">
        <v>101</v>
      </c>
      <c r="F678" s="7" t="s">
        <v>440</v>
      </c>
      <c r="G678" s="8" t="s">
        <v>265</v>
      </c>
      <c r="H678" s="35">
        <v>190</v>
      </c>
      <c r="I678" s="35">
        <f>Прил_5!I619</f>
        <v>159.5</v>
      </c>
      <c r="J678" s="36">
        <f t="shared" si="57"/>
        <v>30.5</v>
      </c>
      <c r="K678" s="36">
        <f t="shared" si="58"/>
        <v>83.94736842105263</v>
      </c>
    </row>
    <row r="679" spans="1:11" ht="46.5">
      <c r="A679" s="6" t="s">
        <v>426</v>
      </c>
      <c r="B679" s="100" t="s">
        <v>365</v>
      </c>
      <c r="C679" s="101"/>
      <c r="D679" s="7" t="s">
        <v>212</v>
      </c>
      <c r="E679" s="7" t="s">
        <v>101</v>
      </c>
      <c r="F679" s="7" t="s">
        <v>427</v>
      </c>
      <c r="G679" s="8"/>
      <c r="H679" s="35">
        <f>H680+H683+H686</f>
        <v>7492.2</v>
      </c>
      <c r="I679" s="35">
        <f>I680+I683+I686</f>
        <v>3972.9</v>
      </c>
      <c r="J679" s="36">
        <f t="shared" si="57"/>
        <v>3519.2999999999997</v>
      </c>
      <c r="K679" s="36">
        <f t="shared" si="58"/>
        <v>53.02714823416353</v>
      </c>
    </row>
    <row r="680" spans="1:11" ht="108.75">
      <c r="A680" s="6" t="s">
        <v>37</v>
      </c>
      <c r="B680" s="100" t="s">
        <v>365</v>
      </c>
      <c r="C680" s="101"/>
      <c r="D680" s="7" t="s">
        <v>212</v>
      </c>
      <c r="E680" s="7" t="s">
        <v>101</v>
      </c>
      <c r="F680" s="7" t="s">
        <v>428</v>
      </c>
      <c r="G680" s="8"/>
      <c r="H680" s="35">
        <f>H681</f>
        <v>295</v>
      </c>
      <c r="I680" s="35">
        <f>I681</f>
        <v>150</v>
      </c>
      <c r="J680" s="36">
        <f t="shared" si="57"/>
        <v>145</v>
      </c>
      <c r="K680" s="36">
        <f t="shared" si="58"/>
        <v>50.847457627118644</v>
      </c>
    </row>
    <row r="681" spans="1:11" ht="46.5">
      <c r="A681" s="6" t="s">
        <v>191</v>
      </c>
      <c r="B681" s="100" t="s">
        <v>365</v>
      </c>
      <c r="C681" s="101"/>
      <c r="D681" s="7" t="s">
        <v>212</v>
      </c>
      <c r="E681" s="7" t="s">
        <v>101</v>
      </c>
      <c r="F681" s="7" t="s">
        <v>428</v>
      </c>
      <c r="G681" s="8" t="s">
        <v>192</v>
      </c>
      <c r="H681" s="35">
        <f>H682</f>
        <v>295</v>
      </c>
      <c r="I681" s="35">
        <f>I682</f>
        <v>150</v>
      </c>
      <c r="J681" s="36">
        <f t="shared" si="57"/>
        <v>145</v>
      </c>
      <c r="K681" s="36">
        <f t="shared" si="58"/>
        <v>50.847457627118644</v>
      </c>
    </row>
    <row r="682" spans="1:11" ht="15">
      <c r="A682" s="6" t="s">
        <v>264</v>
      </c>
      <c r="B682" s="100" t="s">
        <v>365</v>
      </c>
      <c r="C682" s="101"/>
      <c r="D682" s="7" t="s">
        <v>212</v>
      </c>
      <c r="E682" s="7" t="s">
        <v>101</v>
      </c>
      <c r="F682" s="7" t="s">
        <v>428</v>
      </c>
      <c r="G682" s="8" t="s">
        <v>265</v>
      </c>
      <c r="H682" s="35">
        <v>295</v>
      </c>
      <c r="I682" s="35">
        <v>150</v>
      </c>
      <c r="J682" s="36">
        <f t="shared" si="57"/>
        <v>145</v>
      </c>
      <c r="K682" s="36">
        <f t="shared" si="58"/>
        <v>50.847457627118644</v>
      </c>
    </row>
    <row r="683" spans="1:11" ht="15">
      <c r="A683" s="6" t="s">
        <v>52</v>
      </c>
      <c r="B683" s="100" t="s">
        <v>365</v>
      </c>
      <c r="C683" s="101"/>
      <c r="D683" s="7" t="s">
        <v>212</v>
      </c>
      <c r="E683" s="7" t="s">
        <v>101</v>
      </c>
      <c r="F683" s="7" t="s">
        <v>429</v>
      </c>
      <c r="G683" s="8"/>
      <c r="H683" s="35">
        <f>H684</f>
        <v>5</v>
      </c>
      <c r="I683" s="35">
        <f>I684</f>
        <v>0</v>
      </c>
      <c r="J683" s="36">
        <f t="shared" si="57"/>
        <v>5</v>
      </c>
      <c r="K683" s="36">
        <f t="shared" si="58"/>
        <v>0</v>
      </c>
    </row>
    <row r="684" spans="1:11" ht="46.5">
      <c r="A684" s="6" t="s">
        <v>191</v>
      </c>
      <c r="B684" s="100" t="s">
        <v>365</v>
      </c>
      <c r="C684" s="101"/>
      <c r="D684" s="7" t="s">
        <v>212</v>
      </c>
      <c r="E684" s="7" t="s">
        <v>101</v>
      </c>
      <c r="F684" s="7" t="s">
        <v>429</v>
      </c>
      <c r="G684" s="8" t="s">
        <v>192</v>
      </c>
      <c r="H684" s="35">
        <f>H685</f>
        <v>5</v>
      </c>
      <c r="I684" s="35">
        <f>I685</f>
        <v>0</v>
      </c>
      <c r="J684" s="36">
        <f t="shared" si="57"/>
        <v>5</v>
      </c>
      <c r="K684" s="36">
        <f t="shared" si="58"/>
        <v>0</v>
      </c>
    </row>
    <row r="685" spans="1:11" ht="15">
      <c r="A685" s="6" t="s">
        <v>264</v>
      </c>
      <c r="B685" s="100" t="s">
        <v>365</v>
      </c>
      <c r="C685" s="101"/>
      <c r="D685" s="7" t="s">
        <v>212</v>
      </c>
      <c r="E685" s="7" t="s">
        <v>101</v>
      </c>
      <c r="F685" s="7" t="s">
        <v>429</v>
      </c>
      <c r="G685" s="8" t="s">
        <v>265</v>
      </c>
      <c r="H685" s="35">
        <v>5</v>
      </c>
      <c r="I685" s="35"/>
      <c r="J685" s="36">
        <f t="shared" si="57"/>
        <v>5</v>
      </c>
      <c r="K685" s="36">
        <f t="shared" si="58"/>
        <v>0</v>
      </c>
    </row>
    <row r="686" spans="1:11" ht="46.5">
      <c r="A686" s="6" t="s">
        <v>241</v>
      </c>
      <c r="B686" s="100" t="s">
        <v>365</v>
      </c>
      <c r="C686" s="101"/>
      <c r="D686" s="7" t="s">
        <v>212</v>
      </c>
      <c r="E686" s="7" t="s">
        <v>101</v>
      </c>
      <c r="F686" s="7" t="s">
        <v>430</v>
      </c>
      <c r="G686" s="8"/>
      <c r="H686" s="35">
        <f>H687</f>
        <v>7192.2</v>
      </c>
      <c r="I686" s="35">
        <f>I687</f>
        <v>3822.9</v>
      </c>
      <c r="J686" s="36">
        <f t="shared" si="57"/>
        <v>3369.2999999999997</v>
      </c>
      <c r="K686" s="36">
        <f t="shared" si="58"/>
        <v>53.153416200884294</v>
      </c>
    </row>
    <row r="687" spans="1:11" ht="46.5">
      <c r="A687" s="6" t="s">
        <v>191</v>
      </c>
      <c r="B687" s="100" t="s">
        <v>365</v>
      </c>
      <c r="C687" s="101"/>
      <c r="D687" s="7" t="s">
        <v>212</v>
      </c>
      <c r="E687" s="7" t="s">
        <v>101</v>
      </c>
      <c r="F687" s="7" t="s">
        <v>430</v>
      </c>
      <c r="G687" s="8" t="s">
        <v>192</v>
      </c>
      <c r="H687" s="35">
        <f>H688</f>
        <v>7192.2</v>
      </c>
      <c r="I687" s="35">
        <f>I688</f>
        <v>3822.9</v>
      </c>
      <c r="J687" s="36">
        <f t="shared" si="57"/>
        <v>3369.2999999999997</v>
      </c>
      <c r="K687" s="36">
        <f t="shared" si="58"/>
        <v>53.153416200884294</v>
      </c>
    </row>
    <row r="688" spans="1:11" ht="15">
      <c r="A688" s="6" t="s">
        <v>264</v>
      </c>
      <c r="B688" s="100" t="s">
        <v>365</v>
      </c>
      <c r="C688" s="101"/>
      <c r="D688" s="7" t="s">
        <v>212</v>
      </c>
      <c r="E688" s="7" t="s">
        <v>101</v>
      </c>
      <c r="F688" s="7" t="s">
        <v>430</v>
      </c>
      <c r="G688" s="8" t="s">
        <v>265</v>
      </c>
      <c r="H688" s="35">
        <v>7192.2</v>
      </c>
      <c r="I688" s="35">
        <v>3822.9</v>
      </c>
      <c r="J688" s="36">
        <f t="shared" si="57"/>
        <v>3369.2999999999997</v>
      </c>
      <c r="K688" s="36">
        <f t="shared" si="58"/>
        <v>53.153416200884294</v>
      </c>
    </row>
    <row r="689" spans="1:11" ht="30.75">
      <c r="A689" s="6" t="s">
        <v>441</v>
      </c>
      <c r="B689" s="100" t="s">
        <v>365</v>
      </c>
      <c r="C689" s="101"/>
      <c r="D689" s="7" t="s">
        <v>212</v>
      </c>
      <c r="E689" s="7" t="s">
        <v>101</v>
      </c>
      <c r="F689" s="7" t="s">
        <v>442</v>
      </c>
      <c r="G689" s="8"/>
      <c r="H689" s="35">
        <f aca="true" t="shared" si="59" ref="H689:I691">H690</f>
        <v>188</v>
      </c>
      <c r="I689" s="35">
        <f t="shared" si="59"/>
        <v>124.9</v>
      </c>
      <c r="J689" s="36">
        <f t="shared" si="57"/>
        <v>63.099999999999994</v>
      </c>
      <c r="K689" s="36">
        <f t="shared" si="58"/>
        <v>66.43617021276597</v>
      </c>
    </row>
    <row r="690" spans="1:11" ht="30.75">
      <c r="A690" s="6" t="s">
        <v>443</v>
      </c>
      <c r="B690" s="100" t="s">
        <v>365</v>
      </c>
      <c r="C690" s="101"/>
      <c r="D690" s="7" t="s">
        <v>212</v>
      </c>
      <c r="E690" s="7" t="s">
        <v>101</v>
      </c>
      <c r="F690" s="7" t="s">
        <v>444</v>
      </c>
      <c r="G690" s="8"/>
      <c r="H690" s="35">
        <f t="shared" si="59"/>
        <v>188</v>
      </c>
      <c r="I690" s="35">
        <f t="shared" si="59"/>
        <v>124.9</v>
      </c>
      <c r="J690" s="36">
        <f t="shared" si="57"/>
        <v>63.099999999999994</v>
      </c>
      <c r="K690" s="36">
        <f t="shared" si="58"/>
        <v>66.43617021276597</v>
      </c>
    </row>
    <row r="691" spans="1:11" ht="46.5">
      <c r="A691" s="6" t="s">
        <v>191</v>
      </c>
      <c r="B691" s="100" t="s">
        <v>365</v>
      </c>
      <c r="C691" s="101"/>
      <c r="D691" s="7" t="s">
        <v>212</v>
      </c>
      <c r="E691" s="7" t="s">
        <v>101</v>
      </c>
      <c r="F691" s="7" t="s">
        <v>444</v>
      </c>
      <c r="G691" s="8" t="s">
        <v>192</v>
      </c>
      <c r="H691" s="35">
        <f t="shared" si="59"/>
        <v>188</v>
      </c>
      <c r="I691" s="35">
        <f t="shared" si="59"/>
        <v>124.9</v>
      </c>
      <c r="J691" s="36">
        <f t="shared" si="57"/>
        <v>63.099999999999994</v>
      </c>
      <c r="K691" s="36">
        <f t="shared" si="58"/>
        <v>66.43617021276597</v>
      </c>
    </row>
    <row r="692" spans="1:11" ht="15">
      <c r="A692" s="6" t="s">
        <v>264</v>
      </c>
      <c r="B692" s="100" t="s">
        <v>365</v>
      </c>
      <c r="C692" s="101"/>
      <c r="D692" s="7" t="s">
        <v>212</v>
      </c>
      <c r="E692" s="7" t="s">
        <v>101</v>
      </c>
      <c r="F692" s="7" t="s">
        <v>444</v>
      </c>
      <c r="G692" s="8" t="s">
        <v>265</v>
      </c>
      <c r="H692" s="35">
        <v>188</v>
      </c>
      <c r="I692" s="35">
        <v>124.9</v>
      </c>
      <c r="J692" s="36">
        <f t="shared" si="57"/>
        <v>63.099999999999994</v>
      </c>
      <c r="K692" s="36">
        <f t="shared" si="58"/>
        <v>66.43617021276597</v>
      </c>
    </row>
    <row r="693" spans="1:11" ht="30.75">
      <c r="A693" s="6" t="s">
        <v>445</v>
      </c>
      <c r="B693" s="100" t="s">
        <v>365</v>
      </c>
      <c r="C693" s="101"/>
      <c r="D693" s="7" t="s">
        <v>212</v>
      </c>
      <c r="E693" s="7" t="s">
        <v>154</v>
      </c>
      <c r="F693" s="7"/>
      <c r="G693" s="8"/>
      <c r="H693" s="35">
        <f>H694+H708+H729</f>
        <v>4349.2</v>
      </c>
      <c r="I693" s="35">
        <f>I694+I708+I729</f>
        <v>252.59999999999997</v>
      </c>
      <c r="J693" s="36">
        <f t="shared" si="57"/>
        <v>4096.599999999999</v>
      </c>
      <c r="K693" s="36">
        <f t="shared" si="58"/>
        <v>5.807964683160121</v>
      </c>
    </row>
    <row r="694" spans="1:11" ht="46.5">
      <c r="A694" s="6" t="s">
        <v>276</v>
      </c>
      <c r="B694" s="100" t="s">
        <v>365</v>
      </c>
      <c r="C694" s="101"/>
      <c r="D694" s="7" t="s">
        <v>212</v>
      </c>
      <c r="E694" s="7" t="s">
        <v>154</v>
      </c>
      <c r="F694" s="7" t="s">
        <v>277</v>
      </c>
      <c r="G694" s="8"/>
      <c r="H694" s="35">
        <f>H695</f>
        <v>329.1</v>
      </c>
      <c r="I694" s="35">
        <f>I695</f>
        <v>140.89999999999998</v>
      </c>
      <c r="J694" s="36">
        <f t="shared" si="57"/>
        <v>188.20000000000005</v>
      </c>
      <c r="K694" s="36">
        <f t="shared" si="58"/>
        <v>42.81373442722576</v>
      </c>
    </row>
    <row r="695" spans="1:11" ht="64.5" customHeight="1">
      <c r="A695" s="6" t="s">
        <v>278</v>
      </c>
      <c r="B695" s="100" t="s">
        <v>365</v>
      </c>
      <c r="C695" s="101"/>
      <c r="D695" s="7" t="s">
        <v>212</v>
      </c>
      <c r="E695" s="7" t="s">
        <v>154</v>
      </c>
      <c r="F695" s="7" t="s">
        <v>279</v>
      </c>
      <c r="G695" s="8"/>
      <c r="H695" s="35">
        <f>H696+H699+H702+H705</f>
        <v>329.1</v>
      </c>
      <c r="I695" s="35">
        <f>I696+I699+I702+I705</f>
        <v>140.89999999999998</v>
      </c>
      <c r="J695" s="36">
        <f t="shared" si="57"/>
        <v>188.20000000000005</v>
      </c>
      <c r="K695" s="36">
        <f t="shared" si="58"/>
        <v>42.81373442722576</v>
      </c>
    </row>
    <row r="696" spans="1:11" ht="78.75" customHeight="1">
      <c r="A696" s="6" t="s">
        <v>280</v>
      </c>
      <c r="B696" s="100" t="s">
        <v>365</v>
      </c>
      <c r="C696" s="101"/>
      <c r="D696" s="7" t="s">
        <v>212</v>
      </c>
      <c r="E696" s="7" t="s">
        <v>154</v>
      </c>
      <c r="F696" s="7" t="s">
        <v>281</v>
      </c>
      <c r="G696" s="8"/>
      <c r="H696" s="35">
        <f>H697</f>
        <v>180</v>
      </c>
      <c r="I696" s="35">
        <f>I697</f>
        <v>60</v>
      </c>
      <c r="J696" s="36">
        <f t="shared" si="57"/>
        <v>120</v>
      </c>
      <c r="K696" s="36">
        <f t="shared" si="58"/>
        <v>33.33333333333333</v>
      </c>
    </row>
    <row r="697" spans="1:11" ht="46.5">
      <c r="A697" s="6" t="s">
        <v>191</v>
      </c>
      <c r="B697" s="100" t="s">
        <v>365</v>
      </c>
      <c r="C697" s="101"/>
      <c r="D697" s="7" t="s">
        <v>212</v>
      </c>
      <c r="E697" s="7" t="s">
        <v>154</v>
      </c>
      <c r="F697" s="7" t="s">
        <v>281</v>
      </c>
      <c r="G697" s="8" t="s">
        <v>192</v>
      </c>
      <c r="H697" s="35">
        <f>H698</f>
        <v>180</v>
      </c>
      <c r="I697" s="35">
        <f>I698</f>
        <v>60</v>
      </c>
      <c r="J697" s="36">
        <f t="shared" si="57"/>
        <v>120</v>
      </c>
      <c r="K697" s="36">
        <f t="shared" si="58"/>
        <v>33.33333333333333</v>
      </c>
    </row>
    <row r="698" spans="1:11" ht="15">
      <c r="A698" s="6" t="s">
        <v>264</v>
      </c>
      <c r="B698" s="100" t="s">
        <v>365</v>
      </c>
      <c r="C698" s="101"/>
      <c r="D698" s="7" t="s">
        <v>212</v>
      </c>
      <c r="E698" s="7" t="s">
        <v>154</v>
      </c>
      <c r="F698" s="7" t="s">
        <v>281</v>
      </c>
      <c r="G698" s="8" t="s">
        <v>265</v>
      </c>
      <c r="H698" s="35">
        <v>180</v>
      </c>
      <c r="I698" s="35">
        <f>Прил_5!I463</f>
        <v>60</v>
      </c>
      <c r="J698" s="36">
        <f t="shared" si="57"/>
        <v>120</v>
      </c>
      <c r="K698" s="36">
        <f t="shared" si="58"/>
        <v>33.33333333333333</v>
      </c>
    </row>
    <row r="699" spans="1:11" ht="30" customHeight="1">
      <c r="A699" s="6" t="s">
        <v>407</v>
      </c>
      <c r="B699" s="100" t="s">
        <v>365</v>
      </c>
      <c r="C699" s="101"/>
      <c r="D699" s="7" t="s">
        <v>212</v>
      </c>
      <c r="E699" s="7" t="s">
        <v>154</v>
      </c>
      <c r="F699" s="7" t="s">
        <v>408</v>
      </c>
      <c r="G699" s="8"/>
      <c r="H699" s="35">
        <f>H700</f>
        <v>33.6</v>
      </c>
      <c r="I699" s="35">
        <f>I700</f>
        <v>33.6</v>
      </c>
      <c r="J699" s="36">
        <f t="shared" si="57"/>
        <v>0</v>
      </c>
      <c r="K699" s="36">
        <f t="shared" si="58"/>
        <v>100</v>
      </c>
    </row>
    <row r="700" spans="1:11" ht="46.5">
      <c r="A700" s="6" t="s">
        <v>191</v>
      </c>
      <c r="B700" s="100" t="s">
        <v>365</v>
      </c>
      <c r="C700" s="101"/>
      <c r="D700" s="7" t="s">
        <v>212</v>
      </c>
      <c r="E700" s="7" t="s">
        <v>154</v>
      </c>
      <c r="F700" s="7" t="s">
        <v>408</v>
      </c>
      <c r="G700" s="8" t="s">
        <v>192</v>
      </c>
      <c r="H700" s="35">
        <f>H701</f>
        <v>33.6</v>
      </c>
      <c r="I700" s="35">
        <f>I701</f>
        <v>33.6</v>
      </c>
      <c r="J700" s="36">
        <f t="shared" si="57"/>
        <v>0</v>
      </c>
      <c r="K700" s="36">
        <f t="shared" si="58"/>
        <v>100</v>
      </c>
    </row>
    <row r="701" spans="1:11" ht="15">
      <c r="A701" s="6" t="s">
        <v>264</v>
      </c>
      <c r="B701" s="100" t="s">
        <v>365</v>
      </c>
      <c r="C701" s="101"/>
      <c r="D701" s="7" t="s">
        <v>212</v>
      </c>
      <c r="E701" s="7" t="s">
        <v>154</v>
      </c>
      <c r="F701" s="7" t="s">
        <v>408</v>
      </c>
      <c r="G701" s="8" t="s">
        <v>265</v>
      </c>
      <c r="H701" s="35">
        <v>33.6</v>
      </c>
      <c r="I701" s="35">
        <f>Прил_5!I489</f>
        <v>33.6</v>
      </c>
      <c r="J701" s="36">
        <f t="shared" si="57"/>
        <v>0</v>
      </c>
      <c r="K701" s="36">
        <f t="shared" si="58"/>
        <v>100</v>
      </c>
    </row>
    <row r="702" spans="1:11" ht="62.25">
      <c r="A702" s="6" t="s">
        <v>284</v>
      </c>
      <c r="B702" s="100" t="s">
        <v>365</v>
      </c>
      <c r="C702" s="101"/>
      <c r="D702" s="7" t="s">
        <v>212</v>
      </c>
      <c r="E702" s="7" t="s">
        <v>154</v>
      </c>
      <c r="F702" s="7" t="s">
        <v>285</v>
      </c>
      <c r="G702" s="8"/>
      <c r="H702" s="35">
        <f>H703</f>
        <v>94.5</v>
      </c>
      <c r="I702" s="35">
        <f>I703</f>
        <v>47.3</v>
      </c>
      <c r="J702" s="36">
        <f t="shared" si="57"/>
        <v>47.2</v>
      </c>
      <c r="K702" s="36">
        <f t="shared" si="58"/>
        <v>50.05291005291005</v>
      </c>
    </row>
    <row r="703" spans="1:11" ht="46.5">
      <c r="A703" s="6" t="s">
        <v>191</v>
      </c>
      <c r="B703" s="100" t="s">
        <v>365</v>
      </c>
      <c r="C703" s="101"/>
      <c r="D703" s="7" t="s">
        <v>212</v>
      </c>
      <c r="E703" s="7" t="s">
        <v>154</v>
      </c>
      <c r="F703" s="7" t="s">
        <v>285</v>
      </c>
      <c r="G703" s="8" t="s">
        <v>192</v>
      </c>
      <c r="H703" s="35">
        <f>H704</f>
        <v>94.5</v>
      </c>
      <c r="I703" s="35">
        <f>I704</f>
        <v>47.3</v>
      </c>
      <c r="J703" s="36">
        <f t="shared" si="57"/>
        <v>47.2</v>
      </c>
      <c r="K703" s="36">
        <f t="shared" si="58"/>
        <v>50.05291005291005</v>
      </c>
    </row>
    <row r="704" spans="1:11" ht="15">
      <c r="A704" s="6" t="s">
        <v>264</v>
      </c>
      <c r="B704" s="100" t="s">
        <v>365</v>
      </c>
      <c r="C704" s="101"/>
      <c r="D704" s="7" t="s">
        <v>212</v>
      </c>
      <c r="E704" s="7" t="s">
        <v>154</v>
      </c>
      <c r="F704" s="7" t="s">
        <v>285</v>
      </c>
      <c r="G704" s="8" t="s">
        <v>265</v>
      </c>
      <c r="H704" s="35">
        <v>94.5</v>
      </c>
      <c r="I704" s="35">
        <f>Прил_5!I532</f>
        <v>47.3</v>
      </c>
      <c r="J704" s="36">
        <f t="shared" si="57"/>
        <v>47.2</v>
      </c>
      <c r="K704" s="36">
        <f t="shared" si="58"/>
        <v>50.05291005291005</v>
      </c>
    </row>
    <row r="705" spans="1:11" ht="15">
      <c r="A705" s="6" t="s">
        <v>446</v>
      </c>
      <c r="B705" s="100" t="s">
        <v>365</v>
      </c>
      <c r="C705" s="101"/>
      <c r="D705" s="7" t="s">
        <v>212</v>
      </c>
      <c r="E705" s="7" t="s">
        <v>154</v>
      </c>
      <c r="F705" s="7" t="s">
        <v>447</v>
      </c>
      <c r="G705" s="8"/>
      <c r="H705" s="35">
        <f>H706</f>
        <v>21</v>
      </c>
      <c r="I705" s="35">
        <f>I706</f>
        <v>0</v>
      </c>
      <c r="J705" s="36">
        <f t="shared" si="57"/>
        <v>21</v>
      </c>
      <c r="K705" s="36">
        <f t="shared" si="58"/>
        <v>0</v>
      </c>
    </row>
    <row r="706" spans="1:11" ht="46.5">
      <c r="A706" s="6" t="s">
        <v>191</v>
      </c>
      <c r="B706" s="100" t="s">
        <v>365</v>
      </c>
      <c r="C706" s="101"/>
      <c r="D706" s="7" t="s">
        <v>212</v>
      </c>
      <c r="E706" s="7" t="s">
        <v>154</v>
      </c>
      <c r="F706" s="7" t="s">
        <v>447</v>
      </c>
      <c r="G706" s="8" t="s">
        <v>192</v>
      </c>
      <c r="H706" s="35">
        <f>H707</f>
        <v>21</v>
      </c>
      <c r="I706" s="35">
        <f>I707</f>
        <v>0</v>
      </c>
      <c r="J706" s="36">
        <f t="shared" si="57"/>
        <v>21</v>
      </c>
      <c r="K706" s="36">
        <f t="shared" si="58"/>
        <v>0</v>
      </c>
    </row>
    <row r="707" spans="1:11" ht="15">
      <c r="A707" s="6" t="s">
        <v>264</v>
      </c>
      <c r="B707" s="100" t="s">
        <v>365</v>
      </c>
      <c r="C707" s="101"/>
      <c r="D707" s="7" t="s">
        <v>212</v>
      </c>
      <c r="E707" s="7" t="s">
        <v>154</v>
      </c>
      <c r="F707" s="7" t="s">
        <v>447</v>
      </c>
      <c r="G707" s="8" t="s">
        <v>265</v>
      </c>
      <c r="H707" s="35">
        <v>21</v>
      </c>
      <c r="I707" s="35">
        <f>Прил_5!I552</f>
        <v>0</v>
      </c>
      <c r="J707" s="36">
        <f t="shared" si="57"/>
        <v>21</v>
      </c>
      <c r="K707" s="36">
        <f t="shared" si="58"/>
        <v>0</v>
      </c>
    </row>
    <row r="708" spans="1:11" ht="62.25">
      <c r="A708" s="6" t="s">
        <v>432</v>
      </c>
      <c r="B708" s="100" t="s">
        <v>365</v>
      </c>
      <c r="C708" s="101"/>
      <c r="D708" s="7" t="s">
        <v>212</v>
      </c>
      <c r="E708" s="7" t="s">
        <v>154</v>
      </c>
      <c r="F708" s="7" t="s">
        <v>433</v>
      </c>
      <c r="G708" s="8"/>
      <c r="H708" s="35">
        <f>H709+H725</f>
        <v>3720.1</v>
      </c>
      <c r="I708" s="35">
        <f>I709+I725</f>
        <v>111.69999999999999</v>
      </c>
      <c r="J708" s="36">
        <f t="shared" si="57"/>
        <v>3608.4</v>
      </c>
      <c r="K708" s="36">
        <f t="shared" si="58"/>
        <v>3.002607456788796</v>
      </c>
    </row>
    <row r="709" spans="1:11" ht="62.25">
      <c r="A709" s="6" t="s">
        <v>434</v>
      </c>
      <c r="B709" s="100" t="s">
        <v>365</v>
      </c>
      <c r="C709" s="101"/>
      <c r="D709" s="7" t="s">
        <v>212</v>
      </c>
      <c r="E709" s="7" t="s">
        <v>154</v>
      </c>
      <c r="F709" s="7" t="s">
        <v>435</v>
      </c>
      <c r="G709" s="8"/>
      <c r="H709" s="35">
        <f>H710+H713+H716+H719+H722</f>
        <v>1152</v>
      </c>
      <c r="I709" s="35">
        <f>I710+I713+I716+I719+I722</f>
        <v>111.69999999999999</v>
      </c>
      <c r="J709" s="36">
        <f t="shared" si="57"/>
        <v>1040.3</v>
      </c>
      <c r="K709" s="36">
        <f t="shared" si="58"/>
        <v>9.696180555555554</v>
      </c>
    </row>
    <row r="710" spans="1:11" ht="46.5">
      <c r="A710" s="6" t="s">
        <v>448</v>
      </c>
      <c r="B710" s="100" t="s">
        <v>365</v>
      </c>
      <c r="C710" s="101"/>
      <c r="D710" s="7" t="s">
        <v>212</v>
      </c>
      <c r="E710" s="7" t="s">
        <v>154</v>
      </c>
      <c r="F710" s="7" t="s">
        <v>449</v>
      </c>
      <c r="G710" s="8"/>
      <c r="H710" s="35">
        <f>H711</f>
        <v>100</v>
      </c>
      <c r="I710" s="35">
        <f>I711</f>
        <v>0</v>
      </c>
      <c r="J710" s="36">
        <f t="shared" si="57"/>
        <v>100</v>
      </c>
      <c r="K710" s="36">
        <f t="shared" si="58"/>
        <v>0</v>
      </c>
    </row>
    <row r="711" spans="1:11" ht="46.5">
      <c r="A711" s="6" t="s">
        <v>191</v>
      </c>
      <c r="B711" s="100" t="s">
        <v>365</v>
      </c>
      <c r="C711" s="101"/>
      <c r="D711" s="7" t="s">
        <v>212</v>
      </c>
      <c r="E711" s="7" t="s">
        <v>154</v>
      </c>
      <c r="F711" s="7" t="s">
        <v>449</v>
      </c>
      <c r="G711" s="8" t="s">
        <v>192</v>
      </c>
      <c r="H711" s="35">
        <f>H712</f>
        <v>100</v>
      </c>
      <c r="I711" s="35">
        <f>I712</f>
        <v>0</v>
      </c>
      <c r="J711" s="36">
        <f t="shared" si="57"/>
        <v>100</v>
      </c>
      <c r="K711" s="36">
        <f t="shared" si="58"/>
        <v>0</v>
      </c>
    </row>
    <row r="712" spans="1:11" ht="15">
      <c r="A712" s="6" t="s">
        <v>264</v>
      </c>
      <c r="B712" s="100" t="s">
        <v>365</v>
      </c>
      <c r="C712" s="101"/>
      <c r="D712" s="7" t="s">
        <v>212</v>
      </c>
      <c r="E712" s="7" t="s">
        <v>154</v>
      </c>
      <c r="F712" s="7" t="s">
        <v>449</v>
      </c>
      <c r="G712" s="8" t="s">
        <v>265</v>
      </c>
      <c r="H712" s="35">
        <v>100</v>
      </c>
      <c r="I712" s="35">
        <f>Прил_5!I597</f>
        <v>0</v>
      </c>
      <c r="J712" s="36">
        <f t="shared" si="57"/>
        <v>100</v>
      </c>
      <c r="K712" s="36">
        <f t="shared" si="58"/>
        <v>0</v>
      </c>
    </row>
    <row r="713" spans="1:11" ht="30.75">
      <c r="A713" s="6" t="s">
        <v>437</v>
      </c>
      <c r="B713" s="100" t="s">
        <v>365</v>
      </c>
      <c r="C713" s="101"/>
      <c r="D713" s="7" t="s">
        <v>212</v>
      </c>
      <c r="E713" s="7" t="s">
        <v>154</v>
      </c>
      <c r="F713" s="7" t="s">
        <v>438</v>
      </c>
      <c r="G713" s="8"/>
      <c r="H713" s="35">
        <f>H714</f>
        <v>246.8</v>
      </c>
      <c r="I713" s="35">
        <f>I714</f>
        <v>0</v>
      </c>
      <c r="J713" s="36">
        <f t="shared" si="57"/>
        <v>246.8</v>
      </c>
      <c r="K713" s="36">
        <f t="shared" si="58"/>
        <v>0</v>
      </c>
    </row>
    <row r="714" spans="1:11" ht="46.5">
      <c r="A714" s="6" t="s">
        <v>191</v>
      </c>
      <c r="B714" s="100" t="s">
        <v>365</v>
      </c>
      <c r="C714" s="101"/>
      <c r="D714" s="7" t="s">
        <v>212</v>
      </c>
      <c r="E714" s="7" t="s">
        <v>154</v>
      </c>
      <c r="F714" s="7" t="s">
        <v>438</v>
      </c>
      <c r="G714" s="8" t="s">
        <v>192</v>
      </c>
      <c r="H714" s="35">
        <f>H715</f>
        <v>246.8</v>
      </c>
      <c r="I714" s="35">
        <f>I715</f>
        <v>0</v>
      </c>
      <c r="J714" s="36">
        <f t="shared" si="57"/>
        <v>246.8</v>
      </c>
      <c r="K714" s="36">
        <f t="shared" si="58"/>
        <v>0</v>
      </c>
    </row>
    <row r="715" spans="1:11" ht="15">
      <c r="A715" s="6" t="s">
        <v>264</v>
      </c>
      <c r="B715" s="100" t="s">
        <v>365</v>
      </c>
      <c r="C715" s="101"/>
      <c r="D715" s="7" t="s">
        <v>212</v>
      </c>
      <c r="E715" s="7" t="s">
        <v>154</v>
      </c>
      <c r="F715" s="7" t="s">
        <v>438</v>
      </c>
      <c r="G715" s="8" t="s">
        <v>265</v>
      </c>
      <c r="H715" s="35">
        <v>246.8</v>
      </c>
      <c r="I715" s="35">
        <f>Прил_5!I613</f>
        <v>0</v>
      </c>
      <c r="J715" s="36">
        <f aca="true" t="shared" si="60" ref="J715:J778">H715-I715</f>
        <v>246.8</v>
      </c>
      <c r="K715" s="36">
        <f aca="true" t="shared" si="61" ref="K715:K778">I715/H715*100</f>
        <v>0</v>
      </c>
    </row>
    <row r="716" spans="1:11" ht="46.5">
      <c r="A716" s="6" t="s">
        <v>439</v>
      </c>
      <c r="B716" s="100" t="s">
        <v>365</v>
      </c>
      <c r="C716" s="101"/>
      <c r="D716" s="7" t="s">
        <v>212</v>
      </c>
      <c r="E716" s="7" t="s">
        <v>154</v>
      </c>
      <c r="F716" s="7" t="s">
        <v>440</v>
      </c>
      <c r="G716" s="8"/>
      <c r="H716" s="35">
        <f>H717</f>
        <v>527.7</v>
      </c>
      <c r="I716" s="35">
        <f>I717</f>
        <v>111.69999999999999</v>
      </c>
      <c r="J716" s="36">
        <f t="shared" si="60"/>
        <v>416.00000000000006</v>
      </c>
      <c r="K716" s="36">
        <f t="shared" si="61"/>
        <v>21.167329922304333</v>
      </c>
    </row>
    <row r="717" spans="1:11" ht="46.5">
      <c r="A717" s="6" t="s">
        <v>191</v>
      </c>
      <c r="B717" s="100" t="s">
        <v>365</v>
      </c>
      <c r="C717" s="101"/>
      <c r="D717" s="7" t="s">
        <v>212</v>
      </c>
      <c r="E717" s="7" t="s">
        <v>154</v>
      </c>
      <c r="F717" s="7" t="s">
        <v>440</v>
      </c>
      <c r="G717" s="8" t="s">
        <v>192</v>
      </c>
      <c r="H717" s="35">
        <f>H718</f>
        <v>527.7</v>
      </c>
      <c r="I717" s="35">
        <f>I718</f>
        <v>111.69999999999999</v>
      </c>
      <c r="J717" s="36">
        <f t="shared" si="60"/>
        <v>416.00000000000006</v>
      </c>
      <c r="K717" s="36">
        <f t="shared" si="61"/>
        <v>21.167329922304333</v>
      </c>
    </row>
    <row r="718" spans="1:11" ht="15">
      <c r="A718" s="6" t="s">
        <v>264</v>
      </c>
      <c r="B718" s="100" t="s">
        <v>365</v>
      </c>
      <c r="C718" s="101"/>
      <c r="D718" s="7" t="s">
        <v>212</v>
      </c>
      <c r="E718" s="7" t="s">
        <v>154</v>
      </c>
      <c r="F718" s="7" t="s">
        <v>440</v>
      </c>
      <c r="G718" s="8" t="s">
        <v>265</v>
      </c>
      <c r="H718" s="35">
        <v>527.7</v>
      </c>
      <c r="I718" s="35">
        <f>Прил_5!I623</f>
        <v>111.69999999999999</v>
      </c>
      <c r="J718" s="36">
        <f t="shared" si="60"/>
        <v>416.00000000000006</v>
      </c>
      <c r="K718" s="36">
        <f t="shared" si="61"/>
        <v>21.167329922304333</v>
      </c>
    </row>
    <row r="719" spans="1:11" ht="15">
      <c r="A719" s="6" t="s">
        <v>450</v>
      </c>
      <c r="B719" s="100" t="s">
        <v>365</v>
      </c>
      <c r="C719" s="101"/>
      <c r="D719" s="7" t="s">
        <v>212</v>
      </c>
      <c r="E719" s="7" t="s">
        <v>154</v>
      </c>
      <c r="F719" s="7" t="s">
        <v>451</v>
      </c>
      <c r="G719" s="8"/>
      <c r="H719" s="35">
        <f>H720</f>
        <v>270</v>
      </c>
      <c r="I719" s="35">
        <f>I720</f>
        <v>0</v>
      </c>
      <c r="J719" s="36">
        <f t="shared" si="60"/>
        <v>270</v>
      </c>
      <c r="K719" s="36">
        <f t="shared" si="61"/>
        <v>0</v>
      </c>
    </row>
    <row r="720" spans="1:11" ht="46.5">
      <c r="A720" s="6" t="s">
        <v>191</v>
      </c>
      <c r="B720" s="100" t="s">
        <v>365</v>
      </c>
      <c r="C720" s="101"/>
      <c r="D720" s="7" t="s">
        <v>212</v>
      </c>
      <c r="E720" s="7" t="s">
        <v>154</v>
      </c>
      <c r="F720" s="7" t="s">
        <v>451</v>
      </c>
      <c r="G720" s="8" t="s">
        <v>192</v>
      </c>
      <c r="H720" s="35">
        <f>H721</f>
        <v>270</v>
      </c>
      <c r="I720" s="35">
        <f>I721</f>
        <v>0</v>
      </c>
      <c r="J720" s="36">
        <f t="shared" si="60"/>
        <v>270</v>
      </c>
      <c r="K720" s="36">
        <f t="shared" si="61"/>
        <v>0</v>
      </c>
    </row>
    <row r="721" spans="1:11" ht="15">
      <c r="A721" s="6" t="s">
        <v>264</v>
      </c>
      <c r="B721" s="100" t="s">
        <v>365</v>
      </c>
      <c r="C721" s="101"/>
      <c r="D721" s="7" t="s">
        <v>212</v>
      </c>
      <c r="E721" s="7" t="s">
        <v>154</v>
      </c>
      <c r="F721" s="7" t="s">
        <v>451</v>
      </c>
      <c r="G721" s="8" t="s">
        <v>265</v>
      </c>
      <c r="H721" s="35">
        <v>270</v>
      </c>
      <c r="I721" s="35">
        <f>Прил_5!I629</f>
        <v>0</v>
      </c>
      <c r="J721" s="36">
        <f t="shared" si="60"/>
        <v>270</v>
      </c>
      <c r="K721" s="36">
        <f t="shared" si="61"/>
        <v>0</v>
      </c>
    </row>
    <row r="722" spans="1:11" ht="51.75" customHeight="1">
      <c r="A722" s="6" t="s">
        <v>452</v>
      </c>
      <c r="B722" s="100" t="s">
        <v>365</v>
      </c>
      <c r="C722" s="101"/>
      <c r="D722" s="7" t="s">
        <v>212</v>
      </c>
      <c r="E722" s="7" t="s">
        <v>154</v>
      </c>
      <c r="F722" s="7" t="s">
        <v>453</v>
      </c>
      <c r="G722" s="8"/>
      <c r="H722" s="35">
        <f>H723</f>
        <v>7.5</v>
      </c>
      <c r="I722" s="35">
        <f>I723</f>
        <v>0</v>
      </c>
      <c r="J722" s="36">
        <f t="shared" si="60"/>
        <v>7.5</v>
      </c>
      <c r="K722" s="36">
        <f t="shared" si="61"/>
        <v>0</v>
      </c>
    </row>
    <row r="723" spans="1:11" ht="46.5">
      <c r="A723" s="6" t="s">
        <v>191</v>
      </c>
      <c r="B723" s="100" t="s">
        <v>365</v>
      </c>
      <c r="C723" s="101"/>
      <c r="D723" s="7" t="s">
        <v>212</v>
      </c>
      <c r="E723" s="7" t="s">
        <v>154</v>
      </c>
      <c r="F723" s="7" t="s">
        <v>453</v>
      </c>
      <c r="G723" s="8" t="s">
        <v>192</v>
      </c>
      <c r="H723" s="35">
        <f>H724</f>
        <v>7.5</v>
      </c>
      <c r="I723" s="35">
        <f>I724</f>
        <v>0</v>
      </c>
      <c r="J723" s="36">
        <f t="shared" si="60"/>
        <v>7.5</v>
      </c>
      <c r="K723" s="36">
        <f t="shared" si="61"/>
        <v>0</v>
      </c>
    </row>
    <row r="724" spans="1:11" ht="15">
      <c r="A724" s="6" t="s">
        <v>264</v>
      </c>
      <c r="B724" s="100" t="s">
        <v>365</v>
      </c>
      <c r="C724" s="101"/>
      <c r="D724" s="7" t="s">
        <v>212</v>
      </c>
      <c r="E724" s="7" t="s">
        <v>154</v>
      </c>
      <c r="F724" s="7" t="s">
        <v>453</v>
      </c>
      <c r="G724" s="8" t="s">
        <v>265</v>
      </c>
      <c r="H724" s="35">
        <v>7.5</v>
      </c>
      <c r="I724" s="35">
        <f>Прил_5!I635</f>
        <v>0</v>
      </c>
      <c r="J724" s="36">
        <f t="shared" si="60"/>
        <v>7.5</v>
      </c>
      <c r="K724" s="36">
        <f t="shared" si="61"/>
        <v>0</v>
      </c>
    </row>
    <row r="725" spans="1:11" ht="62.25">
      <c r="A725" s="6" t="s">
        <v>454</v>
      </c>
      <c r="B725" s="100" t="s">
        <v>365</v>
      </c>
      <c r="C725" s="101"/>
      <c r="D725" s="7" t="s">
        <v>212</v>
      </c>
      <c r="E725" s="7" t="s">
        <v>154</v>
      </c>
      <c r="F725" s="7" t="s">
        <v>455</v>
      </c>
      <c r="G725" s="8"/>
      <c r="H725" s="35">
        <f aca="true" t="shared" si="62" ref="H725:I727">H726</f>
        <v>2568.1</v>
      </c>
      <c r="I725" s="35">
        <f t="shared" si="62"/>
        <v>0</v>
      </c>
      <c r="J725" s="36">
        <f t="shared" si="60"/>
        <v>2568.1</v>
      </c>
      <c r="K725" s="36">
        <f t="shared" si="61"/>
        <v>0</v>
      </c>
    </row>
    <row r="726" spans="1:11" ht="62.25">
      <c r="A726" s="6" t="s">
        <v>456</v>
      </c>
      <c r="B726" s="100" t="s">
        <v>365</v>
      </c>
      <c r="C726" s="101"/>
      <c r="D726" s="7" t="s">
        <v>212</v>
      </c>
      <c r="E726" s="7" t="s">
        <v>154</v>
      </c>
      <c r="F726" s="7" t="s">
        <v>457</v>
      </c>
      <c r="G726" s="8"/>
      <c r="H726" s="35">
        <f t="shared" si="62"/>
        <v>2568.1</v>
      </c>
      <c r="I726" s="35">
        <f t="shared" si="62"/>
        <v>0</v>
      </c>
      <c r="J726" s="36">
        <f t="shared" si="60"/>
        <v>2568.1</v>
      </c>
      <c r="K726" s="36">
        <f t="shared" si="61"/>
        <v>0</v>
      </c>
    </row>
    <row r="727" spans="1:11" ht="46.5">
      <c r="A727" s="6" t="s">
        <v>191</v>
      </c>
      <c r="B727" s="100" t="s">
        <v>365</v>
      </c>
      <c r="C727" s="101"/>
      <c r="D727" s="7" t="s">
        <v>212</v>
      </c>
      <c r="E727" s="7" t="s">
        <v>154</v>
      </c>
      <c r="F727" s="7" t="s">
        <v>457</v>
      </c>
      <c r="G727" s="8" t="s">
        <v>192</v>
      </c>
      <c r="H727" s="35">
        <f t="shared" si="62"/>
        <v>2568.1</v>
      </c>
      <c r="I727" s="35">
        <f t="shared" si="62"/>
        <v>0</v>
      </c>
      <c r="J727" s="36">
        <f t="shared" si="60"/>
        <v>2568.1</v>
      </c>
      <c r="K727" s="36">
        <f t="shared" si="61"/>
        <v>0</v>
      </c>
    </row>
    <row r="728" spans="1:11" ht="15">
      <c r="A728" s="6" t="s">
        <v>264</v>
      </c>
      <c r="B728" s="100" t="s">
        <v>365</v>
      </c>
      <c r="C728" s="101"/>
      <c r="D728" s="7" t="s">
        <v>212</v>
      </c>
      <c r="E728" s="7" t="s">
        <v>154</v>
      </c>
      <c r="F728" s="7" t="s">
        <v>457</v>
      </c>
      <c r="G728" s="8" t="s">
        <v>265</v>
      </c>
      <c r="H728" s="35">
        <v>2568.1</v>
      </c>
      <c r="I728" s="35">
        <f>Прил_5!I642</f>
        <v>0</v>
      </c>
      <c r="J728" s="36">
        <f t="shared" si="60"/>
        <v>2568.1</v>
      </c>
      <c r="K728" s="36">
        <f t="shared" si="61"/>
        <v>0</v>
      </c>
    </row>
    <row r="729" spans="1:11" ht="30.75">
      <c r="A729" s="6" t="s">
        <v>441</v>
      </c>
      <c r="B729" s="100" t="s">
        <v>365</v>
      </c>
      <c r="C729" s="101"/>
      <c r="D729" s="7" t="s">
        <v>212</v>
      </c>
      <c r="E729" s="7" t="s">
        <v>154</v>
      </c>
      <c r="F729" s="7" t="s">
        <v>442</v>
      </c>
      <c r="G729" s="8"/>
      <c r="H729" s="35">
        <f aca="true" t="shared" si="63" ref="H729:I731">H730</f>
        <v>300</v>
      </c>
      <c r="I729" s="35">
        <f t="shared" si="63"/>
        <v>0</v>
      </c>
      <c r="J729" s="36">
        <f t="shared" si="60"/>
        <v>300</v>
      </c>
      <c r="K729" s="36">
        <f t="shared" si="61"/>
        <v>0</v>
      </c>
    </row>
    <row r="730" spans="1:11" ht="30.75">
      <c r="A730" s="6" t="s">
        <v>443</v>
      </c>
      <c r="B730" s="100" t="s">
        <v>365</v>
      </c>
      <c r="C730" s="101"/>
      <c r="D730" s="7" t="s">
        <v>212</v>
      </c>
      <c r="E730" s="7" t="s">
        <v>154</v>
      </c>
      <c r="F730" s="7" t="s">
        <v>444</v>
      </c>
      <c r="G730" s="8"/>
      <c r="H730" s="35">
        <f t="shared" si="63"/>
        <v>300</v>
      </c>
      <c r="I730" s="35">
        <f t="shared" si="63"/>
        <v>0</v>
      </c>
      <c r="J730" s="36">
        <f t="shared" si="60"/>
        <v>300</v>
      </c>
      <c r="K730" s="36">
        <f t="shared" si="61"/>
        <v>0</v>
      </c>
    </row>
    <row r="731" spans="1:11" ht="46.5">
      <c r="A731" s="6" t="s">
        <v>191</v>
      </c>
      <c r="B731" s="100" t="s">
        <v>365</v>
      </c>
      <c r="C731" s="101"/>
      <c r="D731" s="7" t="s">
        <v>212</v>
      </c>
      <c r="E731" s="7" t="s">
        <v>154</v>
      </c>
      <c r="F731" s="7" t="s">
        <v>444</v>
      </c>
      <c r="G731" s="8" t="s">
        <v>192</v>
      </c>
      <c r="H731" s="35">
        <f t="shared" si="63"/>
        <v>300</v>
      </c>
      <c r="I731" s="35">
        <f t="shared" si="63"/>
        <v>0</v>
      </c>
      <c r="J731" s="36">
        <f t="shared" si="60"/>
        <v>300</v>
      </c>
      <c r="K731" s="36">
        <f t="shared" si="61"/>
        <v>0</v>
      </c>
    </row>
    <row r="732" spans="1:11" ht="15">
      <c r="A732" s="6" t="s">
        <v>264</v>
      </c>
      <c r="B732" s="100" t="s">
        <v>365</v>
      </c>
      <c r="C732" s="101"/>
      <c r="D732" s="7" t="s">
        <v>212</v>
      </c>
      <c r="E732" s="7" t="s">
        <v>154</v>
      </c>
      <c r="F732" s="7" t="s">
        <v>444</v>
      </c>
      <c r="G732" s="8" t="s">
        <v>265</v>
      </c>
      <c r="H732" s="35">
        <v>300</v>
      </c>
      <c r="I732" s="35"/>
      <c r="J732" s="36">
        <f t="shared" si="60"/>
        <v>300</v>
      </c>
      <c r="K732" s="36">
        <f t="shared" si="61"/>
        <v>0</v>
      </c>
    </row>
    <row r="733" spans="1:11" ht="46.5">
      <c r="A733" s="2" t="s">
        <v>458</v>
      </c>
      <c r="B733" s="102" t="s">
        <v>459</v>
      </c>
      <c r="C733" s="103"/>
      <c r="D733" s="3"/>
      <c r="E733" s="3"/>
      <c r="F733" s="3"/>
      <c r="G733" s="4"/>
      <c r="H733" s="34">
        <f>H734+H749+H775+H873</f>
        <v>185550.59999999998</v>
      </c>
      <c r="I733" s="34">
        <f>I734+I749+I775+I873</f>
        <v>82139.20000000001</v>
      </c>
      <c r="J733" s="50">
        <f t="shared" si="60"/>
        <v>103411.39999999997</v>
      </c>
      <c r="K733" s="50">
        <f t="shared" si="61"/>
        <v>44.267816972836535</v>
      </c>
    </row>
    <row r="734" spans="1:16" s="57" customFormat="1" ht="18" customHeight="1">
      <c r="A734" s="53" t="s">
        <v>10</v>
      </c>
      <c r="B734" s="104" t="s">
        <v>459</v>
      </c>
      <c r="C734" s="105"/>
      <c r="D734" s="54" t="s">
        <v>11</v>
      </c>
      <c r="E734" s="58" t="s">
        <v>576</v>
      </c>
      <c r="F734" s="54"/>
      <c r="G734" s="55"/>
      <c r="H734" s="56">
        <f>H735+H744</f>
        <v>373</v>
      </c>
      <c r="I734" s="56">
        <f>I735+I744</f>
        <v>65.5</v>
      </c>
      <c r="J734" s="51">
        <f t="shared" si="60"/>
        <v>307.5</v>
      </c>
      <c r="K734" s="51">
        <f t="shared" si="61"/>
        <v>17.560321715817693</v>
      </c>
      <c r="L734" s="190"/>
      <c r="M734" s="190"/>
      <c r="N734" s="190"/>
      <c r="O734" s="190"/>
      <c r="P734" s="190"/>
    </row>
    <row r="735" spans="1:11" ht="78" customHeight="1">
      <c r="A735" s="6" t="s">
        <v>24</v>
      </c>
      <c r="B735" s="100" t="s">
        <v>459</v>
      </c>
      <c r="C735" s="101"/>
      <c r="D735" s="7" t="s">
        <v>11</v>
      </c>
      <c r="E735" s="7" t="s">
        <v>25</v>
      </c>
      <c r="F735" s="7"/>
      <c r="G735" s="8"/>
      <c r="H735" s="35">
        <f aca="true" t="shared" si="64" ref="H735:I737">H736</f>
        <v>273</v>
      </c>
      <c r="I735" s="35">
        <f t="shared" si="64"/>
        <v>65.5</v>
      </c>
      <c r="J735" s="36">
        <f t="shared" si="60"/>
        <v>207.5</v>
      </c>
      <c r="K735" s="36">
        <f t="shared" si="61"/>
        <v>23.992673992673993</v>
      </c>
    </row>
    <row r="736" spans="1:11" ht="62.25">
      <c r="A736" s="6" t="s">
        <v>14</v>
      </c>
      <c r="B736" s="100" t="s">
        <v>459</v>
      </c>
      <c r="C736" s="101"/>
      <c r="D736" s="7" t="s">
        <v>11</v>
      </c>
      <c r="E736" s="7" t="s">
        <v>25</v>
      </c>
      <c r="F736" s="7" t="s">
        <v>15</v>
      </c>
      <c r="G736" s="8"/>
      <c r="H736" s="35">
        <f t="shared" si="64"/>
        <v>273</v>
      </c>
      <c r="I736" s="35">
        <f t="shared" si="64"/>
        <v>65.5</v>
      </c>
      <c r="J736" s="36">
        <f t="shared" si="60"/>
        <v>207.5</v>
      </c>
      <c r="K736" s="36">
        <f t="shared" si="61"/>
        <v>23.992673992673993</v>
      </c>
    </row>
    <row r="737" spans="1:11" ht="15">
      <c r="A737" s="6" t="s">
        <v>41</v>
      </c>
      <c r="B737" s="100" t="s">
        <v>459</v>
      </c>
      <c r="C737" s="101"/>
      <c r="D737" s="7" t="s">
        <v>11</v>
      </c>
      <c r="E737" s="7" t="s">
        <v>25</v>
      </c>
      <c r="F737" s="7" t="s">
        <v>42</v>
      </c>
      <c r="G737" s="8"/>
      <c r="H737" s="35">
        <f t="shared" si="64"/>
        <v>273</v>
      </c>
      <c r="I737" s="35">
        <f t="shared" si="64"/>
        <v>65.5</v>
      </c>
      <c r="J737" s="36">
        <f t="shared" si="60"/>
        <v>207.5</v>
      </c>
      <c r="K737" s="36">
        <f t="shared" si="61"/>
        <v>23.992673992673993</v>
      </c>
    </row>
    <row r="738" spans="1:11" ht="30.75">
      <c r="A738" s="6" t="s">
        <v>31</v>
      </c>
      <c r="B738" s="100" t="s">
        <v>459</v>
      </c>
      <c r="C738" s="101"/>
      <c r="D738" s="7" t="s">
        <v>11</v>
      </c>
      <c r="E738" s="7" t="s">
        <v>25</v>
      </c>
      <c r="F738" s="7" t="s">
        <v>44</v>
      </c>
      <c r="G738" s="8"/>
      <c r="H738" s="35">
        <f>H739+H741</f>
        <v>273</v>
      </c>
      <c r="I738" s="35">
        <f>I739+I741</f>
        <v>65.5</v>
      </c>
      <c r="J738" s="36">
        <f t="shared" si="60"/>
        <v>207.5</v>
      </c>
      <c r="K738" s="36">
        <f t="shared" si="61"/>
        <v>23.992673992673993</v>
      </c>
    </row>
    <row r="739" spans="1:11" ht="46.5">
      <c r="A739" s="6" t="s">
        <v>33</v>
      </c>
      <c r="B739" s="100" t="s">
        <v>459</v>
      </c>
      <c r="C739" s="101"/>
      <c r="D739" s="7" t="s">
        <v>11</v>
      </c>
      <c r="E739" s="7" t="s">
        <v>25</v>
      </c>
      <c r="F739" s="7" t="s">
        <v>44</v>
      </c>
      <c r="G739" s="8" t="s">
        <v>34</v>
      </c>
      <c r="H739" s="35">
        <f>H740</f>
        <v>118</v>
      </c>
      <c r="I739" s="35">
        <f>I740</f>
        <v>58.8</v>
      </c>
      <c r="J739" s="36">
        <f t="shared" si="60"/>
        <v>59.2</v>
      </c>
      <c r="K739" s="36">
        <f t="shared" si="61"/>
        <v>49.83050847457627</v>
      </c>
    </row>
    <row r="740" spans="1:11" ht="46.5">
      <c r="A740" s="6" t="s">
        <v>35</v>
      </c>
      <c r="B740" s="100" t="s">
        <v>459</v>
      </c>
      <c r="C740" s="101"/>
      <c r="D740" s="7" t="s">
        <v>11</v>
      </c>
      <c r="E740" s="7" t="s">
        <v>25</v>
      </c>
      <c r="F740" s="7" t="s">
        <v>44</v>
      </c>
      <c r="G740" s="8" t="s">
        <v>36</v>
      </c>
      <c r="H740" s="35">
        <v>118</v>
      </c>
      <c r="I740" s="35">
        <v>58.8</v>
      </c>
      <c r="J740" s="36">
        <f t="shared" si="60"/>
        <v>59.2</v>
      </c>
      <c r="K740" s="36">
        <f t="shared" si="61"/>
        <v>49.83050847457627</v>
      </c>
    </row>
    <row r="741" spans="1:11" ht="15">
      <c r="A741" s="6" t="s">
        <v>45</v>
      </c>
      <c r="B741" s="100" t="s">
        <v>459</v>
      </c>
      <c r="C741" s="101"/>
      <c r="D741" s="7" t="s">
        <v>11</v>
      </c>
      <c r="E741" s="7" t="s">
        <v>25</v>
      </c>
      <c r="F741" s="7" t="s">
        <v>44</v>
      </c>
      <c r="G741" s="8" t="s">
        <v>46</v>
      </c>
      <c r="H741" s="35">
        <f>H742+H743</f>
        <v>155</v>
      </c>
      <c r="I741" s="35">
        <f>I742+I743</f>
        <v>6.699999999999999</v>
      </c>
      <c r="J741" s="36">
        <f t="shared" si="60"/>
        <v>148.3</v>
      </c>
      <c r="K741" s="36">
        <f t="shared" si="61"/>
        <v>4.32258064516129</v>
      </c>
    </row>
    <row r="742" spans="1:11" ht="15">
      <c r="A742" s="6" t="s">
        <v>47</v>
      </c>
      <c r="B742" s="100" t="s">
        <v>459</v>
      </c>
      <c r="C742" s="101"/>
      <c r="D742" s="7" t="s">
        <v>11</v>
      </c>
      <c r="E742" s="7" t="s">
        <v>25</v>
      </c>
      <c r="F742" s="7" t="s">
        <v>44</v>
      </c>
      <c r="G742" s="8" t="s">
        <v>48</v>
      </c>
      <c r="H742" s="35">
        <v>150</v>
      </c>
      <c r="I742" s="35">
        <v>4.1</v>
      </c>
      <c r="J742" s="36">
        <f t="shared" si="60"/>
        <v>145.9</v>
      </c>
      <c r="K742" s="36">
        <f t="shared" si="61"/>
        <v>2.733333333333333</v>
      </c>
    </row>
    <row r="743" spans="1:11" ht="18.75" customHeight="1">
      <c r="A743" s="6" t="s">
        <v>49</v>
      </c>
      <c r="B743" s="100" t="s">
        <v>459</v>
      </c>
      <c r="C743" s="101"/>
      <c r="D743" s="7" t="s">
        <v>11</v>
      </c>
      <c r="E743" s="7" t="s">
        <v>25</v>
      </c>
      <c r="F743" s="7" t="s">
        <v>44</v>
      </c>
      <c r="G743" s="8" t="s">
        <v>50</v>
      </c>
      <c r="H743" s="35">
        <v>5</v>
      </c>
      <c r="I743" s="35">
        <v>2.6</v>
      </c>
      <c r="J743" s="36">
        <f t="shared" si="60"/>
        <v>2.4</v>
      </c>
      <c r="K743" s="36">
        <f t="shared" si="61"/>
        <v>52</v>
      </c>
    </row>
    <row r="744" spans="1:11" ht="15">
      <c r="A744" s="6" t="s">
        <v>54</v>
      </c>
      <c r="B744" s="100" t="s">
        <v>459</v>
      </c>
      <c r="C744" s="101"/>
      <c r="D744" s="7" t="s">
        <v>11</v>
      </c>
      <c r="E744" s="7" t="s">
        <v>55</v>
      </c>
      <c r="F744" s="7"/>
      <c r="G744" s="8"/>
      <c r="H744" s="35">
        <f aca="true" t="shared" si="65" ref="H744:I747">H745</f>
        <v>100</v>
      </c>
      <c r="I744" s="35">
        <f t="shared" si="65"/>
        <v>0</v>
      </c>
      <c r="J744" s="36">
        <f t="shared" si="60"/>
        <v>100</v>
      </c>
      <c r="K744" s="36">
        <f t="shared" si="61"/>
        <v>0</v>
      </c>
    </row>
    <row r="745" spans="1:11" ht="46.5">
      <c r="A745" s="6" t="s">
        <v>243</v>
      </c>
      <c r="B745" s="100" t="s">
        <v>459</v>
      </c>
      <c r="C745" s="101"/>
      <c r="D745" s="7" t="s">
        <v>11</v>
      </c>
      <c r="E745" s="7" t="s">
        <v>55</v>
      </c>
      <c r="F745" s="7" t="s">
        <v>244</v>
      </c>
      <c r="G745" s="8"/>
      <c r="H745" s="35">
        <f t="shared" si="65"/>
        <v>100</v>
      </c>
      <c r="I745" s="35">
        <f t="shared" si="65"/>
        <v>0</v>
      </c>
      <c r="J745" s="36">
        <f t="shared" si="60"/>
        <v>100</v>
      </c>
      <c r="K745" s="36">
        <f t="shared" si="61"/>
        <v>0</v>
      </c>
    </row>
    <row r="746" spans="1:11" ht="62.25">
      <c r="A746" s="6" t="s">
        <v>247</v>
      </c>
      <c r="B746" s="100" t="s">
        <v>459</v>
      </c>
      <c r="C746" s="101"/>
      <c r="D746" s="7" t="s">
        <v>11</v>
      </c>
      <c r="E746" s="7" t="s">
        <v>55</v>
      </c>
      <c r="F746" s="7" t="s">
        <v>248</v>
      </c>
      <c r="G746" s="8"/>
      <c r="H746" s="35">
        <f t="shared" si="65"/>
        <v>100</v>
      </c>
      <c r="I746" s="35">
        <f t="shared" si="65"/>
        <v>0</v>
      </c>
      <c r="J746" s="36">
        <f t="shared" si="60"/>
        <v>100</v>
      </c>
      <c r="K746" s="36">
        <f t="shared" si="61"/>
        <v>0</v>
      </c>
    </row>
    <row r="747" spans="1:11" ht="46.5">
      <c r="A747" s="6" t="s">
        <v>33</v>
      </c>
      <c r="B747" s="100" t="s">
        <v>459</v>
      </c>
      <c r="C747" s="101"/>
      <c r="D747" s="7" t="s">
        <v>11</v>
      </c>
      <c r="E747" s="7" t="s">
        <v>55</v>
      </c>
      <c r="F747" s="7" t="s">
        <v>248</v>
      </c>
      <c r="G747" s="8" t="s">
        <v>34</v>
      </c>
      <c r="H747" s="35">
        <f t="shared" si="65"/>
        <v>100</v>
      </c>
      <c r="I747" s="35">
        <f t="shared" si="65"/>
        <v>0</v>
      </c>
      <c r="J747" s="36">
        <f t="shared" si="60"/>
        <v>100</v>
      </c>
      <c r="K747" s="36">
        <f t="shared" si="61"/>
        <v>0</v>
      </c>
    </row>
    <row r="748" spans="1:11" ht="46.5">
      <c r="A748" s="6" t="s">
        <v>35</v>
      </c>
      <c r="B748" s="100" t="s">
        <v>459</v>
      </c>
      <c r="C748" s="101"/>
      <c r="D748" s="7" t="s">
        <v>11</v>
      </c>
      <c r="E748" s="7" t="s">
        <v>55</v>
      </c>
      <c r="F748" s="7" t="s">
        <v>248</v>
      </c>
      <c r="G748" s="8" t="s">
        <v>36</v>
      </c>
      <c r="H748" s="35">
        <v>100</v>
      </c>
      <c r="I748" s="35"/>
      <c r="J748" s="36">
        <f t="shared" si="60"/>
        <v>100</v>
      </c>
      <c r="K748" s="36">
        <f t="shared" si="61"/>
        <v>0</v>
      </c>
    </row>
    <row r="749" spans="1:16" s="57" customFormat="1" ht="15.75">
      <c r="A749" s="53" t="s">
        <v>126</v>
      </c>
      <c r="B749" s="104" t="s">
        <v>459</v>
      </c>
      <c r="C749" s="105"/>
      <c r="D749" s="54" t="s">
        <v>25</v>
      </c>
      <c r="E749" s="58" t="s">
        <v>576</v>
      </c>
      <c r="F749" s="54"/>
      <c r="G749" s="55"/>
      <c r="H749" s="56">
        <f>H750+H760</f>
        <v>7747.5</v>
      </c>
      <c r="I749" s="56">
        <f>I750+I760</f>
        <v>578.6</v>
      </c>
      <c r="J749" s="51">
        <f t="shared" si="60"/>
        <v>7168.9</v>
      </c>
      <c r="K749" s="51">
        <f t="shared" si="61"/>
        <v>7.468215553404324</v>
      </c>
      <c r="L749" s="190"/>
      <c r="M749" s="190"/>
      <c r="N749" s="190"/>
      <c r="O749" s="190"/>
      <c r="P749" s="190"/>
    </row>
    <row r="750" spans="1:11" ht="15">
      <c r="A750" s="6" t="s">
        <v>460</v>
      </c>
      <c r="B750" s="100" t="s">
        <v>459</v>
      </c>
      <c r="C750" s="101"/>
      <c r="D750" s="7" t="s">
        <v>25</v>
      </c>
      <c r="E750" s="7" t="s">
        <v>186</v>
      </c>
      <c r="F750" s="7"/>
      <c r="G750" s="8"/>
      <c r="H750" s="35">
        <f>H751+H756</f>
        <v>560.5</v>
      </c>
      <c r="I750" s="35">
        <f>I751+I756</f>
        <v>3.6</v>
      </c>
      <c r="J750" s="36">
        <f t="shared" si="60"/>
        <v>556.9</v>
      </c>
      <c r="K750" s="36">
        <f t="shared" si="61"/>
        <v>0.6422836752899197</v>
      </c>
    </row>
    <row r="751" spans="1:11" ht="62.25">
      <c r="A751" s="6" t="s">
        <v>461</v>
      </c>
      <c r="B751" s="100" t="s">
        <v>459</v>
      </c>
      <c r="C751" s="101"/>
      <c r="D751" s="7" t="s">
        <v>25</v>
      </c>
      <c r="E751" s="7" t="s">
        <v>186</v>
      </c>
      <c r="F751" s="7" t="s">
        <v>462</v>
      </c>
      <c r="G751" s="8"/>
      <c r="H751" s="35">
        <f aca="true" t="shared" si="66" ref="H751:I754">H752</f>
        <v>53</v>
      </c>
      <c r="I751" s="35">
        <f t="shared" si="66"/>
        <v>0</v>
      </c>
      <c r="J751" s="36">
        <f t="shared" si="60"/>
        <v>53</v>
      </c>
      <c r="K751" s="36">
        <f t="shared" si="61"/>
        <v>0</v>
      </c>
    </row>
    <row r="752" spans="1:11" ht="46.5">
      <c r="A752" s="6" t="s">
        <v>463</v>
      </c>
      <c r="B752" s="100" t="s">
        <v>459</v>
      </c>
      <c r="C752" s="101"/>
      <c r="D752" s="7" t="s">
        <v>25</v>
      </c>
      <c r="E752" s="7" t="s">
        <v>186</v>
      </c>
      <c r="F752" s="7" t="s">
        <v>464</v>
      </c>
      <c r="G752" s="8"/>
      <c r="H752" s="35">
        <f t="shared" si="66"/>
        <v>53</v>
      </c>
      <c r="I752" s="35">
        <f t="shared" si="66"/>
        <v>0</v>
      </c>
      <c r="J752" s="36">
        <f t="shared" si="60"/>
        <v>53</v>
      </c>
      <c r="K752" s="36">
        <f t="shared" si="61"/>
        <v>0</v>
      </c>
    </row>
    <row r="753" spans="1:11" ht="78">
      <c r="A753" s="6" t="s">
        <v>465</v>
      </c>
      <c r="B753" s="100" t="s">
        <v>459</v>
      </c>
      <c r="C753" s="101"/>
      <c r="D753" s="7" t="s">
        <v>25</v>
      </c>
      <c r="E753" s="7" t="s">
        <v>186</v>
      </c>
      <c r="F753" s="7" t="s">
        <v>466</v>
      </c>
      <c r="G753" s="8"/>
      <c r="H753" s="35">
        <f t="shared" si="66"/>
        <v>53</v>
      </c>
      <c r="I753" s="35">
        <f t="shared" si="66"/>
        <v>0</v>
      </c>
      <c r="J753" s="36">
        <f t="shared" si="60"/>
        <v>53</v>
      </c>
      <c r="K753" s="36">
        <f t="shared" si="61"/>
        <v>0</v>
      </c>
    </row>
    <row r="754" spans="1:11" ht="46.5">
      <c r="A754" s="6" t="s">
        <v>33</v>
      </c>
      <c r="B754" s="100" t="s">
        <v>459</v>
      </c>
      <c r="C754" s="101"/>
      <c r="D754" s="7" t="s">
        <v>25</v>
      </c>
      <c r="E754" s="7" t="s">
        <v>186</v>
      </c>
      <c r="F754" s="7" t="s">
        <v>466</v>
      </c>
      <c r="G754" s="8" t="s">
        <v>34</v>
      </c>
      <c r="H754" s="35">
        <f t="shared" si="66"/>
        <v>53</v>
      </c>
      <c r="I754" s="35">
        <f t="shared" si="66"/>
        <v>0</v>
      </c>
      <c r="J754" s="36">
        <f t="shared" si="60"/>
        <v>53</v>
      </c>
      <c r="K754" s="36">
        <f t="shared" si="61"/>
        <v>0</v>
      </c>
    </row>
    <row r="755" spans="1:11" ht="46.5">
      <c r="A755" s="6" t="s">
        <v>35</v>
      </c>
      <c r="B755" s="100" t="s">
        <v>459</v>
      </c>
      <c r="C755" s="101"/>
      <c r="D755" s="7" t="s">
        <v>25</v>
      </c>
      <c r="E755" s="7" t="s">
        <v>186</v>
      </c>
      <c r="F755" s="7" t="s">
        <v>466</v>
      </c>
      <c r="G755" s="8" t="s">
        <v>36</v>
      </c>
      <c r="H755" s="35">
        <v>53</v>
      </c>
      <c r="I755" s="35">
        <f>Прил_5!I14</f>
        <v>0</v>
      </c>
      <c r="J755" s="36">
        <f t="shared" si="60"/>
        <v>53</v>
      </c>
      <c r="K755" s="36">
        <f t="shared" si="61"/>
        <v>0</v>
      </c>
    </row>
    <row r="756" spans="1:11" ht="15" customHeight="1">
      <c r="A756" s="6" t="s">
        <v>467</v>
      </c>
      <c r="B756" s="100" t="s">
        <v>459</v>
      </c>
      <c r="C756" s="101"/>
      <c r="D756" s="7" t="s">
        <v>25</v>
      </c>
      <c r="E756" s="7" t="s">
        <v>186</v>
      </c>
      <c r="F756" s="7" t="s">
        <v>468</v>
      </c>
      <c r="G756" s="8"/>
      <c r="H756" s="35">
        <f aca="true" t="shared" si="67" ref="H756:I758">H757</f>
        <v>507.5</v>
      </c>
      <c r="I756" s="35">
        <f t="shared" si="67"/>
        <v>3.6</v>
      </c>
      <c r="J756" s="36">
        <f t="shared" si="60"/>
        <v>503.9</v>
      </c>
      <c r="K756" s="36">
        <f t="shared" si="61"/>
        <v>0.7093596059113301</v>
      </c>
    </row>
    <row r="757" spans="1:11" ht="30.75">
      <c r="A757" s="6" t="s">
        <v>469</v>
      </c>
      <c r="B757" s="100" t="s">
        <v>459</v>
      </c>
      <c r="C757" s="101"/>
      <c r="D757" s="7" t="s">
        <v>25</v>
      </c>
      <c r="E757" s="7" t="s">
        <v>186</v>
      </c>
      <c r="F757" s="7" t="s">
        <v>470</v>
      </c>
      <c r="G757" s="8"/>
      <c r="H757" s="35">
        <f t="shared" si="67"/>
        <v>507.5</v>
      </c>
      <c r="I757" s="35">
        <f t="shared" si="67"/>
        <v>3.6</v>
      </c>
      <c r="J757" s="36">
        <f t="shared" si="60"/>
        <v>503.9</v>
      </c>
      <c r="K757" s="36">
        <f t="shared" si="61"/>
        <v>0.7093596059113301</v>
      </c>
    </row>
    <row r="758" spans="1:11" ht="46.5">
      <c r="A758" s="6" t="s">
        <v>33</v>
      </c>
      <c r="B758" s="100" t="s">
        <v>459</v>
      </c>
      <c r="C758" s="101"/>
      <c r="D758" s="7" t="s">
        <v>25</v>
      </c>
      <c r="E758" s="7" t="s">
        <v>186</v>
      </c>
      <c r="F758" s="7" t="s">
        <v>470</v>
      </c>
      <c r="G758" s="8" t="s">
        <v>34</v>
      </c>
      <c r="H758" s="35">
        <f t="shared" si="67"/>
        <v>507.5</v>
      </c>
      <c r="I758" s="35">
        <f t="shared" si="67"/>
        <v>3.6</v>
      </c>
      <c r="J758" s="36">
        <f t="shared" si="60"/>
        <v>503.9</v>
      </c>
      <c r="K758" s="36">
        <f t="shared" si="61"/>
        <v>0.7093596059113301</v>
      </c>
    </row>
    <row r="759" spans="1:11" ht="46.5">
      <c r="A759" s="6" t="s">
        <v>35</v>
      </c>
      <c r="B759" s="100" t="s">
        <v>459</v>
      </c>
      <c r="C759" s="101"/>
      <c r="D759" s="7" t="s">
        <v>25</v>
      </c>
      <c r="E759" s="7" t="s">
        <v>186</v>
      </c>
      <c r="F759" s="7" t="s">
        <v>470</v>
      </c>
      <c r="G759" s="8" t="s">
        <v>36</v>
      </c>
      <c r="H759" s="35">
        <v>507.5</v>
      </c>
      <c r="I759" s="35">
        <v>3.6</v>
      </c>
      <c r="J759" s="36">
        <f t="shared" si="60"/>
        <v>503.9</v>
      </c>
      <c r="K759" s="36">
        <f t="shared" si="61"/>
        <v>0.7093596059113301</v>
      </c>
    </row>
    <row r="760" spans="1:11" ht="15">
      <c r="A760" s="6" t="s">
        <v>471</v>
      </c>
      <c r="B760" s="100" t="s">
        <v>459</v>
      </c>
      <c r="C760" s="101"/>
      <c r="D760" s="7" t="s">
        <v>25</v>
      </c>
      <c r="E760" s="7" t="s">
        <v>168</v>
      </c>
      <c r="F760" s="7"/>
      <c r="G760" s="8"/>
      <c r="H760" s="35">
        <f>H761+H766+H771</f>
        <v>7187</v>
      </c>
      <c r="I760" s="35">
        <f>I761+I766+I771</f>
        <v>575</v>
      </c>
      <c r="J760" s="36">
        <f t="shared" si="60"/>
        <v>6612</v>
      </c>
      <c r="K760" s="36">
        <f t="shared" si="61"/>
        <v>8.00055656045638</v>
      </c>
    </row>
    <row r="761" spans="1:11" ht="62.25">
      <c r="A761" s="6" t="s">
        <v>472</v>
      </c>
      <c r="B761" s="100" t="s">
        <v>459</v>
      </c>
      <c r="C761" s="101"/>
      <c r="D761" s="7" t="s">
        <v>25</v>
      </c>
      <c r="E761" s="7" t="s">
        <v>168</v>
      </c>
      <c r="F761" s="7" t="s">
        <v>473</v>
      </c>
      <c r="G761" s="8"/>
      <c r="H761" s="35">
        <f aca="true" t="shared" si="68" ref="H761:I764">H762</f>
        <v>500</v>
      </c>
      <c r="I761" s="35">
        <f t="shared" si="68"/>
        <v>0</v>
      </c>
      <c r="J761" s="36">
        <f t="shared" si="60"/>
        <v>500</v>
      </c>
      <c r="K761" s="36">
        <f t="shared" si="61"/>
        <v>0</v>
      </c>
    </row>
    <row r="762" spans="1:11" ht="30.75">
      <c r="A762" s="6" t="s">
        <v>474</v>
      </c>
      <c r="B762" s="100" t="s">
        <v>459</v>
      </c>
      <c r="C762" s="101"/>
      <c r="D762" s="7" t="s">
        <v>25</v>
      </c>
      <c r="E762" s="7" t="s">
        <v>168</v>
      </c>
      <c r="F762" s="7" t="s">
        <v>475</v>
      </c>
      <c r="G762" s="8"/>
      <c r="H762" s="35">
        <f t="shared" si="68"/>
        <v>500</v>
      </c>
      <c r="I762" s="35">
        <f t="shared" si="68"/>
        <v>0</v>
      </c>
      <c r="J762" s="36">
        <f t="shared" si="60"/>
        <v>500</v>
      </c>
      <c r="K762" s="36">
        <f t="shared" si="61"/>
        <v>0</v>
      </c>
    </row>
    <row r="763" spans="1:11" ht="78">
      <c r="A763" s="6" t="s">
        <v>476</v>
      </c>
      <c r="B763" s="100" t="s">
        <v>459</v>
      </c>
      <c r="C763" s="101"/>
      <c r="D763" s="7" t="s">
        <v>25</v>
      </c>
      <c r="E763" s="7" t="s">
        <v>168</v>
      </c>
      <c r="F763" s="7" t="s">
        <v>477</v>
      </c>
      <c r="G763" s="8"/>
      <c r="H763" s="35">
        <f t="shared" si="68"/>
        <v>500</v>
      </c>
      <c r="I763" s="35">
        <f t="shared" si="68"/>
        <v>0</v>
      </c>
      <c r="J763" s="36">
        <f t="shared" si="60"/>
        <v>500</v>
      </c>
      <c r="K763" s="36">
        <f t="shared" si="61"/>
        <v>0</v>
      </c>
    </row>
    <row r="764" spans="1:11" ht="46.5">
      <c r="A764" s="6" t="s">
        <v>33</v>
      </c>
      <c r="B764" s="100" t="s">
        <v>459</v>
      </c>
      <c r="C764" s="101"/>
      <c r="D764" s="7" t="s">
        <v>25</v>
      </c>
      <c r="E764" s="7" t="s">
        <v>168</v>
      </c>
      <c r="F764" s="7" t="s">
        <v>477</v>
      </c>
      <c r="G764" s="8" t="s">
        <v>34</v>
      </c>
      <c r="H764" s="35">
        <f t="shared" si="68"/>
        <v>500</v>
      </c>
      <c r="I764" s="35">
        <f t="shared" si="68"/>
        <v>0</v>
      </c>
      <c r="J764" s="36">
        <f t="shared" si="60"/>
        <v>500</v>
      </c>
      <c r="K764" s="36">
        <f t="shared" si="61"/>
        <v>0</v>
      </c>
    </row>
    <row r="765" spans="1:11" ht="46.5">
      <c r="A765" s="6" t="s">
        <v>35</v>
      </c>
      <c r="B765" s="100" t="s">
        <v>459</v>
      </c>
      <c r="C765" s="101"/>
      <c r="D765" s="7" t="s">
        <v>25</v>
      </c>
      <c r="E765" s="7" t="s">
        <v>168</v>
      </c>
      <c r="F765" s="7" t="s">
        <v>477</v>
      </c>
      <c r="G765" s="8" t="s">
        <v>36</v>
      </c>
      <c r="H765" s="35">
        <v>500</v>
      </c>
      <c r="I765" s="35">
        <f>Прил_5!I22</f>
        <v>0</v>
      </c>
      <c r="J765" s="36">
        <f t="shared" si="60"/>
        <v>500</v>
      </c>
      <c r="K765" s="36">
        <f t="shared" si="61"/>
        <v>0</v>
      </c>
    </row>
    <row r="766" spans="1:11" ht="60" customHeight="1">
      <c r="A766" s="6" t="s">
        <v>478</v>
      </c>
      <c r="B766" s="100" t="s">
        <v>459</v>
      </c>
      <c r="C766" s="101"/>
      <c r="D766" s="7" t="s">
        <v>25</v>
      </c>
      <c r="E766" s="7" t="s">
        <v>168</v>
      </c>
      <c r="F766" s="7" t="s">
        <v>479</v>
      </c>
      <c r="G766" s="8"/>
      <c r="H766" s="35">
        <f aca="true" t="shared" si="69" ref="H766:I769">H767</f>
        <v>4757.6</v>
      </c>
      <c r="I766" s="35">
        <f t="shared" si="69"/>
        <v>375</v>
      </c>
      <c r="J766" s="36">
        <f t="shared" si="60"/>
        <v>4382.6</v>
      </c>
      <c r="K766" s="36">
        <f t="shared" si="61"/>
        <v>7.882125441399024</v>
      </c>
    </row>
    <row r="767" spans="1:11" ht="46.5">
      <c r="A767" s="6" t="s">
        <v>480</v>
      </c>
      <c r="B767" s="100" t="s">
        <v>459</v>
      </c>
      <c r="C767" s="101"/>
      <c r="D767" s="7" t="s">
        <v>25</v>
      </c>
      <c r="E767" s="7" t="s">
        <v>168</v>
      </c>
      <c r="F767" s="7" t="s">
        <v>481</v>
      </c>
      <c r="G767" s="8"/>
      <c r="H767" s="35">
        <f t="shared" si="69"/>
        <v>4757.6</v>
      </c>
      <c r="I767" s="35">
        <f t="shared" si="69"/>
        <v>375</v>
      </c>
      <c r="J767" s="36">
        <f t="shared" si="60"/>
        <v>4382.6</v>
      </c>
      <c r="K767" s="36">
        <f t="shared" si="61"/>
        <v>7.882125441399024</v>
      </c>
    </row>
    <row r="768" spans="1:11" ht="46.5">
      <c r="A768" s="6" t="s">
        <v>482</v>
      </c>
      <c r="B768" s="100" t="s">
        <v>459</v>
      </c>
      <c r="C768" s="101"/>
      <c r="D768" s="7" t="s">
        <v>25</v>
      </c>
      <c r="E768" s="7" t="s">
        <v>168</v>
      </c>
      <c r="F768" s="7" t="s">
        <v>483</v>
      </c>
      <c r="G768" s="8"/>
      <c r="H768" s="35">
        <f t="shared" si="69"/>
        <v>4757.6</v>
      </c>
      <c r="I768" s="35">
        <f t="shared" si="69"/>
        <v>375</v>
      </c>
      <c r="J768" s="36">
        <f t="shared" si="60"/>
        <v>4382.6</v>
      </c>
      <c r="K768" s="36">
        <f t="shared" si="61"/>
        <v>7.882125441399024</v>
      </c>
    </row>
    <row r="769" spans="1:11" ht="46.5">
      <c r="A769" s="6" t="s">
        <v>33</v>
      </c>
      <c r="B769" s="100" t="s">
        <v>459</v>
      </c>
      <c r="C769" s="101"/>
      <c r="D769" s="7" t="s">
        <v>25</v>
      </c>
      <c r="E769" s="7" t="s">
        <v>168</v>
      </c>
      <c r="F769" s="7" t="s">
        <v>483</v>
      </c>
      <c r="G769" s="8" t="s">
        <v>34</v>
      </c>
      <c r="H769" s="35">
        <f t="shared" si="69"/>
        <v>4757.6</v>
      </c>
      <c r="I769" s="35">
        <f t="shared" si="69"/>
        <v>375</v>
      </c>
      <c r="J769" s="36">
        <f t="shared" si="60"/>
        <v>4382.6</v>
      </c>
      <c r="K769" s="36">
        <f t="shared" si="61"/>
        <v>7.882125441399024</v>
      </c>
    </row>
    <row r="770" spans="1:11" ht="46.5">
      <c r="A770" s="6" t="s">
        <v>35</v>
      </c>
      <c r="B770" s="100" t="s">
        <v>459</v>
      </c>
      <c r="C770" s="101"/>
      <c r="D770" s="7" t="s">
        <v>25</v>
      </c>
      <c r="E770" s="7" t="s">
        <v>168</v>
      </c>
      <c r="F770" s="7" t="s">
        <v>483</v>
      </c>
      <c r="G770" s="8" t="s">
        <v>36</v>
      </c>
      <c r="H770" s="35">
        <v>4757.6</v>
      </c>
      <c r="I770" s="35">
        <f>Прил_5!I246</f>
        <v>375</v>
      </c>
      <c r="J770" s="36">
        <f t="shared" si="60"/>
        <v>4382.6</v>
      </c>
      <c r="K770" s="36">
        <f t="shared" si="61"/>
        <v>7.882125441399024</v>
      </c>
    </row>
    <row r="771" spans="1:11" ht="30.75">
      <c r="A771" s="6" t="s">
        <v>484</v>
      </c>
      <c r="B771" s="100" t="s">
        <v>459</v>
      </c>
      <c r="C771" s="101"/>
      <c r="D771" s="7" t="s">
        <v>25</v>
      </c>
      <c r="E771" s="7" t="s">
        <v>168</v>
      </c>
      <c r="F771" s="7" t="s">
        <v>485</v>
      </c>
      <c r="G771" s="8"/>
      <c r="H771" s="35">
        <f aca="true" t="shared" si="70" ref="H771:I773">H772</f>
        <v>1929.4</v>
      </c>
      <c r="I771" s="35">
        <f t="shared" si="70"/>
        <v>200</v>
      </c>
      <c r="J771" s="36">
        <f t="shared" si="60"/>
        <v>1729.4</v>
      </c>
      <c r="K771" s="36">
        <f t="shared" si="61"/>
        <v>10.36591686534674</v>
      </c>
    </row>
    <row r="772" spans="1:11" ht="30.75">
      <c r="A772" s="6" t="s">
        <v>486</v>
      </c>
      <c r="B772" s="100" t="s">
        <v>459</v>
      </c>
      <c r="C772" s="101"/>
      <c r="D772" s="7" t="s">
        <v>25</v>
      </c>
      <c r="E772" s="7" t="s">
        <v>168</v>
      </c>
      <c r="F772" s="7" t="s">
        <v>487</v>
      </c>
      <c r="G772" s="8"/>
      <c r="H772" s="35">
        <f t="shared" si="70"/>
        <v>1929.4</v>
      </c>
      <c r="I772" s="35">
        <f t="shared" si="70"/>
        <v>200</v>
      </c>
      <c r="J772" s="36">
        <f t="shared" si="60"/>
        <v>1729.4</v>
      </c>
      <c r="K772" s="36">
        <f t="shared" si="61"/>
        <v>10.36591686534674</v>
      </c>
    </row>
    <row r="773" spans="1:11" ht="46.5">
      <c r="A773" s="6" t="s">
        <v>33</v>
      </c>
      <c r="B773" s="100" t="s">
        <v>459</v>
      </c>
      <c r="C773" s="101"/>
      <c r="D773" s="7" t="s">
        <v>25</v>
      </c>
      <c r="E773" s="7" t="s">
        <v>168</v>
      </c>
      <c r="F773" s="7" t="s">
        <v>487</v>
      </c>
      <c r="G773" s="8" t="s">
        <v>34</v>
      </c>
      <c r="H773" s="35">
        <f t="shared" si="70"/>
        <v>1929.4</v>
      </c>
      <c r="I773" s="35">
        <f t="shared" si="70"/>
        <v>200</v>
      </c>
      <c r="J773" s="36">
        <f t="shared" si="60"/>
        <v>1729.4</v>
      </c>
      <c r="K773" s="36">
        <f t="shared" si="61"/>
        <v>10.36591686534674</v>
      </c>
    </row>
    <row r="774" spans="1:11" ht="46.5">
      <c r="A774" s="6" t="s">
        <v>35</v>
      </c>
      <c r="B774" s="100" t="s">
        <v>459</v>
      </c>
      <c r="C774" s="101"/>
      <c r="D774" s="7" t="s">
        <v>25</v>
      </c>
      <c r="E774" s="7" t="s">
        <v>168</v>
      </c>
      <c r="F774" s="7" t="s">
        <v>487</v>
      </c>
      <c r="G774" s="8" t="s">
        <v>36</v>
      </c>
      <c r="H774" s="35">
        <v>1929.4</v>
      </c>
      <c r="I774" s="35">
        <v>200</v>
      </c>
      <c r="J774" s="36">
        <f t="shared" si="60"/>
        <v>1729.4</v>
      </c>
      <c r="K774" s="36">
        <f t="shared" si="61"/>
        <v>10.36591686534674</v>
      </c>
    </row>
    <row r="775" spans="1:16" s="57" customFormat="1" ht="32.25">
      <c r="A775" s="53" t="s">
        <v>153</v>
      </c>
      <c r="B775" s="104" t="s">
        <v>459</v>
      </c>
      <c r="C775" s="105"/>
      <c r="D775" s="54" t="s">
        <v>154</v>
      </c>
      <c r="E775" s="58" t="s">
        <v>576</v>
      </c>
      <c r="F775" s="54"/>
      <c r="G775" s="55"/>
      <c r="H775" s="56">
        <f>H776+H802+H827</f>
        <v>176380.09999999998</v>
      </c>
      <c r="I775" s="56">
        <f>I776+I802+I827</f>
        <v>81292</v>
      </c>
      <c r="J775" s="51">
        <f t="shared" si="60"/>
        <v>95088.09999999998</v>
      </c>
      <c r="K775" s="51">
        <f t="shared" si="61"/>
        <v>46.089099620648824</v>
      </c>
      <c r="L775" s="190"/>
      <c r="M775" s="190"/>
      <c r="N775" s="190"/>
      <c r="O775" s="190"/>
      <c r="P775" s="190"/>
    </row>
    <row r="776" spans="1:11" ht="15">
      <c r="A776" s="6" t="s">
        <v>155</v>
      </c>
      <c r="B776" s="100" t="s">
        <v>459</v>
      </c>
      <c r="C776" s="101"/>
      <c r="D776" s="7" t="s">
        <v>154</v>
      </c>
      <c r="E776" s="7" t="s">
        <v>11</v>
      </c>
      <c r="F776" s="7"/>
      <c r="G776" s="42"/>
      <c r="H776" s="35">
        <f>H777+H788+H793</f>
        <v>17394.4</v>
      </c>
      <c r="I776" s="35">
        <f>I777+I788+I793</f>
        <v>2467.8</v>
      </c>
      <c r="J776" s="36">
        <f t="shared" si="60"/>
        <v>14926.600000000002</v>
      </c>
      <c r="K776" s="36">
        <f t="shared" si="61"/>
        <v>14.187324656211194</v>
      </c>
    </row>
    <row r="777" spans="1:11" ht="78">
      <c r="A777" s="6" t="s">
        <v>488</v>
      </c>
      <c r="B777" s="100" t="s">
        <v>459</v>
      </c>
      <c r="C777" s="101"/>
      <c r="D777" s="7" t="s">
        <v>154</v>
      </c>
      <c r="E777" s="7" t="s">
        <v>11</v>
      </c>
      <c r="F777" s="7" t="s">
        <v>489</v>
      </c>
      <c r="G777" s="8"/>
      <c r="H777" s="35">
        <f>H778</f>
        <v>10623.7</v>
      </c>
      <c r="I777" s="35">
        <f>I778</f>
        <v>0</v>
      </c>
      <c r="J777" s="36">
        <f t="shared" si="60"/>
        <v>10623.7</v>
      </c>
      <c r="K777" s="36">
        <f t="shared" si="61"/>
        <v>0</v>
      </c>
    </row>
    <row r="778" spans="1:11" ht="46.5">
      <c r="A778" s="6" t="s">
        <v>490</v>
      </c>
      <c r="B778" s="100" t="s">
        <v>459</v>
      </c>
      <c r="C778" s="101"/>
      <c r="D778" s="7" t="s">
        <v>154</v>
      </c>
      <c r="E778" s="7" t="s">
        <v>11</v>
      </c>
      <c r="F778" s="7" t="s">
        <v>491</v>
      </c>
      <c r="G778" s="8"/>
      <c r="H778" s="35">
        <f>H779+H782+H785</f>
        <v>10623.7</v>
      </c>
      <c r="I778" s="35">
        <f>I779+I782+I785</f>
        <v>0</v>
      </c>
      <c r="J778" s="36">
        <f t="shared" si="60"/>
        <v>10623.7</v>
      </c>
      <c r="K778" s="36">
        <f t="shared" si="61"/>
        <v>0</v>
      </c>
    </row>
    <row r="779" spans="1:11" ht="62.25">
      <c r="A779" s="6" t="s">
        <v>492</v>
      </c>
      <c r="B779" s="100" t="s">
        <v>459</v>
      </c>
      <c r="C779" s="101"/>
      <c r="D779" s="7" t="s">
        <v>154</v>
      </c>
      <c r="E779" s="7" t="s">
        <v>11</v>
      </c>
      <c r="F779" s="7" t="s">
        <v>493</v>
      </c>
      <c r="G779" s="8"/>
      <c r="H779" s="35">
        <f>H780</f>
        <v>9563.7</v>
      </c>
      <c r="I779" s="35">
        <f>I780</f>
        <v>0</v>
      </c>
      <c r="J779" s="36">
        <f aca="true" t="shared" si="71" ref="J779:J842">H779-I779</f>
        <v>9563.7</v>
      </c>
      <c r="K779" s="36">
        <f aca="true" t="shared" si="72" ref="K779:K842">I779/H779*100</f>
        <v>0</v>
      </c>
    </row>
    <row r="780" spans="1:11" ht="46.5">
      <c r="A780" s="6" t="s">
        <v>33</v>
      </c>
      <c r="B780" s="100" t="s">
        <v>459</v>
      </c>
      <c r="C780" s="101"/>
      <c r="D780" s="7" t="s">
        <v>154</v>
      </c>
      <c r="E780" s="7" t="s">
        <v>11</v>
      </c>
      <c r="F780" s="7" t="s">
        <v>493</v>
      </c>
      <c r="G780" s="8" t="s">
        <v>34</v>
      </c>
      <c r="H780" s="35">
        <f>H781</f>
        <v>9563.7</v>
      </c>
      <c r="I780" s="35">
        <f>I781</f>
        <v>0</v>
      </c>
      <c r="J780" s="36">
        <f t="shared" si="71"/>
        <v>9563.7</v>
      </c>
      <c r="K780" s="36">
        <f t="shared" si="72"/>
        <v>0</v>
      </c>
    </row>
    <row r="781" spans="1:11" ht="46.5">
      <c r="A781" s="6" t="s">
        <v>35</v>
      </c>
      <c r="B781" s="100" t="s">
        <v>459</v>
      </c>
      <c r="C781" s="101"/>
      <c r="D781" s="7" t="s">
        <v>154</v>
      </c>
      <c r="E781" s="7" t="s">
        <v>11</v>
      </c>
      <c r="F781" s="7" t="s">
        <v>493</v>
      </c>
      <c r="G781" s="8" t="s">
        <v>36</v>
      </c>
      <c r="H781" s="35">
        <v>9563.7</v>
      </c>
      <c r="I781" s="35">
        <f>Прил_5!I76</f>
        <v>0</v>
      </c>
      <c r="J781" s="36">
        <f t="shared" si="71"/>
        <v>9563.7</v>
      </c>
      <c r="K781" s="36">
        <f t="shared" si="72"/>
        <v>0</v>
      </c>
    </row>
    <row r="782" spans="1:11" ht="46.5">
      <c r="A782" s="6" t="s">
        <v>494</v>
      </c>
      <c r="B782" s="100" t="s">
        <v>459</v>
      </c>
      <c r="C782" s="101"/>
      <c r="D782" s="7" t="s">
        <v>154</v>
      </c>
      <c r="E782" s="7" t="s">
        <v>11</v>
      </c>
      <c r="F782" s="7" t="s">
        <v>495</v>
      </c>
      <c r="G782" s="8"/>
      <c r="H782" s="35">
        <f>H783</f>
        <v>340.1</v>
      </c>
      <c r="I782" s="35">
        <f>I783</f>
        <v>0</v>
      </c>
      <c r="J782" s="36">
        <f t="shared" si="71"/>
        <v>340.1</v>
      </c>
      <c r="K782" s="36">
        <f t="shared" si="72"/>
        <v>0</v>
      </c>
    </row>
    <row r="783" spans="1:11" ht="46.5">
      <c r="A783" s="6" t="s">
        <v>33</v>
      </c>
      <c r="B783" s="100" t="s">
        <v>459</v>
      </c>
      <c r="C783" s="101"/>
      <c r="D783" s="7" t="s">
        <v>154</v>
      </c>
      <c r="E783" s="7" t="s">
        <v>11</v>
      </c>
      <c r="F783" s="7" t="s">
        <v>495</v>
      </c>
      <c r="G783" s="8" t="s">
        <v>34</v>
      </c>
      <c r="H783" s="35">
        <f>H784</f>
        <v>340.1</v>
      </c>
      <c r="I783" s="35">
        <f>I784</f>
        <v>0</v>
      </c>
      <c r="J783" s="36">
        <f t="shared" si="71"/>
        <v>340.1</v>
      </c>
      <c r="K783" s="36">
        <f t="shared" si="72"/>
        <v>0</v>
      </c>
    </row>
    <row r="784" spans="1:11" ht="46.5">
      <c r="A784" s="6" t="s">
        <v>35</v>
      </c>
      <c r="B784" s="100" t="s">
        <v>459</v>
      </c>
      <c r="C784" s="101"/>
      <c r="D784" s="7" t="s">
        <v>154</v>
      </c>
      <c r="E784" s="7" t="s">
        <v>11</v>
      </c>
      <c r="F784" s="7" t="s">
        <v>495</v>
      </c>
      <c r="G784" s="8" t="s">
        <v>36</v>
      </c>
      <c r="H784" s="35">
        <v>340.1</v>
      </c>
      <c r="I784" s="35">
        <f>Прил_5!I82</f>
        <v>0</v>
      </c>
      <c r="J784" s="36">
        <f t="shared" si="71"/>
        <v>340.1</v>
      </c>
      <c r="K784" s="36">
        <f t="shared" si="72"/>
        <v>0</v>
      </c>
    </row>
    <row r="785" spans="1:11" ht="78">
      <c r="A785" s="6" t="s">
        <v>496</v>
      </c>
      <c r="B785" s="100" t="s">
        <v>459</v>
      </c>
      <c r="C785" s="101"/>
      <c r="D785" s="7" t="s">
        <v>154</v>
      </c>
      <c r="E785" s="7" t="s">
        <v>11</v>
      </c>
      <c r="F785" s="7" t="s">
        <v>497</v>
      </c>
      <c r="G785" s="8"/>
      <c r="H785" s="35">
        <f>H786</f>
        <v>719.9</v>
      </c>
      <c r="I785" s="35">
        <f>I786</f>
        <v>0</v>
      </c>
      <c r="J785" s="36">
        <f t="shared" si="71"/>
        <v>719.9</v>
      </c>
      <c r="K785" s="36">
        <f t="shared" si="72"/>
        <v>0</v>
      </c>
    </row>
    <row r="786" spans="1:11" ht="46.5">
      <c r="A786" s="6" t="s">
        <v>33</v>
      </c>
      <c r="B786" s="100" t="s">
        <v>459</v>
      </c>
      <c r="C786" s="101"/>
      <c r="D786" s="7" t="s">
        <v>154</v>
      </c>
      <c r="E786" s="7" t="s">
        <v>11</v>
      </c>
      <c r="F786" s="7" t="s">
        <v>497</v>
      </c>
      <c r="G786" s="8" t="s">
        <v>34</v>
      </c>
      <c r="H786" s="35">
        <f>H787</f>
        <v>719.9</v>
      </c>
      <c r="I786" s="35">
        <f>I787</f>
        <v>0</v>
      </c>
      <c r="J786" s="36">
        <f t="shared" si="71"/>
        <v>719.9</v>
      </c>
      <c r="K786" s="36">
        <f t="shared" si="72"/>
        <v>0</v>
      </c>
    </row>
    <row r="787" spans="1:11" ht="46.5">
      <c r="A787" s="6" t="s">
        <v>35</v>
      </c>
      <c r="B787" s="100" t="s">
        <v>459</v>
      </c>
      <c r="C787" s="101"/>
      <c r="D787" s="7" t="s">
        <v>154</v>
      </c>
      <c r="E787" s="7" t="s">
        <v>11</v>
      </c>
      <c r="F787" s="7" t="s">
        <v>497</v>
      </c>
      <c r="G787" s="8" t="s">
        <v>36</v>
      </c>
      <c r="H787" s="35">
        <v>719.9</v>
      </c>
      <c r="I787" s="35">
        <f>Прил_5!I88</f>
        <v>0</v>
      </c>
      <c r="J787" s="36">
        <f t="shared" si="71"/>
        <v>719.9</v>
      </c>
      <c r="K787" s="36">
        <f t="shared" si="72"/>
        <v>0</v>
      </c>
    </row>
    <row r="788" spans="1:11" ht="78">
      <c r="A788" s="6" t="s">
        <v>498</v>
      </c>
      <c r="B788" s="100" t="s">
        <v>459</v>
      </c>
      <c r="C788" s="101"/>
      <c r="D788" s="7" t="s">
        <v>154</v>
      </c>
      <c r="E788" s="7" t="s">
        <v>11</v>
      </c>
      <c r="F788" s="7" t="s">
        <v>499</v>
      </c>
      <c r="G788" s="8"/>
      <c r="H788" s="35">
        <f aca="true" t="shared" si="73" ref="H788:I791">H789</f>
        <v>10</v>
      </c>
      <c r="I788" s="35">
        <f t="shared" si="73"/>
        <v>0</v>
      </c>
      <c r="J788" s="36">
        <f t="shared" si="71"/>
        <v>10</v>
      </c>
      <c r="K788" s="36">
        <f t="shared" si="72"/>
        <v>0</v>
      </c>
    </row>
    <row r="789" spans="1:11" ht="46.5">
      <c r="A789" s="6" t="s">
        <v>500</v>
      </c>
      <c r="B789" s="100" t="s">
        <v>459</v>
      </c>
      <c r="C789" s="101"/>
      <c r="D789" s="7" t="s">
        <v>154</v>
      </c>
      <c r="E789" s="7" t="s">
        <v>11</v>
      </c>
      <c r="F789" s="7" t="s">
        <v>501</v>
      </c>
      <c r="G789" s="8"/>
      <c r="H789" s="35">
        <f t="shared" si="73"/>
        <v>10</v>
      </c>
      <c r="I789" s="35">
        <f t="shared" si="73"/>
        <v>0</v>
      </c>
      <c r="J789" s="36">
        <f t="shared" si="71"/>
        <v>10</v>
      </c>
      <c r="K789" s="36">
        <f t="shared" si="72"/>
        <v>0</v>
      </c>
    </row>
    <row r="790" spans="1:11" ht="30.75">
      <c r="A790" s="6" t="s">
        <v>502</v>
      </c>
      <c r="B790" s="100" t="s">
        <v>459</v>
      </c>
      <c r="C790" s="101"/>
      <c r="D790" s="7" t="s">
        <v>154</v>
      </c>
      <c r="E790" s="7" t="s">
        <v>11</v>
      </c>
      <c r="F790" s="7" t="s">
        <v>503</v>
      </c>
      <c r="G790" s="8"/>
      <c r="H790" s="35">
        <f t="shared" si="73"/>
        <v>10</v>
      </c>
      <c r="I790" s="35">
        <f t="shared" si="73"/>
        <v>0</v>
      </c>
      <c r="J790" s="36">
        <f t="shared" si="71"/>
        <v>10</v>
      </c>
      <c r="K790" s="36">
        <f t="shared" si="72"/>
        <v>0</v>
      </c>
    </row>
    <row r="791" spans="1:11" ht="46.5">
      <c r="A791" s="6" t="s">
        <v>33</v>
      </c>
      <c r="B791" s="100" t="s">
        <v>459</v>
      </c>
      <c r="C791" s="101"/>
      <c r="D791" s="7" t="s">
        <v>154</v>
      </c>
      <c r="E791" s="7" t="s">
        <v>11</v>
      </c>
      <c r="F791" s="7" t="s">
        <v>503</v>
      </c>
      <c r="G791" s="8" t="s">
        <v>34</v>
      </c>
      <c r="H791" s="35">
        <f t="shared" si="73"/>
        <v>10</v>
      </c>
      <c r="I791" s="35">
        <f t="shared" si="73"/>
        <v>0</v>
      </c>
      <c r="J791" s="36">
        <f t="shared" si="71"/>
        <v>10</v>
      </c>
      <c r="K791" s="36">
        <f t="shared" si="72"/>
        <v>0</v>
      </c>
    </row>
    <row r="792" spans="1:11" ht="46.5">
      <c r="A792" s="6" t="s">
        <v>35</v>
      </c>
      <c r="B792" s="100" t="s">
        <v>459</v>
      </c>
      <c r="C792" s="101"/>
      <c r="D792" s="7" t="s">
        <v>154</v>
      </c>
      <c r="E792" s="7" t="s">
        <v>11</v>
      </c>
      <c r="F792" s="7" t="s">
        <v>503</v>
      </c>
      <c r="G792" s="8" t="s">
        <v>36</v>
      </c>
      <c r="H792" s="35">
        <v>10</v>
      </c>
      <c r="I792" s="35">
        <f>Прил_5!I318</f>
        <v>0</v>
      </c>
      <c r="J792" s="36">
        <f t="shared" si="71"/>
        <v>10</v>
      </c>
      <c r="K792" s="36">
        <f t="shared" si="72"/>
        <v>0</v>
      </c>
    </row>
    <row r="793" spans="1:11" ht="15">
      <c r="A793" s="6" t="s">
        <v>156</v>
      </c>
      <c r="B793" s="100" t="s">
        <v>459</v>
      </c>
      <c r="C793" s="101"/>
      <c r="D793" s="7" t="s">
        <v>154</v>
      </c>
      <c r="E793" s="7" t="s">
        <v>11</v>
      </c>
      <c r="F793" s="7" t="s">
        <v>157</v>
      </c>
      <c r="G793" s="8"/>
      <c r="H793" s="35">
        <f>H794+H797</f>
        <v>6760.700000000001</v>
      </c>
      <c r="I793" s="35">
        <f>I794+I797</f>
        <v>2467.8</v>
      </c>
      <c r="J793" s="36">
        <f t="shared" si="71"/>
        <v>4292.900000000001</v>
      </c>
      <c r="K793" s="36">
        <f t="shared" si="72"/>
        <v>36.50213735264099</v>
      </c>
    </row>
    <row r="794" spans="1:11" ht="30.75">
      <c r="A794" s="6" t="s">
        <v>158</v>
      </c>
      <c r="B794" s="100" t="s">
        <v>459</v>
      </c>
      <c r="C794" s="101"/>
      <c r="D794" s="7" t="s">
        <v>154</v>
      </c>
      <c r="E794" s="7" t="s">
        <v>11</v>
      </c>
      <c r="F794" s="7" t="s">
        <v>159</v>
      </c>
      <c r="G794" s="8"/>
      <c r="H794" s="35">
        <f>H795</f>
        <v>2601</v>
      </c>
      <c r="I794" s="35">
        <f>I795</f>
        <v>1427.9</v>
      </c>
      <c r="J794" s="36">
        <f t="shared" si="71"/>
        <v>1173.1</v>
      </c>
      <c r="K794" s="36">
        <f t="shared" si="72"/>
        <v>54.89811610918878</v>
      </c>
    </row>
    <row r="795" spans="1:11" ht="46.5">
      <c r="A795" s="6" t="s">
        <v>33</v>
      </c>
      <c r="B795" s="100" t="s">
        <v>459</v>
      </c>
      <c r="C795" s="101"/>
      <c r="D795" s="7" t="s">
        <v>154</v>
      </c>
      <c r="E795" s="7" t="s">
        <v>11</v>
      </c>
      <c r="F795" s="7" t="s">
        <v>159</v>
      </c>
      <c r="G795" s="8" t="s">
        <v>34</v>
      </c>
      <c r="H795" s="35">
        <f>H796</f>
        <v>2601</v>
      </c>
      <c r="I795" s="35">
        <f>I796</f>
        <v>1427.9</v>
      </c>
      <c r="J795" s="36">
        <f t="shared" si="71"/>
        <v>1173.1</v>
      </c>
      <c r="K795" s="36">
        <f t="shared" si="72"/>
        <v>54.89811610918878</v>
      </c>
    </row>
    <row r="796" spans="1:11" ht="46.5">
      <c r="A796" s="6" t="s">
        <v>35</v>
      </c>
      <c r="B796" s="100" t="s">
        <v>459</v>
      </c>
      <c r="C796" s="101"/>
      <c r="D796" s="7" t="s">
        <v>154</v>
      </c>
      <c r="E796" s="7" t="s">
        <v>11</v>
      </c>
      <c r="F796" s="7" t="s">
        <v>159</v>
      </c>
      <c r="G796" s="8" t="s">
        <v>36</v>
      </c>
      <c r="H796" s="35">
        <v>2601</v>
      </c>
      <c r="I796" s="35">
        <v>1427.9</v>
      </c>
      <c r="J796" s="36">
        <f t="shared" si="71"/>
        <v>1173.1</v>
      </c>
      <c r="K796" s="36">
        <f t="shared" si="72"/>
        <v>54.89811610918878</v>
      </c>
    </row>
    <row r="797" spans="1:11" ht="30.75">
      <c r="A797" s="6" t="s">
        <v>504</v>
      </c>
      <c r="B797" s="100" t="s">
        <v>459</v>
      </c>
      <c r="C797" s="101"/>
      <c r="D797" s="7" t="s">
        <v>154</v>
      </c>
      <c r="E797" s="7" t="s">
        <v>11</v>
      </c>
      <c r="F797" s="7" t="s">
        <v>505</v>
      </c>
      <c r="G797" s="8"/>
      <c r="H797" s="35">
        <f>H798+H800</f>
        <v>4159.700000000001</v>
      </c>
      <c r="I797" s="35">
        <f>I798+I800</f>
        <v>1039.9</v>
      </c>
      <c r="J797" s="36">
        <f t="shared" si="71"/>
        <v>3119.8000000000006</v>
      </c>
      <c r="K797" s="36">
        <f t="shared" si="72"/>
        <v>24.999398995119837</v>
      </c>
    </row>
    <row r="798" spans="1:11" ht="46.5">
      <c r="A798" s="6" t="s">
        <v>33</v>
      </c>
      <c r="B798" s="100" t="s">
        <v>459</v>
      </c>
      <c r="C798" s="101"/>
      <c r="D798" s="7" t="s">
        <v>154</v>
      </c>
      <c r="E798" s="7" t="s">
        <v>11</v>
      </c>
      <c r="F798" s="7" t="s">
        <v>505</v>
      </c>
      <c r="G798" s="8" t="s">
        <v>34</v>
      </c>
      <c r="H798" s="35">
        <f>H799</f>
        <v>2948.8</v>
      </c>
      <c r="I798" s="35">
        <f>I799</f>
        <v>360.9</v>
      </c>
      <c r="J798" s="36">
        <f t="shared" si="71"/>
        <v>2587.9</v>
      </c>
      <c r="K798" s="36">
        <f t="shared" si="72"/>
        <v>12.238876831253389</v>
      </c>
    </row>
    <row r="799" spans="1:11" ht="46.5">
      <c r="A799" s="6" t="s">
        <v>35</v>
      </c>
      <c r="B799" s="100" t="s">
        <v>459</v>
      </c>
      <c r="C799" s="101"/>
      <c r="D799" s="7" t="s">
        <v>154</v>
      </c>
      <c r="E799" s="7" t="s">
        <v>11</v>
      </c>
      <c r="F799" s="7" t="s">
        <v>505</v>
      </c>
      <c r="G799" s="8" t="s">
        <v>36</v>
      </c>
      <c r="H799" s="35">
        <v>2948.8</v>
      </c>
      <c r="I799" s="35">
        <v>360.9</v>
      </c>
      <c r="J799" s="36">
        <f t="shared" si="71"/>
        <v>2587.9</v>
      </c>
      <c r="K799" s="36">
        <f t="shared" si="72"/>
        <v>12.238876831253389</v>
      </c>
    </row>
    <row r="800" spans="1:11" ht="15">
      <c r="A800" s="6" t="s">
        <v>45</v>
      </c>
      <c r="B800" s="100" t="s">
        <v>459</v>
      </c>
      <c r="C800" s="101"/>
      <c r="D800" s="7" t="s">
        <v>154</v>
      </c>
      <c r="E800" s="7" t="s">
        <v>11</v>
      </c>
      <c r="F800" s="7" t="s">
        <v>505</v>
      </c>
      <c r="G800" s="8" t="s">
        <v>46</v>
      </c>
      <c r="H800" s="35">
        <f>H801</f>
        <v>1210.9</v>
      </c>
      <c r="I800" s="35">
        <f>I801</f>
        <v>679</v>
      </c>
      <c r="J800" s="36">
        <f t="shared" si="71"/>
        <v>531.9000000000001</v>
      </c>
      <c r="K800" s="36">
        <f t="shared" si="72"/>
        <v>56.07399454950862</v>
      </c>
    </row>
    <row r="801" spans="1:11" ht="20.25" customHeight="1">
      <c r="A801" s="6" t="s">
        <v>49</v>
      </c>
      <c r="B801" s="100" t="s">
        <v>459</v>
      </c>
      <c r="C801" s="101"/>
      <c r="D801" s="7" t="s">
        <v>154</v>
      </c>
      <c r="E801" s="7" t="s">
        <v>11</v>
      </c>
      <c r="F801" s="7" t="s">
        <v>505</v>
      </c>
      <c r="G801" s="8" t="s">
        <v>50</v>
      </c>
      <c r="H801" s="35">
        <v>1210.9</v>
      </c>
      <c r="I801" s="35">
        <v>679</v>
      </c>
      <c r="J801" s="36">
        <f t="shared" si="71"/>
        <v>531.9000000000001</v>
      </c>
      <c r="K801" s="36">
        <f t="shared" si="72"/>
        <v>56.07399454950862</v>
      </c>
    </row>
    <row r="802" spans="1:11" ht="15">
      <c r="A802" s="6" t="s">
        <v>506</v>
      </c>
      <c r="B802" s="100" t="s">
        <v>459</v>
      </c>
      <c r="C802" s="101"/>
      <c r="D802" s="7" t="s">
        <v>154</v>
      </c>
      <c r="E802" s="7" t="s">
        <v>13</v>
      </c>
      <c r="F802" s="7"/>
      <c r="G802" s="42"/>
      <c r="H802" s="35">
        <f>H803+H815+H820</f>
        <v>32214.4</v>
      </c>
      <c r="I802" s="35">
        <f>I803+I815+I820</f>
        <v>4189.6</v>
      </c>
      <c r="J802" s="36">
        <f t="shared" si="71"/>
        <v>28024.800000000003</v>
      </c>
      <c r="K802" s="36">
        <f t="shared" si="72"/>
        <v>13.00536406079269</v>
      </c>
    </row>
    <row r="803" spans="1:11" ht="66" customHeight="1">
      <c r="A803" s="6" t="s">
        <v>507</v>
      </c>
      <c r="B803" s="100" t="s">
        <v>459</v>
      </c>
      <c r="C803" s="101"/>
      <c r="D803" s="7" t="s">
        <v>154</v>
      </c>
      <c r="E803" s="7" t="s">
        <v>13</v>
      </c>
      <c r="F803" s="7" t="s">
        <v>508</v>
      </c>
      <c r="G803" s="8"/>
      <c r="H803" s="35">
        <f>H804</f>
        <v>23326.1</v>
      </c>
      <c r="I803" s="35">
        <f>I804</f>
        <v>0</v>
      </c>
      <c r="J803" s="36">
        <f t="shared" si="71"/>
        <v>23326.1</v>
      </c>
      <c r="K803" s="36">
        <f t="shared" si="72"/>
        <v>0</v>
      </c>
    </row>
    <row r="804" spans="1:11" ht="62.25">
      <c r="A804" s="6" t="s">
        <v>509</v>
      </c>
      <c r="B804" s="100" t="s">
        <v>459</v>
      </c>
      <c r="C804" s="101"/>
      <c r="D804" s="7" t="s">
        <v>154</v>
      </c>
      <c r="E804" s="7" t="s">
        <v>13</v>
      </c>
      <c r="F804" s="7" t="s">
        <v>510</v>
      </c>
      <c r="G804" s="8"/>
      <c r="H804" s="35">
        <f>H805+H810</f>
        <v>23326.1</v>
      </c>
      <c r="I804" s="35">
        <f>I805+I810</f>
        <v>0</v>
      </c>
      <c r="J804" s="36">
        <f t="shared" si="71"/>
        <v>23326.1</v>
      </c>
      <c r="K804" s="36">
        <f t="shared" si="72"/>
        <v>0</v>
      </c>
    </row>
    <row r="805" spans="1:11" ht="46.5">
      <c r="A805" s="6" t="s">
        <v>511</v>
      </c>
      <c r="B805" s="100" t="s">
        <v>459</v>
      </c>
      <c r="C805" s="101"/>
      <c r="D805" s="7" t="s">
        <v>154</v>
      </c>
      <c r="E805" s="7" t="s">
        <v>13</v>
      </c>
      <c r="F805" s="7" t="s">
        <v>512</v>
      </c>
      <c r="G805" s="8"/>
      <c r="H805" s="35">
        <f>H806+H808</f>
        <v>23026.1</v>
      </c>
      <c r="I805" s="35">
        <f>I806+I808</f>
        <v>0</v>
      </c>
      <c r="J805" s="36">
        <f t="shared" si="71"/>
        <v>23026.1</v>
      </c>
      <c r="K805" s="36">
        <f t="shared" si="72"/>
        <v>0</v>
      </c>
    </row>
    <row r="806" spans="1:11" ht="46.5">
      <c r="A806" s="6" t="s">
        <v>33</v>
      </c>
      <c r="B806" s="100" t="s">
        <v>459</v>
      </c>
      <c r="C806" s="101"/>
      <c r="D806" s="7" t="s">
        <v>154</v>
      </c>
      <c r="E806" s="7" t="s">
        <v>13</v>
      </c>
      <c r="F806" s="7" t="s">
        <v>512</v>
      </c>
      <c r="G806" s="8" t="s">
        <v>34</v>
      </c>
      <c r="H806" s="35">
        <f>H807</f>
        <v>8470.1</v>
      </c>
      <c r="I806" s="35">
        <f>I807</f>
        <v>0</v>
      </c>
      <c r="J806" s="36">
        <f t="shared" si="71"/>
        <v>8470.1</v>
      </c>
      <c r="K806" s="36">
        <f t="shared" si="72"/>
        <v>0</v>
      </c>
    </row>
    <row r="807" spans="1:11" ht="46.5">
      <c r="A807" s="6" t="s">
        <v>35</v>
      </c>
      <c r="B807" s="100" t="s">
        <v>459</v>
      </c>
      <c r="C807" s="101"/>
      <c r="D807" s="7" t="s">
        <v>154</v>
      </c>
      <c r="E807" s="7" t="s">
        <v>13</v>
      </c>
      <c r="F807" s="7" t="s">
        <v>512</v>
      </c>
      <c r="G807" s="8" t="s">
        <v>36</v>
      </c>
      <c r="H807" s="35">
        <v>8470.1</v>
      </c>
      <c r="I807" s="35">
        <f>Прил_5!I135</f>
        <v>0</v>
      </c>
      <c r="J807" s="36">
        <f t="shared" si="71"/>
        <v>8470.1</v>
      </c>
      <c r="K807" s="36">
        <f t="shared" si="72"/>
        <v>0</v>
      </c>
    </row>
    <row r="808" spans="1:11" ht="15">
      <c r="A808" s="6" t="s">
        <v>45</v>
      </c>
      <c r="B808" s="100" t="s">
        <v>459</v>
      </c>
      <c r="C808" s="101"/>
      <c r="D808" s="7" t="s">
        <v>154</v>
      </c>
      <c r="E808" s="7" t="s">
        <v>13</v>
      </c>
      <c r="F808" s="7" t="s">
        <v>512</v>
      </c>
      <c r="G808" s="8" t="s">
        <v>46</v>
      </c>
      <c r="H808" s="35">
        <f>H809</f>
        <v>14556</v>
      </c>
      <c r="I808" s="35">
        <f>I809</f>
        <v>0</v>
      </c>
      <c r="J808" s="36">
        <f t="shared" si="71"/>
        <v>14556</v>
      </c>
      <c r="K808" s="36">
        <f t="shared" si="72"/>
        <v>0</v>
      </c>
    </row>
    <row r="809" spans="1:11" ht="78">
      <c r="A809" s="6" t="s">
        <v>141</v>
      </c>
      <c r="B809" s="100" t="s">
        <v>459</v>
      </c>
      <c r="C809" s="101"/>
      <c r="D809" s="7" t="s">
        <v>154</v>
      </c>
      <c r="E809" s="7" t="s">
        <v>13</v>
      </c>
      <c r="F809" s="7" t="s">
        <v>512</v>
      </c>
      <c r="G809" s="8" t="s">
        <v>142</v>
      </c>
      <c r="H809" s="35">
        <v>14556</v>
      </c>
      <c r="I809" s="35">
        <f>Прил_5!I138</f>
        <v>0</v>
      </c>
      <c r="J809" s="36">
        <f t="shared" si="71"/>
        <v>14556</v>
      </c>
      <c r="K809" s="36">
        <f t="shared" si="72"/>
        <v>0</v>
      </c>
    </row>
    <row r="810" spans="1:11" ht="62.25">
      <c r="A810" s="6" t="s">
        <v>513</v>
      </c>
      <c r="B810" s="100" t="s">
        <v>459</v>
      </c>
      <c r="C810" s="101"/>
      <c r="D810" s="7" t="s">
        <v>154</v>
      </c>
      <c r="E810" s="7" t="s">
        <v>13</v>
      </c>
      <c r="F810" s="7" t="s">
        <v>514</v>
      </c>
      <c r="G810" s="8"/>
      <c r="H810" s="35">
        <f>H811+H813</f>
        <v>300</v>
      </c>
      <c r="I810" s="35">
        <f>I811+I813</f>
        <v>0</v>
      </c>
      <c r="J810" s="36">
        <f t="shared" si="71"/>
        <v>300</v>
      </c>
      <c r="K810" s="36">
        <f t="shared" si="72"/>
        <v>0</v>
      </c>
    </row>
    <row r="811" spans="1:11" ht="46.5">
      <c r="A811" s="6" t="s">
        <v>33</v>
      </c>
      <c r="B811" s="100" t="s">
        <v>459</v>
      </c>
      <c r="C811" s="101"/>
      <c r="D811" s="7" t="s">
        <v>154</v>
      </c>
      <c r="E811" s="7" t="s">
        <v>13</v>
      </c>
      <c r="F811" s="7" t="s">
        <v>514</v>
      </c>
      <c r="G811" s="8" t="s">
        <v>34</v>
      </c>
      <c r="H811" s="35">
        <f>H812</f>
        <v>108.3</v>
      </c>
      <c r="I811" s="35">
        <f>I812</f>
        <v>0</v>
      </c>
      <c r="J811" s="36">
        <f t="shared" si="71"/>
        <v>108.3</v>
      </c>
      <c r="K811" s="36">
        <f t="shared" si="72"/>
        <v>0</v>
      </c>
    </row>
    <row r="812" spans="1:11" ht="46.5">
      <c r="A812" s="6" t="s">
        <v>35</v>
      </c>
      <c r="B812" s="100" t="s">
        <v>459</v>
      </c>
      <c r="C812" s="101"/>
      <c r="D812" s="7" t="s">
        <v>154</v>
      </c>
      <c r="E812" s="7" t="s">
        <v>13</v>
      </c>
      <c r="F812" s="7" t="s">
        <v>514</v>
      </c>
      <c r="G812" s="8" t="s">
        <v>36</v>
      </c>
      <c r="H812" s="35">
        <v>108.3</v>
      </c>
      <c r="I812" s="35">
        <f>Прил_5!I144</f>
        <v>0</v>
      </c>
      <c r="J812" s="36">
        <f t="shared" si="71"/>
        <v>108.3</v>
      </c>
      <c r="K812" s="36">
        <f t="shared" si="72"/>
        <v>0</v>
      </c>
    </row>
    <row r="813" spans="1:11" ht="15">
      <c r="A813" s="6" t="s">
        <v>45</v>
      </c>
      <c r="B813" s="100" t="s">
        <v>459</v>
      </c>
      <c r="C813" s="101"/>
      <c r="D813" s="7" t="s">
        <v>154</v>
      </c>
      <c r="E813" s="7" t="s">
        <v>13</v>
      </c>
      <c r="F813" s="7" t="s">
        <v>514</v>
      </c>
      <c r="G813" s="8" t="s">
        <v>46</v>
      </c>
      <c r="H813" s="35">
        <f>H814</f>
        <v>191.7</v>
      </c>
      <c r="I813" s="35">
        <f>I814</f>
        <v>0</v>
      </c>
      <c r="J813" s="36">
        <f t="shared" si="71"/>
        <v>191.7</v>
      </c>
      <c r="K813" s="36">
        <f t="shared" si="72"/>
        <v>0</v>
      </c>
    </row>
    <row r="814" spans="1:11" ht="78">
      <c r="A814" s="6" t="s">
        <v>141</v>
      </c>
      <c r="B814" s="100" t="s">
        <v>459</v>
      </c>
      <c r="C814" s="101"/>
      <c r="D814" s="7" t="s">
        <v>154</v>
      </c>
      <c r="E814" s="7" t="s">
        <v>13</v>
      </c>
      <c r="F814" s="7" t="s">
        <v>514</v>
      </c>
      <c r="G814" s="8" t="s">
        <v>142</v>
      </c>
      <c r="H814" s="35">
        <v>191.7</v>
      </c>
      <c r="I814" s="35">
        <f>Прил_5!I147</f>
        <v>0</v>
      </c>
      <c r="J814" s="36">
        <f t="shared" si="71"/>
        <v>191.7</v>
      </c>
      <c r="K814" s="36">
        <f t="shared" si="72"/>
        <v>0</v>
      </c>
    </row>
    <row r="815" spans="1:11" ht="62.25">
      <c r="A815" s="6" t="s">
        <v>515</v>
      </c>
      <c r="B815" s="100" t="s">
        <v>459</v>
      </c>
      <c r="C815" s="101"/>
      <c r="D815" s="7" t="s">
        <v>154</v>
      </c>
      <c r="E815" s="7" t="s">
        <v>13</v>
      </c>
      <c r="F815" s="7" t="s">
        <v>516</v>
      </c>
      <c r="G815" s="8"/>
      <c r="H815" s="35">
        <f aca="true" t="shared" si="74" ref="H815:I818">H816</f>
        <v>500</v>
      </c>
      <c r="I815" s="35">
        <f t="shared" si="74"/>
        <v>0</v>
      </c>
      <c r="J815" s="36">
        <f t="shared" si="71"/>
        <v>500</v>
      </c>
      <c r="K815" s="36">
        <f t="shared" si="72"/>
        <v>0</v>
      </c>
    </row>
    <row r="816" spans="1:11" ht="46.5">
      <c r="A816" s="6" t="s">
        <v>517</v>
      </c>
      <c r="B816" s="100" t="s">
        <v>459</v>
      </c>
      <c r="C816" s="101"/>
      <c r="D816" s="7" t="s">
        <v>154</v>
      </c>
      <c r="E816" s="7" t="s">
        <v>13</v>
      </c>
      <c r="F816" s="7" t="s">
        <v>518</v>
      </c>
      <c r="G816" s="8"/>
      <c r="H816" s="35">
        <f t="shared" si="74"/>
        <v>500</v>
      </c>
      <c r="I816" s="35">
        <f t="shared" si="74"/>
        <v>0</v>
      </c>
      <c r="J816" s="36">
        <f t="shared" si="71"/>
        <v>500</v>
      </c>
      <c r="K816" s="36">
        <f t="shared" si="72"/>
        <v>0</v>
      </c>
    </row>
    <row r="817" spans="1:11" ht="61.5" customHeight="1">
      <c r="A817" s="6" t="s">
        <v>519</v>
      </c>
      <c r="B817" s="100" t="s">
        <v>459</v>
      </c>
      <c r="C817" s="101"/>
      <c r="D817" s="7" t="s">
        <v>154</v>
      </c>
      <c r="E817" s="7" t="s">
        <v>13</v>
      </c>
      <c r="F817" s="7" t="s">
        <v>520</v>
      </c>
      <c r="G817" s="8"/>
      <c r="H817" s="35">
        <f t="shared" si="74"/>
        <v>500</v>
      </c>
      <c r="I817" s="35">
        <f t="shared" si="74"/>
        <v>0</v>
      </c>
      <c r="J817" s="36">
        <f t="shared" si="71"/>
        <v>500</v>
      </c>
      <c r="K817" s="36">
        <f t="shared" si="72"/>
        <v>0</v>
      </c>
    </row>
    <row r="818" spans="1:11" ht="15">
      <c r="A818" s="6" t="s">
        <v>45</v>
      </c>
      <c r="B818" s="100" t="s">
        <v>459</v>
      </c>
      <c r="C818" s="101"/>
      <c r="D818" s="7" t="s">
        <v>154</v>
      </c>
      <c r="E818" s="7" t="s">
        <v>13</v>
      </c>
      <c r="F818" s="7" t="s">
        <v>520</v>
      </c>
      <c r="G818" s="8" t="s">
        <v>46</v>
      </c>
      <c r="H818" s="35">
        <f t="shared" si="74"/>
        <v>500</v>
      </c>
      <c r="I818" s="35">
        <f t="shared" si="74"/>
        <v>0</v>
      </c>
      <c r="J818" s="36">
        <f t="shared" si="71"/>
        <v>500</v>
      </c>
      <c r="K818" s="36">
        <f t="shared" si="72"/>
        <v>0</v>
      </c>
    </row>
    <row r="819" spans="1:11" ht="78">
      <c r="A819" s="6" t="s">
        <v>141</v>
      </c>
      <c r="B819" s="100" t="s">
        <v>459</v>
      </c>
      <c r="C819" s="101"/>
      <c r="D819" s="7" t="s">
        <v>154</v>
      </c>
      <c r="E819" s="7" t="s">
        <v>13</v>
      </c>
      <c r="F819" s="7" t="s">
        <v>520</v>
      </c>
      <c r="G819" s="8" t="s">
        <v>142</v>
      </c>
      <c r="H819" s="35">
        <v>500</v>
      </c>
      <c r="I819" s="35">
        <f>Прил_5!I707</f>
        <v>0</v>
      </c>
      <c r="J819" s="36">
        <f t="shared" si="71"/>
        <v>500</v>
      </c>
      <c r="K819" s="36">
        <f t="shared" si="72"/>
        <v>0</v>
      </c>
    </row>
    <row r="820" spans="1:11" ht="15">
      <c r="A820" s="6" t="s">
        <v>161</v>
      </c>
      <c r="B820" s="100" t="s">
        <v>459</v>
      </c>
      <c r="C820" s="101"/>
      <c r="D820" s="7" t="s">
        <v>154</v>
      </c>
      <c r="E820" s="7" t="s">
        <v>13</v>
      </c>
      <c r="F820" s="7" t="s">
        <v>162</v>
      </c>
      <c r="G820" s="8"/>
      <c r="H820" s="35">
        <f>H821</f>
        <v>8388.300000000001</v>
      </c>
      <c r="I820" s="35">
        <f>I821</f>
        <v>4189.6</v>
      </c>
      <c r="J820" s="36">
        <f t="shared" si="71"/>
        <v>4198.700000000001</v>
      </c>
      <c r="K820" s="36">
        <f t="shared" si="72"/>
        <v>49.94575778167209</v>
      </c>
    </row>
    <row r="821" spans="1:11" ht="30.75">
      <c r="A821" s="6" t="s">
        <v>521</v>
      </c>
      <c r="B821" s="100" t="s">
        <v>459</v>
      </c>
      <c r="C821" s="101"/>
      <c r="D821" s="7" t="s">
        <v>154</v>
      </c>
      <c r="E821" s="7" t="s">
        <v>13</v>
      </c>
      <c r="F821" s="7" t="s">
        <v>522</v>
      </c>
      <c r="G821" s="8"/>
      <c r="H821" s="35">
        <f>H822+H824</f>
        <v>8388.300000000001</v>
      </c>
      <c r="I821" s="35">
        <f>I822+I824</f>
        <v>4189.6</v>
      </c>
      <c r="J821" s="36">
        <f t="shared" si="71"/>
        <v>4198.700000000001</v>
      </c>
      <c r="K821" s="36">
        <f t="shared" si="72"/>
        <v>49.94575778167209</v>
      </c>
    </row>
    <row r="822" spans="1:11" ht="46.5">
      <c r="A822" s="6" t="s">
        <v>33</v>
      </c>
      <c r="B822" s="100" t="s">
        <v>459</v>
      </c>
      <c r="C822" s="101"/>
      <c r="D822" s="7" t="s">
        <v>154</v>
      </c>
      <c r="E822" s="7" t="s">
        <v>13</v>
      </c>
      <c r="F822" s="7" t="s">
        <v>522</v>
      </c>
      <c r="G822" s="8" t="s">
        <v>34</v>
      </c>
      <c r="H822" s="35">
        <f>H823</f>
        <v>8062.6</v>
      </c>
      <c r="I822" s="35">
        <f>I823</f>
        <v>3871.8</v>
      </c>
      <c r="J822" s="36">
        <f t="shared" si="71"/>
        <v>4190.8</v>
      </c>
      <c r="K822" s="36">
        <f t="shared" si="72"/>
        <v>48.02172996303922</v>
      </c>
    </row>
    <row r="823" spans="1:11" ht="46.5">
      <c r="A823" s="6" t="s">
        <v>35</v>
      </c>
      <c r="B823" s="100" t="s">
        <v>459</v>
      </c>
      <c r="C823" s="101"/>
      <c r="D823" s="7" t="s">
        <v>154</v>
      </c>
      <c r="E823" s="7" t="s">
        <v>13</v>
      </c>
      <c r="F823" s="7" t="s">
        <v>522</v>
      </c>
      <c r="G823" s="8" t="s">
        <v>36</v>
      </c>
      <c r="H823" s="35">
        <v>8062.6</v>
      </c>
      <c r="I823" s="35">
        <v>3871.8</v>
      </c>
      <c r="J823" s="36">
        <f t="shared" si="71"/>
        <v>4190.8</v>
      </c>
      <c r="K823" s="36">
        <f t="shared" si="72"/>
        <v>48.02172996303922</v>
      </c>
    </row>
    <row r="824" spans="1:11" ht="15">
      <c r="A824" s="6" t="s">
        <v>45</v>
      </c>
      <c r="B824" s="100" t="s">
        <v>459</v>
      </c>
      <c r="C824" s="101"/>
      <c r="D824" s="7" t="s">
        <v>154</v>
      </c>
      <c r="E824" s="7" t="s">
        <v>13</v>
      </c>
      <c r="F824" s="7" t="s">
        <v>522</v>
      </c>
      <c r="G824" s="8" t="s">
        <v>46</v>
      </c>
      <c r="H824" s="35">
        <f>H825+H826</f>
        <v>325.70000000000005</v>
      </c>
      <c r="I824" s="35">
        <f>I825+I826</f>
        <v>317.8</v>
      </c>
      <c r="J824" s="36">
        <f t="shared" si="71"/>
        <v>7.900000000000034</v>
      </c>
      <c r="K824" s="36">
        <f t="shared" si="72"/>
        <v>97.57445501995701</v>
      </c>
    </row>
    <row r="825" spans="1:11" ht="15">
      <c r="A825" s="6" t="s">
        <v>47</v>
      </c>
      <c r="B825" s="100" t="s">
        <v>459</v>
      </c>
      <c r="C825" s="101"/>
      <c r="D825" s="7" t="s">
        <v>154</v>
      </c>
      <c r="E825" s="7" t="s">
        <v>13</v>
      </c>
      <c r="F825" s="7" t="s">
        <v>522</v>
      </c>
      <c r="G825" s="8" t="s">
        <v>48</v>
      </c>
      <c r="H825" s="35">
        <v>136.4</v>
      </c>
      <c r="I825" s="35">
        <v>170.8</v>
      </c>
      <c r="J825" s="36">
        <f t="shared" si="71"/>
        <v>-34.400000000000006</v>
      </c>
      <c r="K825" s="36">
        <f t="shared" si="72"/>
        <v>125.2199413489736</v>
      </c>
    </row>
    <row r="826" spans="1:11" ht="17.25" customHeight="1">
      <c r="A826" s="6" t="s">
        <v>49</v>
      </c>
      <c r="B826" s="100" t="s">
        <v>459</v>
      </c>
      <c r="C826" s="101"/>
      <c r="D826" s="7" t="s">
        <v>154</v>
      </c>
      <c r="E826" s="7" t="s">
        <v>13</v>
      </c>
      <c r="F826" s="7" t="s">
        <v>522</v>
      </c>
      <c r="G826" s="8" t="s">
        <v>50</v>
      </c>
      <c r="H826" s="35">
        <v>189.3</v>
      </c>
      <c r="I826" s="35">
        <v>147</v>
      </c>
      <c r="J826" s="36">
        <f t="shared" si="71"/>
        <v>42.30000000000001</v>
      </c>
      <c r="K826" s="36">
        <f t="shared" si="72"/>
        <v>77.65451664025356</v>
      </c>
    </row>
    <row r="827" spans="1:11" ht="15">
      <c r="A827" s="6" t="s">
        <v>523</v>
      </c>
      <c r="B827" s="100" t="s">
        <v>459</v>
      </c>
      <c r="C827" s="101"/>
      <c r="D827" s="7" t="s">
        <v>154</v>
      </c>
      <c r="E827" s="7" t="s">
        <v>101</v>
      </c>
      <c r="F827" s="7"/>
      <c r="G827" s="42"/>
      <c r="H827" s="35">
        <f>H828+H837+H851+H858+H865</f>
        <v>126771.29999999999</v>
      </c>
      <c r="I827" s="35">
        <f>I828+I837+I851+I858+I865</f>
        <v>74634.6</v>
      </c>
      <c r="J827" s="36">
        <f t="shared" si="71"/>
        <v>52136.69999999998</v>
      </c>
      <c r="K827" s="36">
        <f t="shared" si="72"/>
        <v>58.87342008798523</v>
      </c>
    </row>
    <row r="828" spans="1:11" ht="46.5">
      <c r="A828" s="6" t="s">
        <v>524</v>
      </c>
      <c r="B828" s="100" t="s">
        <v>459</v>
      </c>
      <c r="C828" s="101"/>
      <c r="D828" s="7" t="s">
        <v>154</v>
      </c>
      <c r="E828" s="7" t="s">
        <v>101</v>
      </c>
      <c r="F828" s="7" t="s">
        <v>525</v>
      </c>
      <c r="G828" s="8"/>
      <c r="H828" s="35">
        <f>H829+H833</f>
        <v>7640</v>
      </c>
      <c r="I828" s="35">
        <f>I829+I833</f>
        <v>162.5</v>
      </c>
      <c r="J828" s="36">
        <f t="shared" si="71"/>
        <v>7477.5</v>
      </c>
      <c r="K828" s="36">
        <f t="shared" si="72"/>
        <v>2.1269633507853403</v>
      </c>
    </row>
    <row r="829" spans="1:11" ht="30.75">
      <c r="A829" s="6" t="s">
        <v>474</v>
      </c>
      <c r="B829" s="100" t="s">
        <v>459</v>
      </c>
      <c r="C829" s="101"/>
      <c r="D829" s="7" t="s">
        <v>154</v>
      </c>
      <c r="E829" s="7" t="s">
        <v>101</v>
      </c>
      <c r="F829" s="7" t="s">
        <v>526</v>
      </c>
      <c r="G829" s="8"/>
      <c r="H829" s="35">
        <f aca="true" t="shared" si="75" ref="H829:I831">H830</f>
        <v>581</v>
      </c>
      <c r="I829" s="35">
        <f t="shared" si="75"/>
        <v>162.5</v>
      </c>
      <c r="J829" s="36">
        <f t="shared" si="71"/>
        <v>418.5</v>
      </c>
      <c r="K829" s="36">
        <f t="shared" si="72"/>
        <v>27.969018932874356</v>
      </c>
    </row>
    <row r="830" spans="1:11" ht="46.5">
      <c r="A830" s="6" t="s">
        <v>527</v>
      </c>
      <c r="B830" s="100" t="s">
        <v>459</v>
      </c>
      <c r="C830" s="101"/>
      <c r="D830" s="7" t="s">
        <v>154</v>
      </c>
      <c r="E830" s="7" t="s">
        <v>101</v>
      </c>
      <c r="F830" s="7" t="s">
        <v>528</v>
      </c>
      <c r="G830" s="8"/>
      <c r="H830" s="35">
        <f t="shared" si="75"/>
        <v>581</v>
      </c>
      <c r="I830" s="35">
        <f t="shared" si="75"/>
        <v>162.5</v>
      </c>
      <c r="J830" s="36">
        <f t="shared" si="71"/>
        <v>418.5</v>
      </c>
      <c r="K830" s="36">
        <f t="shared" si="72"/>
        <v>27.969018932874356</v>
      </c>
    </row>
    <row r="831" spans="1:11" ht="46.5">
      <c r="A831" s="6" t="s">
        <v>33</v>
      </c>
      <c r="B831" s="100" t="s">
        <v>459</v>
      </c>
      <c r="C831" s="101"/>
      <c r="D831" s="7" t="s">
        <v>154</v>
      </c>
      <c r="E831" s="7" t="s">
        <v>101</v>
      </c>
      <c r="F831" s="7" t="s">
        <v>528</v>
      </c>
      <c r="G831" s="8" t="s">
        <v>34</v>
      </c>
      <c r="H831" s="35">
        <f t="shared" si="75"/>
        <v>581</v>
      </c>
      <c r="I831" s="35">
        <f t="shared" si="75"/>
        <v>162.5</v>
      </c>
      <c r="J831" s="36">
        <f t="shared" si="71"/>
        <v>418.5</v>
      </c>
      <c r="K831" s="36">
        <f t="shared" si="72"/>
        <v>27.969018932874356</v>
      </c>
    </row>
    <row r="832" spans="1:11" ht="46.5">
      <c r="A832" s="6" t="s">
        <v>35</v>
      </c>
      <c r="B832" s="100" t="s">
        <v>459</v>
      </c>
      <c r="C832" s="101"/>
      <c r="D832" s="7" t="s">
        <v>154</v>
      </c>
      <c r="E832" s="7" t="s">
        <v>101</v>
      </c>
      <c r="F832" s="7" t="s">
        <v>528</v>
      </c>
      <c r="G832" s="8" t="s">
        <v>36</v>
      </c>
      <c r="H832" s="35">
        <v>581</v>
      </c>
      <c r="I832" s="35">
        <f>Прил_5!I254</f>
        <v>162.5</v>
      </c>
      <c r="J832" s="36">
        <f t="shared" si="71"/>
        <v>418.5</v>
      </c>
      <c r="K832" s="36">
        <f t="shared" si="72"/>
        <v>27.969018932874356</v>
      </c>
    </row>
    <row r="833" spans="1:11" ht="30.75">
      <c r="A833" s="6" t="s">
        <v>529</v>
      </c>
      <c r="B833" s="100" t="s">
        <v>459</v>
      </c>
      <c r="C833" s="101"/>
      <c r="D833" s="7" t="s">
        <v>154</v>
      </c>
      <c r="E833" s="7" t="s">
        <v>101</v>
      </c>
      <c r="F833" s="7" t="s">
        <v>530</v>
      </c>
      <c r="G833" s="8"/>
      <c r="H833" s="35">
        <f aca="true" t="shared" si="76" ref="H833:I835">H834</f>
        <v>7059</v>
      </c>
      <c r="I833" s="35">
        <f t="shared" si="76"/>
        <v>0</v>
      </c>
      <c r="J833" s="36">
        <f t="shared" si="71"/>
        <v>7059</v>
      </c>
      <c r="K833" s="36">
        <f t="shared" si="72"/>
        <v>0</v>
      </c>
    </row>
    <row r="834" spans="1:11" ht="30.75">
      <c r="A834" s="6" t="s">
        <v>531</v>
      </c>
      <c r="B834" s="100" t="s">
        <v>459</v>
      </c>
      <c r="C834" s="101"/>
      <c r="D834" s="7" t="s">
        <v>154</v>
      </c>
      <c r="E834" s="7" t="s">
        <v>101</v>
      </c>
      <c r="F834" s="7" t="s">
        <v>532</v>
      </c>
      <c r="G834" s="8"/>
      <c r="H834" s="35">
        <f t="shared" si="76"/>
        <v>7059</v>
      </c>
      <c r="I834" s="35">
        <f t="shared" si="76"/>
        <v>0</v>
      </c>
      <c r="J834" s="36">
        <f t="shared" si="71"/>
        <v>7059</v>
      </c>
      <c r="K834" s="36">
        <f t="shared" si="72"/>
        <v>0</v>
      </c>
    </row>
    <row r="835" spans="1:11" ht="46.5">
      <c r="A835" s="6" t="s">
        <v>33</v>
      </c>
      <c r="B835" s="100" t="s">
        <v>459</v>
      </c>
      <c r="C835" s="101"/>
      <c r="D835" s="7" t="s">
        <v>154</v>
      </c>
      <c r="E835" s="7" t="s">
        <v>101</v>
      </c>
      <c r="F835" s="7" t="s">
        <v>532</v>
      </c>
      <c r="G835" s="8" t="s">
        <v>34</v>
      </c>
      <c r="H835" s="35">
        <f t="shared" si="76"/>
        <v>7059</v>
      </c>
      <c r="I835" s="35">
        <f t="shared" si="76"/>
        <v>0</v>
      </c>
      <c r="J835" s="36">
        <f t="shared" si="71"/>
        <v>7059</v>
      </c>
      <c r="K835" s="36">
        <f t="shared" si="72"/>
        <v>0</v>
      </c>
    </row>
    <row r="836" spans="1:11" ht="46.5">
      <c r="A836" s="6" t="s">
        <v>35</v>
      </c>
      <c r="B836" s="100" t="s">
        <v>459</v>
      </c>
      <c r="C836" s="101"/>
      <c r="D836" s="7" t="s">
        <v>154</v>
      </c>
      <c r="E836" s="7" t="s">
        <v>101</v>
      </c>
      <c r="F836" s="7" t="s">
        <v>532</v>
      </c>
      <c r="G836" s="8" t="s">
        <v>36</v>
      </c>
      <c r="H836" s="35">
        <v>7059</v>
      </c>
      <c r="I836" s="35">
        <f>Прил_5!I261</f>
        <v>0</v>
      </c>
      <c r="J836" s="36">
        <f t="shared" si="71"/>
        <v>7059</v>
      </c>
      <c r="K836" s="36">
        <f t="shared" si="72"/>
        <v>0</v>
      </c>
    </row>
    <row r="837" spans="1:11" ht="78">
      <c r="A837" s="6" t="s">
        <v>533</v>
      </c>
      <c r="B837" s="100" t="s">
        <v>459</v>
      </c>
      <c r="C837" s="101"/>
      <c r="D837" s="7" t="s">
        <v>154</v>
      </c>
      <c r="E837" s="7" t="s">
        <v>101</v>
      </c>
      <c r="F837" s="7" t="s">
        <v>534</v>
      </c>
      <c r="G837" s="8"/>
      <c r="H837" s="35">
        <f>H838</f>
        <v>101694.9</v>
      </c>
      <c r="I837" s="35">
        <f>I838</f>
        <v>66001.1</v>
      </c>
      <c r="J837" s="36">
        <f t="shared" si="71"/>
        <v>35693.79999999999</v>
      </c>
      <c r="K837" s="36">
        <f t="shared" si="72"/>
        <v>64.90109140183039</v>
      </c>
    </row>
    <row r="838" spans="1:11" ht="64.5" customHeight="1">
      <c r="A838" s="6" t="s">
        <v>535</v>
      </c>
      <c r="B838" s="100" t="s">
        <v>459</v>
      </c>
      <c r="C838" s="101"/>
      <c r="D838" s="7" t="s">
        <v>154</v>
      </c>
      <c r="E838" s="7" t="s">
        <v>101</v>
      </c>
      <c r="F838" s="7" t="s">
        <v>536</v>
      </c>
      <c r="G838" s="8"/>
      <c r="H838" s="35">
        <f>H839+H842+H845+H848</f>
        <v>101694.9</v>
      </c>
      <c r="I838" s="35">
        <f>I839+I842+I845+I848</f>
        <v>66001.1</v>
      </c>
      <c r="J838" s="36">
        <f t="shared" si="71"/>
        <v>35693.79999999999</v>
      </c>
      <c r="K838" s="36">
        <f t="shared" si="72"/>
        <v>64.90109140183039</v>
      </c>
    </row>
    <row r="839" spans="1:11" ht="93.75" customHeight="1">
      <c r="A839" s="6" t="s">
        <v>537</v>
      </c>
      <c r="B839" s="100" t="s">
        <v>459</v>
      </c>
      <c r="C839" s="101"/>
      <c r="D839" s="7" t="s">
        <v>154</v>
      </c>
      <c r="E839" s="7" t="s">
        <v>101</v>
      </c>
      <c r="F839" s="7" t="s">
        <v>538</v>
      </c>
      <c r="G839" s="8"/>
      <c r="H839" s="35">
        <f>H840</f>
        <v>50000</v>
      </c>
      <c r="I839" s="35">
        <f>I840</f>
        <v>45530</v>
      </c>
      <c r="J839" s="36">
        <f t="shared" si="71"/>
        <v>4470</v>
      </c>
      <c r="K839" s="36">
        <f t="shared" si="72"/>
        <v>91.06</v>
      </c>
    </row>
    <row r="840" spans="1:11" ht="46.5">
      <c r="A840" s="6" t="s">
        <v>33</v>
      </c>
      <c r="B840" s="100" t="s">
        <v>459</v>
      </c>
      <c r="C840" s="101"/>
      <c r="D840" s="7" t="s">
        <v>154</v>
      </c>
      <c r="E840" s="7" t="s">
        <v>101</v>
      </c>
      <c r="F840" s="7" t="s">
        <v>538</v>
      </c>
      <c r="G840" s="8" t="s">
        <v>34</v>
      </c>
      <c r="H840" s="35">
        <f>H841</f>
        <v>50000</v>
      </c>
      <c r="I840" s="35">
        <f>I841</f>
        <v>45530</v>
      </c>
      <c r="J840" s="36">
        <f t="shared" si="71"/>
        <v>4470</v>
      </c>
      <c r="K840" s="36">
        <f t="shared" si="72"/>
        <v>91.06</v>
      </c>
    </row>
    <row r="841" spans="1:11" ht="46.5">
      <c r="A841" s="6" t="s">
        <v>35</v>
      </c>
      <c r="B841" s="100" t="s">
        <v>459</v>
      </c>
      <c r="C841" s="101"/>
      <c r="D841" s="7" t="s">
        <v>154</v>
      </c>
      <c r="E841" s="7" t="s">
        <v>101</v>
      </c>
      <c r="F841" s="7" t="s">
        <v>538</v>
      </c>
      <c r="G841" s="8" t="s">
        <v>36</v>
      </c>
      <c r="H841" s="35">
        <v>50000</v>
      </c>
      <c r="I841" s="35">
        <f>Прил_5!I363</f>
        <v>45530</v>
      </c>
      <c r="J841" s="36">
        <f t="shared" si="71"/>
        <v>4470</v>
      </c>
      <c r="K841" s="36">
        <f t="shared" si="72"/>
        <v>91.06</v>
      </c>
    </row>
    <row r="842" spans="1:11" ht="46.5">
      <c r="A842" s="6" t="s">
        <v>539</v>
      </c>
      <c r="B842" s="100" t="s">
        <v>459</v>
      </c>
      <c r="C842" s="101"/>
      <c r="D842" s="7" t="s">
        <v>154</v>
      </c>
      <c r="E842" s="7" t="s">
        <v>101</v>
      </c>
      <c r="F842" s="7" t="s">
        <v>540</v>
      </c>
      <c r="G842" s="8"/>
      <c r="H842" s="35">
        <f>H843</f>
        <v>10000</v>
      </c>
      <c r="I842" s="35">
        <f>I843</f>
        <v>0</v>
      </c>
      <c r="J842" s="36">
        <f t="shared" si="71"/>
        <v>10000</v>
      </c>
      <c r="K842" s="36">
        <f t="shared" si="72"/>
        <v>0</v>
      </c>
    </row>
    <row r="843" spans="1:11" ht="46.5">
      <c r="A843" s="6" t="s">
        <v>33</v>
      </c>
      <c r="B843" s="100" t="s">
        <v>459</v>
      </c>
      <c r="C843" s="101"/>
      <c r="D843" s="7" t="s">
        <v>154</v>
      </c>
      <c r="E843" s="7" t="s">
        <v>101</v>
      </c>
      <c r="F843" s="7" t="s">
        <v>540</v>
      </c>
      <c r="G843" s="8" t="s">
        <v>34</v>
      </c>
      <c r="H843" s="35">
        <f>H844</f>
        <v>10000</v>
      </c>
      <c r="I843" s="35">
        <f>I844</f>
        <v>0</v>
      </c>
      <c r="J843" s="36">
        <f aca="true" t="shared" si="77" ref="J843:J900">H843-I843</f>
        <v>10000</v>
      </c>
      <c r="K843" s="36">
        <f aca="true" t="shared" si="78" ref="K843:K900">I843/H843*100</f>
        <v>0</v>
      </c>
    </row>
    <row r="844" spans="1:11" ht="46.5">
      <c r="A844" s="6" t="s">
        <v>35</v>
      </c>
      <c r="B844" s="100" t="s">
        <v>459</v>
      </c>
      <c r="C844" s="101"/>
      <c r="D844" s="7" t="s">
        <v>154</v>
      </c>
      <c r="E844" s="7" t="s">
        <v>101</v>
      </c>
      <c r="F844" s="7" t="s">
        <v>540</v>
      </c>
      <c r="G844" s="8" t="s">
        <v>36</v>
      </c>
      <c r="H844" s="35">
        <v>10000</v>
      </c>
      <c r="I844" s="35">
        <f>Прил_5!I369</f>
        <v>0</v>
      </c>
      <c r="J844" s="36">
        <f t="shared" si="77"/>
        <v>10000</v>
      </c>
      <c r="K844" s="36">
        <f t="shared" si="78"/>
        <v>0</v>
      </c>
    </row>
    <row r="845" spans="1:11" ht="50.25" customHeight="1">
      <c r="A845" s="6" t="s">
        <v>541</v>
      </c>
      <c r="B845" s="100" t="s">
        <v>459</v>
      </c>
      <c r="C845" s="101"/>
      <c r="D845" s="7" t="s">
        <v>154</v>
      </c>
      <c r="E845" s="7" t="s">
        <v>101</v>
      </c>
      <c r="F845" s="7" t="s">
        <v>542</v>
      </c>
      <c r="G845" s="8"/>
      <c r="H845" s="35">
        <f>H846</f>
        <v>40942.2</v>
      </c>
      <c r="I845" s="35">
        <f>I846</f>
        <v>20471.1</v>
      </c>
      <c r="J845" s="36">
        <f t="shared" si="77"/>
        <v>20471.1</v>
      </c>
      <c r="K845" s="36">
        <f t="shared" si="78"/>
        <v>50</v>
      </c>
    </row>
    <row r="846" spans="1:11" ht="46.5">
      <c r="A846" s="6" t="s">
        <v>33</v>
      </c>
      <c r="B846" s="100" t="s">
        <v>459</v>
      </c>
      <c r="C846" s="101"/>
      <c r="D846" s="7" t="s">
        <v>154</v>
      </c>
      <c r="E846" s="7" t="s">
        <v>101</v>
      </c>
      <c r="F846" s="7" t="s">
        <v>542</v>
      </c>
      <c r="G846" s="8" t="s">
        <v>34</v>
      </c>
      <c r="H846" s="35">
        <f>H847</f>
        <v>40942.2</v>
      </c>
      <c r="I846" s="35">
        <f>I847</f>
        <v>20471.1</v>
      </c>
      <c r="J846" s="36">
        <f t="shared" si="77"/>
        <v>20471.1</v>
      </c>
      <c r="K846" s="36">
        <f t="shared" si="78"/>
        <v>50</v>
      </c>
    </row>
    <row r="847" spans="1:11" ht="46.5">
      <c r="A847" s="6" t="s">
        <v>35</v>
      </c>
      <c r="B847" s="100" t="s">
        <v>459</v>
      </c>
      <c r="C847" s="101"/>
      <c r="D847" s="7" t="s">
        <v>154</v>
      </c>
      <c r="E847" s="7" t="s">
        <v>101</v>
      </c>
      <c r="F847" s="7" t="s">
        <v>542</v>
      </c>
      <c r="G847" s="8" t="s">
        <v>36</v>
      </c>
      <c r="H847" s="35">
        <v>40942.2</v>
      </c>
      <c r="I847" s="35">
        <f>Прил_5!I375</f>
        <v>20471.1</v>
      </c>
      <c r="J847" s="36">
        <f t="shared" si="77"/>
        <v>20471.1</v>
      </c>
      <c r="K847" s="36">
        <f t="shared" si="78"/>
        <v>50</v>
      </c>
    </row>
    <row r="848" spans="1:11" ht="62.25">
      <c r="A848" s="6" t="s">
        <v>543</v>
      </c>
      <c r="B848" s="100" t="s">
        <v>459</v>
      </c>
      <c r="C848" s="101"/>
      <c r="D848" s="7" t="s">
        <v>154</v>
      </c>
      <c r="E848" s="7" t="s">
        <v>101</v>
      </c>
      <c r="F848" s="7" t="s">
        <v>544</v>
      </c>
      <c r="G848" s="8"/>
      <c r="H848" s="35">
        <f>H849</f>
        <v>752.7</v>
      </c>
      <c r="I848" s="35">
        <f>I849</f>
        <v>0</v>
      </c>
      <c r="J848" s="36">
        <f t="shared" si="77"/>
        <v>752.7</v>
      </c>
      <c r="K848" s="36">
        <f t="shared" si="78"/>
        <v>0</v>
      </c>
    </row>
    <row r="849" spans="1:11" ht="46.5">
      <c r="A849" s="6" t="s">
        <v>33</v>
      </c>
      <c r="B849" s="100" t="s">
        <v>459</v>
      </c>
      <c r="C849" s="101"/>
      <c r="D849" s="7" t="s">
        <v>154</v>
      </c>
      <c r="E849" s="7" t="s">
        <v>101</v>
      </c>
      <c r="F849" s="7" t="s">
        <v>544</v>
      </c>
      <c r="G849" s="8" t="s">
        <v>34</v>
      </c>
      <c r="H849" s="35">
        <f>H850</f>
        <v>752.7</v>
      </c>
      <c r="I849" s="35">
        <f>I850</f>
        <v>0</v>
      </c>
      <c r="J849" s="36">
        <f t="shared" si="77"/>
        <v>752.7</v>
      </c>
      <c r="K849" s="36">
        <f t="shared" si="78"/>
        <v>0</v>
      </c>
    </row>
    <row r="850" spans="1:11" ht="46.5">
      <c r="A850" s="6" t="s">
        <v>35</v>
      </c>
      <c r="B850" s="100" t="s">
        <v>459</v>
      </c>
      <c r="C850" s="101"/>
      <c r="D850" s="7" t="s">
        <v>154</v>
      </c>
      <c r="E850" s="7" t="s">
        <v>101</v>
      </c>
      <c r="F850" s="7" t="s">
        <v>544</v>
      </c>
      <c r="G850" s="8" t="s">
        <v>36</v>
      </c>
      <c r="H850" s="35">
        <v>752.7</v>
      </c>
      <c r="I850" s="35">
        <f>Прил_5!I381</f>
        <v>0</v>
      </c>
      <c r="J850" s="36">
        <f t="shared" si="77"/>
        <v>752.7</v>
      </c>
      <c r="K850" s="36">
        <f t="shared" si="78"/>
        <v>0</v>
      </c>
    </row>
    <row r="851" spans="1:11" ht="15">
      <c r="A851" s="6" t="s">
        <v>545</v>
      </c>
      <c r="B851" s="100" t="s">
        <v>459</v>
      </c>
      <c r="C851" s="101"/>
      <c r="D851" s="7" t="s">
        <v>154</v>
      </c>
      <c r="E851" s="7" t="s">
        <v>101</v>
      </c>
      <c r="F851" s="7" t="s">
        <v>546</v>
      </c>
      <c r="G851" s="8"/>
      <c r="H851" s="35">
        <f>H852+H855</f>
        <v>7777.2</v>
      </c>
      <c r="I851" s="35">
        <f>I852+I855</f>
        <v>3135.9</v>
      </c>
      <c r="J851" s="36">
        <f t="shared" si="77"/>
        <v>4641.299999999999</v>
      </c>
      <c r="K851" s="36">
        <f t="shared" si="78"/>
        <v>40.32170961271409</v>
      </c>
    </row>
    <row r="852" spans="1:11" ht="15">
      <c r="A852" s="6" t="s">
        <v>547</v>
      </c>
      <c r="B852" s="100" t="s">
        <v>459</v>
      </c>
      <c r="C852" s="101"/>
      <c r="D852" s="7" t="s">
        <v>154</v>
      </c>
      <c r="E852" s="7" t="s">
        <v>101</v>
      </c>
      <c r="F852" s="7" t="s">
        <v>548</v>
      </c>
      <c r="G852" s="8"/>
      <c r="H852" s="35">
        <f>H853</f>
        <v>4827.2</v>
      </c>
      <c r="I852" s="35">
        <f>I853</f>
        <v>1176.5</v>
      </c>
      <c r="J852" s="36">
        <f t="shared" si="77"/>
        <v>3650.7</v>
      </c>
      <c r="K852" s="36">
        <f t="shared" si="78"/>
        <v>24.372306927411337</v>
      </c>
    </row>
    <row r="853" spans="1:11" ht="46.5">
      <c r="A853" s="6" t="s">
        <v>33</v>
      </c>
      <c r="B853" s="100" t="s">
        <v>459</v>
      </c>
      <c r="C853" s="101"/>
      <c r="D853" s="7" t="s">
        <v>154</v>
      </c>
      <c r="E853" s="7" t="s">
        <v>101</v>
      </c>
      <c r="F853" s="7" t="s">
        <v>548</v>
      </c>
      <c r="G853" s="8" t="s">
        <v>34</v>
      </c>
      <c r="H853" s="35">
        <f>H854</f>
        <v>4827.2</v>
      </c>
      <c r="I853" s="35">
        <f>I854</f>
        <v>1176.5</v>
      </c>
      <c r="J853" s="36">
        <f t="shared" si="77"/>
        <v>3650.7</v>
      </c>
      <c r="K853" s="36">
        <f t="shared" si="78"/>
        <v>24.372306927411337</v>
      </c>
    </row>
    <row r="854" spans="1:11" ht="46.5">
      <c r="A854" s="6" t="s">
        <v>35</v>
      </c>
      <c r="B854" s="100" t="s">
        <v>459</v>
      </c>
      <c r="C854" s="101"/>
      <c r="D854" s="7" t="s">
        <v>154</v>
      </c>
      <c r="E854" s="7" t="s">
        <v>101</v>
      </c>
      <c r="F854" s="7" t="s">
        <v>548</v>
      </c>
      <c r="G854" s="8" t="s">
        <v>36</v>
      </c>
      <c r="H854" s="35">
        <v>4827.2</v>
      </c>
      <c r="I854" s="35">
        <v>1176.5</v>
      </c>
      <c r="J854" s="36">
        <f t="shared" si="77"/>
        <v>3650.7</v>
      </c>
      <c r="K854" s="36">
        <f t="shared" si="78"/>
        <v>24.372306927411337</v>
      </c>
    </row>
    <row r="855" spans="1:11" ht="18" customHeight="1">
      <c r="A855" s="6" t="s">
        <v>549</v>
      </c>
      <c r="B855" s="100" t="s">
        <v>459</v>
      </c>
      <c r="C855" s="101"/>
      <c r="D855" s="7" t="s">
        <v>154</v>
      </c>
      <c r="E855" s="7" t="s">
        <v>101</v>
      </c>
      <c r="F855" s="7" t="s">
        <v>550</v>
      </c>
      <c r="G855" s="8"/>
      <c r="H855" s="35">
        <f>H856</f>
        <v>2950</v>
      </c>
      <c r="I855" s="35">
        <f>I856</f>
        <v>1959.4</v>
      </c>
      <c r="J855" s="36">
        <f t="shared" si="77"/>
        <v>990.5999999999999</v>
      </c>
      <c r="K855" s="36">
        <f t="shared" si="78"/>
        <v>66.42033898305085</v>
      </c>
    </row>
    <row r="856" spans="1:11" ht="46.5">
      <c r="A856" s="6" t="s">
        <v>33</v>
      </c>
      <c r="B856" s="100" t="s">
        <v>459</v>
      </c>
      <c r="C856" s="101"/>
      <c r="D856" s="7" t="s">
        <v>154</v>
      </c>
      <c r="E856" s="7" t="s">
        <v>101</v>
      </c>
      <c r="F856" s="7" t="s">
        <v>550</v>
      </c>
      <c r="G856" s="8" t="s">
        <v>34</v>
      </c>
      <c r="H856" s="35">
        <f>H857</f>
        <v>2950</v>
      </c>
      <c r="I856" s="35">
        <f>I857</f>
        <v>1959.4</v>
      </c>
      <c r="J856" s="36">
        <f t="shared" si="77"/>
        <v>990.5999999999999</v>
      </c>
      <c r="K856" s="36">
        <f t="shared" si="78"/>
        <v>66.42033898305085</v>
      </c>
    </row>
    <row r="857" spans="1:11" ht="46.5">
      <c r="A857" s="6" t="s">
        <v>35</v>
      </c>
      <c r="B857" s="100" t="s">
        <v>459</v>
      </c>
      <c r="C857" s="101"/>
      <c r="D857" s="7" t="s">
        <v>154</v>
      </c>
      <c r="E857" s="7" t="s">
        <v>101</v>
      </c>
      <c r="F857" s="7" t="s">
        <v>550</v>
      </c>
      <c r="G857" s="8" t="s">
        <v>36</v>
      </c>
      <c r="H857" s="35">
        <v>2950</v>
      </c>
      <c r="I857" s="35">
        <v>1959.4</v>
      </c>
      <c r="J857" s="36">
        <f t="shared" si="77"/>
        <v>990.5999999999999</v>
      </c>
      <c r="K857" s="36">
        <f t="shared" si="78"/>
        <v>66.42033898305085</v>
      </c>
    </row>
    <row r="858" spans="1:11" ht="30.75">
      <c r="A858" s="6" t="s">
        <v>551</v>
      </c>
      <c r="B858" s="100" t="s">
        <v>459</v>
      </c>
      <c r="C858" s="101"/>
      <c r="D858" s="7" t="s">
        <v>154</v>
      </c>
      <c r="E858" s="7" t="s">
        <v>101</v>
      </c>
      <c r="F858" s="7" t="s">
        <v>552</v>
      </c>
      <c r="G858" s="8"/>
      <c r="H858" s="35">
        <f>H859+H862</f>
        <v>5372.2</v>
      </c>
      <c r="I858" s="35">
        <f>I859+I862</f>
        <v>2886.1</v>
      </c>
      <c r="J858" s="36">
        <f t="shared" si="77"/>
        <v>2486.1</v>
      </c>
      <c r="K858" s="36">
        <f t="shared" si="78"/>
        <v>53.72286958787834</v>
      </c>
    </row>
    <row r="859" spans="1:11" ht="46.5">
      <c r="A859" s="6" t="s">
        <v>224</v>
      </c>
      <c r="B859" s="100" t="s">
        <v>459</v>
      </c>
      <c r="C859" s="101"/>
      <c r="D859" s="7" t="s">
        <v>154</v>
      </c>
      <c r="E859" s="7" t="s">
        <v>101</v>
      </c>
      <c r="F859" s="7" t="s">
        <v>553</v>
      </c>
      <c r="G859" s="8"/>
      <c r="H859" s="35">
        <f>H860</f>
        <v>4972.2</v>
      </c>
      <c r="I859" s="35">
        <f>I860</f>
        <v>2886.1</v>
      </c>
      <c r="J859" s="36">
        <f t="shared" si="77"/>
        <v>2086.1</v>
      </c>
      <c r="K859" s="36">
        <f t="shared" si="78"/>
        <v>58.04472869152488</v>
      </c>
    </row>
    <row r="860" spans="1:11" ht="46.5">
      <c r="A860" s="6" t="s">
        <v>191</v>
      </c>
      <c r="B860" s="100" t="s">
        <v>459</v>
      </c>
      <c r="C860" s="101"/>
      <c r="D860" s="7" t="s">
        <v>154</v>
      </c>
      <c r="E860" s="7" t="s">
        <v>101</v>
      </c>
      <c r="F860" s="7" t="s">
        <v>553</v>
      </c>
      <c r="G860" s="8" t="s">
        <v>192</v>
      </c>
      <c r="H860" s="35">
        <f>H861</f>
        <v>4972.2</v>
      </c>
      <c r="I860" s="35">
        <f>I861</f>
        <v>2886.1</v>
      </c>
      <c r="J860" s="36">
        <f t="shared" si="77"/>
        <v>2086.1</v>
      </c>
      <c r="K860" s="36">
        <f t="shared" si="78"/>
        <v>58.04472869152488</v>
      </c>
    </row>
    <row r="861" spans="1:11" ht="15">
      <c r="A861" s="6" t="s">
        <v>255</v>
      </c>
      <c r="B861" s="100" t="s">
        <v>459</v>
      </c>
      <c r="C861" s="101"/>
      <c r="D861" s="7" t="s">
        <v>154</v>
      </c>
      <c r="E861" s="7" t="s">
        <v>101</v>
      </c>
      <c r="F861" s="7" t="s">
        <v>553</v>
      </c>
      <c r="G861" s="8" t="s">
        <v>256</v>
      </c>
      <c r="H861" s="35">
        <v>4972.2</v>
      </c>
      <c r="I861" s="35">
        <v>2886.1</v>
      </c>
      <c r="J861" s="36">
        <f t="shared" si="77"/>
        <v>2086.1</v>
      </c>
      <c r="K861" s="36">
        <f t="shared" si="78"/>
        <v>58.04472869152488</v>
      </c>
    </row>
    <row r="862" spans="1:11" ht="15">
      <c r="A862" s="6" t="s">
        <v>554</v>
      </c>
      <c r="B862" s="100" t="s">
        <v>459</v>
      </c>
      <c r="C862" s="101"/>
      <c r="D862" s="7" t="s">
        <v>154</v>
      </c>
      <c r="E862" s="7" t="s">
        <v>101</v>
      </c>
      <c r="F862" s="7" t="s">
        <v>555</v>
      </c>
      <c r="G862" s="8"/>
      <c r="H862" s="35">
        <f>H863</f>
        <v>400</v>
      </c>
      <c r="I862" s="35">
        <f>I863</f>
        <v>0</v>
      </c>
      <c r="J862" s="36">
        <f t="shared" si="77"/>
        <v>400</v>
      </c>
      <c r="K862" s="36">
        <f t="shared" si="78"/>
        <v>0</v>
      </c>
    </row>
    <row r="863" spans="1:11" ht="46.5">
      <c r="A863" s="6" t="s">
        <v>33</v>
      </c>
      <c r="B863" s="100" t="s">
        <v>459</v>
      </c>
      <c r="C863" s="101"/>
      <c r="D863" s="7" t="s">
        <v>154</v>
      </c>
      <c r="E863" s="7" t="s">
        <v>101</v>
      </c>
      <c r="F863" s="7" t="s">
        <v>555</v>
      </c>
      <c r="G863" s="8" t="s">
        <v>34</v>
      </c>
      <c r="H863" s="35">
        <f>H864</f>
        <v>400</v>
      </c>
      <c r="I863" s="35">
        <f>I864</f>
        <v>0</v>
      </c>
      <c r="J863" s="36">
        <f t="shared" si="77"/>
        <v>400</v>
      </c>
      <c r="K863" s="36">
        <f t="shared" si="78"/>
        <v>0</v>
      </c>
    </row>
    <row r="864" spans="1:11" ht="46.5">
      <c r="A864" s="6" t="s">
        <v>35</v>
      </c>
      <c r="B864" s="100" t="s">
        <v>459</v>
      </c>
      <c r="C864" s="101"/>
      <c r="D864" s="7" t="s">
        <v>154</v>
      </c>
      <c r="E864" s="7" t="s">
        <v>101</v>
      </c>
      <c r="F864" s="7" t="s">
        <v>555</v>
      </c>
      <c r="G864" s="8" t="s">
        <v>36</v>
      </c>
      <c r="H864" s="35">
        <v>400</v>
      </c>
      <c r="I864" s="35"/>
      <c r="J864" s="36">
        <f t="shared" si="77"/>
        <v>400</v>
      </c>
      <c r="K864" s="36">
        <f t="shared" si="78"/>
        <v>0</v>
      </c>
    </row>
    <row r="865" spans="1:11" ht="93">
      <c r="A865" s="6" t="s">
        <v>26</v>
      </c>
      <c r="B865" s="100" t="s">
        <v>459</v>
      </c>
      <c r="C865" s="101"/>
      <c r="D865" s="7" t="s">
        <v>154</v>
      </c>
      <c r="E865" s="7" t="s">
        <v>101</v>
      </c>
      <c r="F865" s="7" t="s">
        <v>27</v>
      </c>
      <c r="G865" s="8"/>
      <c r="H865" s="35">
        <f>H866</f>
        <v>4287</v>
      </c>
      <c r="I865" s="35">
        <f>I866</f>
        <v>2449</v>
      </c>
      <c r="J865" s="36">
        <f t="shared" si="77"/>
        <v>1838</v>
      </c>
      <c r="K865" s="36">
        <f t="shared" si="78"/>
        <v>57.126195474690924</v>
      </c>
    </row>
    <row r="866" spans="1:11" ht="63.75" customHeight="1">
      <c r="A866" s="6" t="s">
        <v>556</v>
      </c>
      <c r="B866" s="100" t="s">
        <v>459</v>
      </c>
      <c r="C866" s="101"/>
      <c r="D866" s="7" t="s">
        <v>154</v>
      </c>
      <c r="E866" s="7" t="s">
        <v>101</v>
      </c>
      <c r="F866" s="7" t="s">
        <v>557</v>
      </c>
      <c r="G866" s="8"/>
      <c r="H866" s="35">
        <f>H867+H870</f>
        <v>4287</v>
      </c>
      <c r="I866" s="35">
        <f>I867+I870</f>
        <v>2449</v>
      </c>
      <c r="J866" s="36">
        <f t="shared" si="77"/>
        <v>1838</v>
      </c>
      <c r="K866" s="36">
        <f t="shared" si="78"/>
        <v>57.126195474690924</v>
      </c>
    </row>
    <row r="867" spans="1:11" ht="62.25">
      <c r="A867" s="6" t="s">
        <v>558</v>
      </c>
      <c r="B867" s="100" t="s">
        <v>459</v>
      </c>
      <c r="C867" s="101"/>
      <c r="D867" s="7" t="s">
        <v>154</v>
      </c>
      <c r="E867" s="7" t="s">
        <v>101</v>
      </c>
      <c r="F867" s="7" t="s">
        <v>559</v>
      </c>
      <c r="G867" s="8"/>
      <c r="H867" s="35">
        <f>H868</f>
        <v>2500</v>
      </c>
      <c r="I867" s="35">
        <f>I868</f>
        <v>2449</v>
      </c>
      <c r="J867" s="36">
        <f t="shared" si="77"/>
        <v>51</v>
      </c>
      <c r="K867" s="36">
        <f t="shared" si="78"/>
        <v>97.96000000000001</v>
      </c>
    </row>
    <row r="868" spans="1:11" ht="46.5">
      <c r="A868" s="6" t="s">
        <v>33</v>
      </c>
      <c r="B868" s="100" t="s">
        <v>459</v>
      </c>
      <c r="C868" s="101"/>
      <c r="D868" s="7" t="s">
        <v>154</v>
      </c>
      <c r="E868" s="7" t="s">
        <v>101</v>
      </c>
      <c r="F868" s="7" t="s">
        <v>559</v>
      </c>
      <c r="G868" s="8" t="s">
        <v>34</v>
      </c>
      <c r="H868" s="35">
        <f>H869</f>
        <v>2500</v>
      </c>
      <c r="I868" s="35">
        <f>I869</f>
        <v>2449</v>
      </c>
      <c r="J868" s="36">
        <f t="shared" si="77"/>
        <v>51</v>
      </c>
      <c r="K868" s="36">
        <f t="shared" si="78"/>
        <v>97.96000000000001</v>
      </c>
    </row>
    <row r="869" spans="1:11" ht="46.5">
      <c r="A869" s="6" t="s">
        <v>35</v>
      </c>
      <c r="B869" s="100" t="s">
        <v>459</v>
      </c>
      <c r="C869" s="101"/>
      <c r="D869" s="7" t="s">
        <v>154</v>
      </c>
      <c r="E869" s="7" t="s">
        <v>101</v>
      </c>
      <c r="F869" s="7" t="s">
        <v>559</v>
      </c>
      <c r="G869" s="8" t="s">
        <v>36</v>
      </c>
      <c r="H869" s="35">
        <v>2500</v>
      </c>
      <c r="I869" s="35">
        <v>2449</v>
      </c>
      <c r="J869" s="36">
        <f t="shared" si="77"/>
        <v>51</v>
      </c>
      <c r="K869" s="36">
        <f t="shared" si="78"/>
        <v>97.96000000000001</v>
      </c>
    </row>
    <row r="870" spans="1:11" ht="65.25" customHeight="1">
      <c r="A870" s="6" t="s">
        <v>560</v>
      </c>
      <c r="B870" s="100" t="s">
        <v>459</v>
      </c>
      <c r="C870" s="101"/>
      <c r="D870" s="7" t="s">
        <v>154</v>
      </c>
      <c r="E870" s="7" t="s">
        <v>101</v>
      </c>
      <c r="F870" s="7" t="s">
        <v>561</v>
      </c>
      <c r="G870" s="8"/>
      <c r="H870" s="35">
        <f>H871</f>
        <v>1787</v>
      </c>
      <c r="I870" s="35">
        <f>I871</f>
        <v>0</v>
      </c>
      <c r="J870" s="36">
        <f t="shared" si="77"/>
        <v>1787</v>
      </c>
      <c r="K870" s="36">
        <f t="shared" si="78"/>
        <v>0</v>
      </c>
    </row>
    <row r="871" spans="1:11" ht="46.5">
      <c r="A871" s="6" t="s">
        <v>33</v>
      </c>
      <c r="B871" s="100" t="s">
        <v>459</v>
      </c>
      <c r="C871" s="101"/>
      <c r="D871" s="7" t="s">
        <v>154</v>
      </c>
      <c r="E871" s="7" t="s">
        <v>101</v>
      </c>
      <c r="F871" s="7" t="s">
        <v>561</v>
      </c>
      <c r="G871" s="8" t="s">
        <v>34</v>
      </c>
      <c r="H871" s="35">
        <f>H872</f>
        <v>1787</v>
      </c>
      <c r="I871" s="35">
        <f>I872</f>
        <v>0</v>
      </c>
      <c r="J871" s="36">
        <f t="shared" si="77"/>
        <v>1787</v>
      </c>
      <c r="K871" s="36">
        <f t="shared" si="78"/>
        <v>0</v>
      </c>
    </row>
    <row r="872" spans="1:11" ht="46.5">
      <c r="A872" s="6" t="s">
        <v>35</v>
      </c>
      <c r="B872" s="100" t="s">
        <v>459</v>
      </c>
      <c r="C872" s="101"/>
      <c r="D872" s="7" t="s">
        <v>154</v>
      </c>
      <c r="E872" s="7" t="s">
        <v>101</v>
      </c>
      <c r="F872" s="7" t="s">
        <v>561</v>
      </c>
      <c r="G872" s="8" t="s">
        <v>36</v>
      </c>
      <c r="H872" s="35">
        <v>1787</v>
      </c>
      <c r="I872" s="35">
        <v>0</v>
      </c>
      <c r="J872" s="36">
        <f t="shared" si="77"/>
        <v>1787</v>
      </c>
      <c r="K872" s="36">
        <f t="shared" si="78"/>
        <v>0</v>
      </c>
    </row>
    <row r="873" spans="1:16" s="57" customFormat="1" ht="15.75">
      <c r="A873" s="53" t="s">
        <v>562</v>
      </c>
      <c r="B873" s="104" t="s">
        <v>459</v>
      </c>
      <c r="C873" s="105"/>
      <c r="D873" s="54" t="s">
        <v>186</v>
      </c>
      <c r="E873" s="58" t="s">
        <v>576</v>
      </c>
      <c r="F873" s="54"/>
      <c r="G873" s="55"/>
      <c r="H873" s="56">
        <f aca="true" t="shared" si="79" ref="H873:I878">H874</f>
        <v>1050</v>
      </c>
      <c r="I873" s="56">
        <f t="shared" si="79"/>
        <v>203.1</v>
      </c>
      <c r="J873" s="51">
        <f t="shared" si="77"/>
        <v>846.9</v>
      </c>
      <c r="K873" s="51">
        <f t="shared" si="78"/>
        <v>19.34285714285714</v>
      </c>
      <c r="L873" s="190"/>
      <c r="M873" s="190"/>
      <c r="N873" s="190"/>
      <c r="O873" s="190"/>
      <c r="P873" s="190"/>
    </row>
    <row r="874" spans="1:11" ht="30.75">
      <c r="A874" s="6" t="s">
        <v>563</v>
      </c>
      <c r="B874" s="100" t="s">
        <v>459</v>
      </c>
      <c r="C874" s="101"/>
      <c r="D874" s="7" t="s">
        <v>186</v>
      </c>
      <c r="E874" s="7" t="s">
        <v>154</v>
      </c>
      <c r="F874" s="7"/>
      <c r="G874" s="8"/>
      <c r="H874" s="35">
        <f t="shared" si="79"/>
        <v>1050</v>
      </c>
      <c r="I874" s="35">
        <f t="shared" si="79"/>
        <v>203.1</v>
      </c>
      <c r="J874" s="36">
        <f t="shared" si="77"/>
        <v>846.9</v>
      </c>
      <c r="K874" s="36">
        <f t="shared" si="78"/>
        <v>19.34285714285714</v>
      </c>
    </row>
    <row r="875" spans="1:11" ht="93">
      <c r="A875" s="6" t="s">
        <v>564</v>
      </c>
      <c r="B875" s="100" t="s">
        <v>459</v>
      </c>
      <c r="C875" s="101"/>
      <c r="D875" s="7" t="s">
        <v>186</v>
      </c>
      <c r="E875" s="7" t="s">
        <v>154</v>
      </c>
      <c r="F875" s="7" t="s">
        <v>565</v>
      </c>
      <c r="G875" s="8"/>
      <c r="H875" s="35">
        <f t="shared" si="79"/>
        <v>1050</v>
      </c>
      <c r="I875" s="35">
        <f t="shared" si="79"/>
        <v>203.1</v>
      </c>
      <c r="J875" s="36">
        <f t="shared" si="77"/>
        <v>846.9</v>
      </c>
      <c r="K875" s="36">
        <f t="shared" si="78"/>
        <v>19.34285714285714</v>
      </c>
    </row>
    <row r="876" spans="1:11" ht="46.5">
      <c r="A876" s="6" t="s">
        <v>566</v>
      </c>
      <c r="B876" s="100" t="s">
        <v>459</v>
      </c>
      <c r="C876" s="101"/>
      <c r="D876" s="7" t="s">
        <v>186</v>
      </c>
      <c r="E876" s="7" t="s">
        <v>154</v>
      </c>
      <c r="F876" s="7" t="s">
        <v>567</v>
      </c>
      <c r="G876" s="8"/>
      <c r="H876" s="35">
        <f t="shared" si="79"/>
        <v>1050</v>
      </c>
      <c r="I876" s="35">
        <f t="shared" si="79"/>
        <v>203.1</v>
      </c>
      <c r="J876" s="36">
        <f t="shared" si="77"/>
        <v>846.9</v>
      </c>
      <c r="K876" s="36">
        <f t="shared" si="78"/>
        <v>19.34285714285714</v>
      </c>
    </row>
    <row r="877" spans="1:11" ht="36" customHeight="1">
      <c r="A877" s="6" t="s">
        <v>568</v>
      </c>
      <c r="B877" s="100" t="s">
        <v>459</v>
      </c>
      <c r="C877" s="101"/>
      <c r="D877" s="7" t="s">
        <v>186</v>
      </c>
      <c r="E877" s="7" t="s">
        <v>154</v>
      </c>
      <c r="F877" s="7" t="s">
        <v>569</v>
      </c>
      <c r="G877" s="8"/>
      <c r="H877" s="35">
        <f t="shared" si="79"/>
        <v>1050</v>
      </c>
      <c r="I877" s="35">
        <f t="shared" si="79"/>
        <v>203.1</v>
      </c>
      <c r="J877" s="36">
        <f t="shared" si="77"/>
        <v>846.9</v>
      </c>
      <c r="K877" s="36">
        <f t="shared" si="78"/>
        <v>19.34285714285714</v>
      </c>
    </row>
    <row r="878" spans="1:11" ht="46.5">
      <c r="A878" s="6" t="s">
        <v>33</v>
      </c>
      <c r="B878" s="100" t="s">
        <v>459</v>
      </c>
      <c r="C878" s="101"/>
      <c r="D878" s="7" t="s">
        <v>186</v>
      </c>
      <c r="E878" s="7" t="s">
        <v>154</v>
      </c>
      <c r="F878" s="7" t="s">
        <v>569</v>
      </c>
      <c r="G878" s="8" t="s">
        <v>34</v>
      </c>
      <c r="H878" s="35">
        <f t="shared" si="79"/>
        <v>1050</v>
      </c>
      <c r="I878" s="35">
        <f t="shared" si="79"/>
        <v>203.1</v>
      </c>
      <c r="J878" s="36">
        <f t="shared" si="77"/>
        <v>846.9</v>
      </c>
      <c r="K878" s="36">
        <f t="shared" si="78"/>
        <v>19.34285714285714</v>
      </c>
    </row>
    <row r="879" spans="1:11" ht="46.5">
      <c r="A879" s="6" t="s">
        <v>35</v>
      </c>
      <c r="B879" s="100" t="s">
        <v>459</v>
      </c>
      <c r="C879" s="101"/>
      <c r="D879" s="7" t="s">
        <v>186</v>
      </c>
      <c r="E879" s="7" t="s">
        <v>154</v>
      </c>
      <c r="F879" s="7" t="s">
        <v>569</v>
      </c>
      <c r="G879" s="8" t="s">
        <v>36</v>
      </c>
      <c r="H879" s="35">
        <v>1050</v>
      </c>
      <c r="I879" s="35">
        <f>Прил_5!I68</f>
        <v>203.1</v>
      </c>
      <c r="J879" s="36">
        <f t="shared" si="77"/>
        <v>846.9</v>
      </c>
      <c r="K879" s="36">
        <f t="shared" si="78"/>
        <v>19.34285714285714</v>
      </c>
    </row>
    <row r="880" spans="1:11" ht="30.75">
      <c r="A880" s="2" t="s">
        <v>570</v>
      </c>
      <c r="B880" s="102" t="s">
        <v>571</v>
      </c>
      <c r="C880" s="103"/>
      <c r="D880" s="3"/>
      <c r="E880" s="3"/>
      <c r="F880" s="3"/>
      <c r="G880" s="4"/>
      <c r="H880" s="34">
        <f aca="true" t="shared" si="80" ref="H880:I882">H881</f>
        <v>5088</v>
      </c>
      <c r="I880" s="34">
        <f t="shared" si="80"/>
        <v>1935.6</v>
      </c>
      <c r="J880" s="50">
        <f t="shared" si="77"/>
        <v>3152.4</v>
      </c>
      <c r="K880" s="50">
        <f t="shared" si="78"/>
        <v>38.04245283018868</v>
      </c>
    </row>
    <row r="881" spans="1:16" s="57" customFormat="1" ht="15" customHeight="1">
      <c r="A881" s="53" t="s">
        <v>10</v>
      </c>
      <c r="B881" s="104" t="s">
        <v>571</v>
      </c>
      <c r="C881" s="105"/>
      <c r="D881" s="54" t="s">
        <v>11</v>
      </c>
      <c r="E881" s="58" t="s">
        <v>576</v>
      </c>
      <c r="F881" s="54"/>
      <c r="G881" s="55"/>
      <c r="H881" s="56">
        <f t="shared" si="80"/>
        <v>5088</v>
      </c>
      <c r="I881" s="56">
        <f t="shared" si="80"/>
        <v>1935.6</v>
      </c>
      <c r="J881" s="51">
        <f t="shared" si="77"/>
        <v>3152.4</v>
      </c>
      <c r="K881" s="51">
        <f t="shared" si="78"/>
        <v>38.04245283018868</v>
      </c>
      <c r="L881" s="190"/>
      <c r="M881" s="190"/>
      <c r="N881" s="190"/>
      <c r="O881" s="190"/>
      <c r="P881" s="190"/>
    </row>
    <row r="882" spans="1:11" ht="62.25">
      <c r="A882" s="6" t="s">
        <v>210</v>
      </c>
      <c r="B882" s="100" t="s">
        <v>571</v>
      </c>
      <c r="C882" s="101"/>
      <c r="D882" s="7" t="s">
        <v>11</v>
      </c>
      <c r="E882" s="7" t="s">
        <v>186</v>
      </c>
      <c r="F882" s="7"/>
      <c r="G882" s="8"/>
      <c r="H882" s="35">
        <f t="shared" si="80"/>
        <v>5088</v>
      </c>
      <c r="I882" s="35">
        <f t="shared" si="80"/>
        <v>1935.6</v>
      </c>
      <c r="J882" s="36">
        <f t="shared" si="77"/>
        <v>3152.4</v>
      </c>
      <c r="K882" s="36">
        <f t="shared" si="78"/>
        <v>38.04245283018868</v>
      </c>
    </row>
    <row r="883" spans="1:11" ht="62.25">
      <c r="A883" s="6" t="s">
        <v>14</v>
      </c>
      <c r="B883" s="100" t="s">
        <v>571</v>
      </c>
      <c r="C883" s="101"/>
      <c r="D883" s="7" t="s">
        <v>11</v>
      </c>
      <c r="E883" s="7" t="s">
        <v>186</v>
      </c>
      <c r="F883" s="7" t="s">
        <v>15</v>
      </c>
      <c r="G883" s="8"/>
      <c r="H883" s="35">
        <f>H884+H888</f>
        <v>5088</v>
      </c>
      <c r="I883" s="35">
        <f>I884+I888</f>
        <v>1935.6</v>
      </c>
      <c r="J883" s="36">
        <f t="shared" si="77"/>
        <v>3152.4</v>
      </c>
      <c r="K883" s="36">
        <f t="shared" si="78"/>
        <v>38.04245283018868</v>
      </c>
    </row>
    <row r="884" spans="1:11" ht="46.5">
      <c r="A884" s="6" t="s">
        <v>572</v>
      </c>
      <c r="B884" s="100" t="s">
        <v>571</v>
      </c>
      <c r="C884" s="101"/>
      <c r="D884" s="7" t="s">
        <v>11</v>
      </c>
      <c r="E884" s="7" t="s">
        <v>186</v>
      </c>
      <c r="F884" s="7" t="s">
        <v>573</v>
      </c>
      <c r="G884" s="8"/>
      <c r="H884" s="35">
        <f aca="true" t="shared" si="81" ref="H884:I886">H885</f>
        <v>4592</v>
      </c>
      <c r="I884" s="35">
        <f t="shared" si="81"/>
        <v>1922.1</v>
      </c>
      <c r="J884" s="36">
        <f t="shared" si="77"/>
        <v>2669.9</v>
      </c>
      <c r="K884" s="36">
        <f t="shared" si="78"/>
        <v>41.85757839721254</v>
      </c>
    </row>
    <row r="885" spans="1:11" ht="30.75">
      <c r="A885" s="6" t="s">
        <v>18</v>
      </c>
      <c r="B885" s="100" t="s">
        <v>571</v>
      </c>
      <c r="C885" s="101"/>
      <c r="D885" s="7" t="s">
        <v>11</v>
      </c>
      <c r="E885" s="7" t="s">
        <v>186</v>
      </c>
      <c r="F885" s="7" t="s">
        <v>574</v>
      </c>
      <c r="G885" s="8"/>
      <c r="H885" s="35">
        <f t="shared" si="81"/>
        <v>4592</v>
      </c>
      <c r="I885" s="35">
        <f t="shared" si="81"/>
        <v>1922.1</v>
      </c>
      <c r="J885" s="36">
        <f t="shared" si="77"/>
        <v>2669.9</v>
      </c>
      <c r="K885" s="36">
        <f t="shared" si="78"/>
        <v>41.85757839721254</v>
      </c>
    </row>
    <row r="886" spans="1:11" ht="98.25" customHeight="1">
      <c r="A886" s="6" t="s">
        <v>20</v>
      </c>
      <c r="B886" s="100" t="s">
        <v>571</v>
      </c>
      <c r="C886" s="101"/>
      <c r="D886" s="7" t="s">
        <v>11</v>
      </c>
      <c r="E886" s="7" t="s">
        <v>186</v>
      </c>
      <c r="F886" s="7" t="s">
        <v>574</v>
      </c>
      <c r="G886" s="8" t="s">
        <v>21</v>
      </c>
      <c r="H886" s="35">
        <f t="shared" si="81"/>
        <v>4592</v>
      </c>
      <c r="I886" s="35">
        <f t="shared" si="81"/>
        <v>1922.1</v>
      </c>
      <c r="J886" s="36">
        <f t="shared" si="77"/>
        <v>2669.9</v>
      </c>
      <c r="K886" s="36">
        <f t="shared" si="78"/>
        <v>41.85757839721254</v>
      </c>
    </row>
    <row r="887" spans="1:11" ht="46.5">
      <c r="A887" s="6" t="s">
        <v>22</v>
      </c>
      <c r="B887" s="100" t="s">
        <v>571</v>
      </c>
      <c r="C887" s="101"/>
      <c r="D887" s="7" t="s">
        <v>11</v>
      </c>
      <c r="E887" s="7" t="s">
        <v>186</v>
      </c>
      <c r="F887" s="7" t="s">
        <v>574</v>
      </c>
      <c r="G887" s="8" t="s">
        <v>23</v>
      </c>
      <c r="H887" s="35">
        <v>4592</v>
      </c>
      <c r="I887" s="35">
        <v>1922.1</v>
      </c>
      <c r="J887" s="36">
        <f t="shared" si="77"/>
        <v>2669.9</v>
      </c>
      <c r="K887" s="36">
        <f t="shared" si="78"/>
        <v>41.85757839721254</v>
      </c>
    </row>
    <row r="888" spans="1:11" ht="15">
      <c r="A888" s="6" t="s">
        <v>41</v>
      </c>
      <c r="B888" s="100" t="s">
        <v>571</v>
      </c>
      <c r="C888" s="101"/>
      <c r="D888" s="7" t="s">
        <v>11</v>
      </c>
      <c r="E888" s="7" t="s">
        <v>186</v>
      </c>
      <c r="F888" s="7" t="s">
        <v>42</v>
      </c>
      <c r="G888" s="8"/>
      <c r="H888" s="35">
        <f>H889+H892+H895+H898</f>
        <v>496</v>
      </c>
      <c r="I888" s="35">
        <f>I889+I892+I895+I898</f>
        <v>13.5</v>
      </c>
      <c r="J888" s="36">
        <f t="shared" si="77"/>
        <v>482.5</v>
      </c>
      <c r="K888" s="36">
        <f t="shared" si="78"/>
        <v>2.721774193548387</v>
      </c>
    </row>
    <row r="889" spans="1:11" ht="30.75">
      <c r="A889" s="6" t="s">
        <v>18</v>
      </c>
      <c r="B889" s="100" t="s">
        <v>571</v>
      </c>
      <c r="C889" s="101"/>
      <c r="D889" s="7" t="s">
        <v>11</v>
      </c>
      <c r="E889" s="7" t="s">
        <v>186</v>
      </c>
      <c r="F889" s="7" t="s">
        <v>43</v>
      </c>
      <c r="G889" s="8"/>
      <c r="H889" s="35">
        <v>135</v>
      </c>
      <c r="I889" s="35">
        <f>I890</f>
        <v>0</v>
      </c>
      <c r="J889" s="36">
        <f t="shared" si="77"/>
        <v>135</v>
      </c>
      <c r="K889" s="36">
        <f t="shared" si="78"/>
        <v>0</v>
      </c>
    </row>
    <row r="890" spans="1:11" ht="93.75" customHeight="1">
      <c r="A890" s="6" t="s">
        <v>20</v>
      </c>
      <c r="B890" s="100" t="s">
        <v>571</v>
      </c>
      <c r="C890" s="101"/>
      <c r="D890" s="7" t="s">
        <v>11</v>
      </c>
      <c r="E890" s="7" t="s">
        <v>186</v>
      </c>
      <c r="F890" s="7" t="s">
        <v>43</v>
      </c>
      <c r="G890" s="8" t="s">
        <v>21</v>
      </c>
      <c r="H890" s="35">
        <f>H891</f>
        <v>135</v>
      </c>
      <c r="I890" s="35">
        <f>I891</f>
        <v>0</v>
      </c>
      <c r="J890" s="36">
        <f t="shared" si="77"/>
        <v>135</v>
      </c>
      <c r="K890" s="36">
        <f t="shared" si="78"/>
        <v>0</v>
      </c>
    </row>
    <row r="891" spans="1:11" ht="46.5">
      <c r="A891" s="6" t="s">
        <v>22</v>
      </c>
      <c r="B891" s="100" t="s">
        <v>571</v>
      </c>
      <c r="C891" s="101"/>
      <c r="D891" s="7" t="s">
        <v>11</v>
      </c>
      <c r="E891" s="7" t="s">
        <v>186</v>
      </c>
      <c r="F891" s="7" t="s">
        <v>43</v>
      </c>
      <c r="G891" s="8" t="s">
        <v>23</v>
      </c>
      <c r="H891" s="35">
        <v>135</v>
      </c>
      <c r="I891" s="35">
        <v>0</v>
      </c>
      <c r="J891" s="36">
        <f t="shared" si="77"/>
        <v>135</v>
      </c>
      <c r="K891" s="36">
        <f t="shared" si="78"/>
        <v>0</v>
      </c>
    </row>
    <row r="892" spans="1:11" ht="30.75">
      <c r="A892" s="6" t="s">
        <v>31</v>
      </c>
      <c r="B892" s="100" t="s">
        <v>571</v>
      </c>
      <c r="C892" s="101"/>
      <c r="D892" s="7" t="s">
        <v>11</v>
      </c>
      <c r="E892" s="7" t="s">
        <v>186</v>
      </c>
      <c r="F892" s="7" t="s">
        <v>44</v>
      </c>
      <c r="G892" s="8"/>
      <c r="H892" s="35">
        <f>H893</f>
        <v>273</v>
      </c>
      <c r="I892" s="35">
        <f>I893</f>
        <v>13.5</v>
      </c>
      <c r="J892" s="36">
        <f t="shared" si="77"/>
        <v>259.5</v>
      </c>
      <c r="K892" s="36">
        <f t="shared" si="78"/>
        <v>4.945054945054945</v>
      </c>
    </row>
    <row r="893" spans="1:11" ht="46.5">
      <c r="A893" s="6" t="s">
        <v>33</v>
      </c>
      <c r="B893" s="100" t="s">
        <v>571</v>
      </c>
      <c r="C893" s="101"/>
      <c r="D893" s="7" t="s">
        <v>11</v>
      </c>
      <c r="E893" s="7" t="s">
        <v>186</v>
      </c>
      <c r="F893" s="7" t="s">
        <v>44</v>
      </c>
      <c r="G893" s="8" t="s">
        <v>34</v>
      </c>
      <c r="H893" s="35">
        <f>H894</f>
        <v>273</v>
      </c>
      <c r="I893" s="35">
        <f>I894</f>
        <v>13.5</v>
      </c>
      <c r="J893" s="36">
        <f t="shared" si="77"/>
        <v>259.5</v>
      </c>
      <c r="K893" s="36">
        <f t="shared" si="78"/>
        <v>4.945054945054945</v>
      </c>
    </row>
    <row r="894" spans="1:11" ht="46.5">
      <c r="A894" s="6" t="s">
        <v>35</v>
      </c>
      <c r="B894" s="100" t="s">
        <v>571</v>
      </c>
      <c r="C894" s="101"/>
      <c r="D894" s="7" t="s">
        <v>11</v>
      </c>
      <c r="E894" s="7" t="s">
        <v>186</v>
      </c>
      <c r="F894" s="7" t="s">
        <v>44</v>
      </c>
      <c r="G894" s="8" t="s">
        <v>36</v>
      </c>
      <c r="H894" s="35">
        <v>273</v>
      </c>
      <c r="I894" s="35">
        <v>13.5</v>
      </c>
      <c r="J894" s="36">
        <f t="shared" si="77"/>
        <v>259.5</v>
      </c>
      <c r="K894" s="36">
        <f t="shared" si="78"/>
        <v>4.945054945054945</v>
      </c>
    </row>
    <row r="895" spans="1:11" ht="111" customHeight="1">
      <c r="A895" s="6" t="s">
        <v>37</v>
      </c>
      <c r="B895" s="100" t="s">
        <v>571</v>
      </c>
      <c r="C895" s="101"/>
      <c r="D895" s="7" t="s">
        <v>11</v>
      </c>
      <c r="E895" s="7" t="s">
        <v>186</v>
      </c>
      <c r="F895" s="7" t="s">
        <v>51</v>
      </c>
      <c r="G895" s="8"/>
      <c r="H895" s="35">
        <f>H896</f>
        <v>60</v>
      </c>
      <c r="I895" s="35">
        <f>I896</f>
        <v>0</v>
      </c>
      <c r="J895" s="36">
        <f t="shared" si="77"/>
        <v>60</v>
      </c>
      <c r="K895" s="36">
        <f t="shared" si="78"/>
        <v>0</v>
      </c>
    </row>
    <row r="896" spans="1:11" ht="96.75" customHeight="1">
      <c r="A896" s="6" t="s">
        <v>20</v>
      </c>
      <c r="B896" s="100" t="s">
        <v>571</v>
      </c>
      <c r="C896" s="101"/>
      <c r="D896" s="7" t="s">
        <v>11</v>
      </c>
      <c r="E896" s="7" t="s">
        <v>186</v>
      </c>
      <c r="F896" s="7" t="s">
        <v>51</v>
      </c>
      <c r="G896" s="8" t="s">
        <v>21</v>
      </c>
      <c r="H896" s="35">
        <f>H897</f>
        <v>60</v>
      </c>
      <c r="I896" s="35">
        <f>I897</f>
        <v>0</v>
      </c>
      <c r="J896" s="36">
        <f t="shared" si="77"/>
        <v>60</v>
      </c>
      <c r="K896" s="36">
        <f t="shared" si="78"/>
        <v>0</v>
      </c>
    </row>
    <row r="897" spans="1:11" ht="46.5">
      <c r="A897" s="6" t="s">
        <v>22</v>
      </c>
      <c r="B897" s="100" t="s">
        <v>571</v>
      </c>
      <c r="C897" s="101"/>
      <c r="D897" s="7" t="s">
        <v>11</v>
      </c>
      <c r="E897" s="7" t="s">
        <v>186</v>
      </c>
      <c r="F897" s="7" t="s">
        <v>51</v>
      </c>
      <c r="G897" s="8" t="s">
        <v>23</v>
      </c>
      <c r="H897" s="35">
        <v>60</v>
      </c>
      <c r="I897" s="35">
        <f>I898</f>
        <v>0</v>
      </c>
      <c r="J897" s="36">
        <f t="shared" si="77"/>
        <v>60</v>
      </c>
      <c r="K897" s="36">
        <f t="shared" si="78"/>
        <v>0</v>
      </c>
    </row>
    <row r="898" spans="1:11" ht="15">
      <c r="A898" s="6" t="s">
        <v>52</v>
      </c>
      <c r="B898" s="100" t="s">
        <v>571</v>
      </c>
      <c r="C898" s="101"/>
      <c r="D898" s="7" t="s">
        <v>11</v>
      </c>
      <c r="E898" s="7" t="s">
        <v>186</v>
      </c>
      <c r="F898" s="7" t="s">
        <v>53</v>
      </c>
      <c r="G898" s="8"/>
      <c r="H898" s="35">
        <f>H899</f>
        <v>28</v>
      </c>
      <c r="I898" s="35">
        <f>I899</f>
        <v>0</v>
      </c>
      <c r="J898" s="36">
        <f t="shared" si="77"/>
        <v>28</v>
      </c>
      <c r="K898" s="36">
        <f t="shared" si="78"/>
        <v>0</v>
      </c>
    </row>
    <row r="899" spans="1:11" ht="98.25" customHeight="1">
      <c r="A899" s="6" t="s">
        <v>20</v>
      </c>
      <c r="B899" s="100" t="s">
        <v>571</v>
      </c>
      <c r="C899" s="101"/>
      <c r="D899" s="7" t="s">
        <v>11</v>
      </c>
      <c r="E899" s="7" t="s">
        <v>186</v>
      </c>
      <c r="F899" s="7" t="s">
        <v>53</v>
      </c>
      <c r="G899" s="8" t="s">
        <v>21</v>
      </c>
      <c r="H899" s="35">
        <f>H900</f>
        <v>28</v>
      </c>
      <c r="I899" s="35">
        <f>I900</f>
        <v>0</v>
      </c>
      <c r="J899" s="36">
        <f t="shared" si="77"/>
        <v>28</v>
      </c>
      <c r="K899" s="36">
        <f t="shared" si="78"/>
        <v>0</v>
      </c>
    </row>
    <row r="900" spans="1:11" ht="46.5">
      <c r="A900" s="6" t="s">
        <v>22</v>
      </c>
      <c r="B900" s="100" t="s">
        <v>571</v>
      </c>
      <c r="C900" s="101"/>
      <c r="D900" s="7" t="s">
        <v>11</v>
      </c>
      <c r="E900" s="7" t="s">
        <v>186</v>
      </c>
      <c r="F900" s="7" t="s">
        <v>53</v>
      </c>
      <c r="G900" s="8" t="s">
        <v>23</v>
      </c>
      <c r="H900" s="35">
        <v>28</v>
      </c>
      <c r="I900" s="35">
        <v>0</v>
      </c>
      <c r="J900" s="36">
        <f t="shared" si="77"/>
        <v>28</v>
      </c>
      <c r="K900" s="36">
        <f t="shared" si="78"/>
        <v>0</v>
      </c>
    </row>
  </sheetData>
  <sheetProtection/>
  <mergeCells count="902">
    <mergeCell ref="A1:B2"/>
    <mergeCell ref="C1:H1"/>
    <mergeCell ref="C2:H2"/>
    <mergeCell ref="B6:C6"/>
    <mergeCell ref="A3:K3"/>
    <mergeCell ref="A4:K4"/>
    <mergeCell ref="B5:C5"/>
    <mergeCell ref="I1:K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7:C847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88:C888"/>
    <mergeCell ref="B877:C877"/>
    <mergeCell ref="B878:C878"/>
    <mergeCell ref="B879:C879"/>
    <mergeCell ref="B880:C880"/>
    <mergeCell ref="B881:C881"/>
    <mergeCell ref="B882:C882"/>
    <mergeCell ref="B900:C900"/>
    <mergeCell ref="B894:C894"/>
    <mergeCell ref="B895:C895"/>
    <mergeCell ref="B896:C896"/>
    <mergeCell ref="B897:C897"/>
    <mergeCell ref="B883:C883"/>
    <mergeCell ref="B884:C884"/>
    <mergeCell ref="B885:C885"/>
    <mergeCell ref="B886:C886"/>
    <mergeCell ref="B887:C887"/>
    <mergeCell ref="B898:C898"/>
    <mergeCell ref="B899:C899"/>
    <mergeCell ref="B889:C889"/>
    <mergeCell ref="B890:C890"/>
    <mergeCell ref="B891:C891"/>
    <mergeCell ref="B892:C892"/>
    <mergeCell ref="B893:C893"/>
  </mergeCells>
  <printOptions/>
  <pageMargins left="0.5905511811023623" right="0.3937007874015748" top="0.3937007874015748" bottom="0.3937007874015748" header="0" footer="0.5118110236220472"/>
  <pageSetup fitToHeight="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707"/>
  <sheetViews>
    <sheetView zoomScalePageLayoutView="0" workbookViewId="0" topLeftCell="A1">
      <selection activeCell="U8" sqref="T8:U8"/>
    </sheetView>
  </sheetViews>
  <sheetFormatPr defaultColWidth="9.140625" defaultRowHeight="15"/>
  <cols>
    <col min="1" max="1" width="36.7109375" style="13" customWidth="1"/>
    <col min="2" max="2" width="15.00390625" style="13" customWidth="1"/>
    <col min="3" max="3" width="1.421875" style="13" customWidth="1"/>
    <col min="4" max="5" width="4.7109375" style="13" customWidth="1"/>
    <col min="6" max="7" width="5.7109375" style="13" customWidth="1"/>
    <col min="8" max="8" width="11.7109375" style="13" customWidth="1"/>
    <col min="9" max="9" width="11.7109375" style="20" customWidth="1"/>
    <col min="10" max="10" width="9.8515625" style="20" bestFit="1" customWidth="1"/>
    <col min="11" max="12" width="8.8515625" style="20" customWidth="1"/>
    <col min="13" max="16384" width="8.8515625" style="13" customWidth="1"/>
  </cols>
  <sheetData>
    <row r="1" spans="1:9" ht="13.5">
      <c r="A1" s="99"/>
      <c r="B1" s="99"/>
      <c r="C1" s="99"/>
      <c r="D1" s="99"/>
      <c r="E1" s="99"/>
      <c r="F1" s="99"/>
      <c r="G1" s="99"/>
      <c r="H1" s="99"/>
      <c r="I1" s="59" t="s">
        <v>0</v>
      </c>
    </row>
    <row r="2" spans="1:11" ht="27" customHeight="1">
      <c r="A2" s="96" t="s">
        <v>589</v>
      </c>
      <c r="B2" s="96"/>
      <c r="C2" s="96"/>
      <c r="D2" s="96"/>
      <c r="E2" s="96"/>
      <c r="F2" s="96"/>
      <c r="G2" s="96"/>
      <c r="H2" s="96"/>
      <c r="I2" s="97"/>
      <c r="J2" s="97"/>
      <c r="K2" s="97"/>
    </row>
    <row r="3" spans="1:11" ht="14.25">
      <c r="A3" s="98" t="s">
        <v>575</v>
      </c>
      <c r="B3" s="98"/>
      <c r="C3" s="98"/>
      <c r="D3" s="98"/>
      <c r="E3" s="98"/>
      <c r="F3" s="98"/>
      <c r="G3" s="98"/>
      <c r="H3" s="98"/>
      <c r="I3" s="97"/>
      <c r="J3" s="97"/>
      <c r="K3" s="97"/>
    </row>
    <row r="4" spans="1:11" ht="52.5">
      <c r="A4" s="14" t="s">
        <v>1</v>
      </c>
      <c r="B4" s="115" t="s">
        <v>5</v>
      </c>
      <c r="C4" s="116"/>
      <c r="D4" s="14" t="s">
        <v>3</v>
      </c>
      <c r="E4" s="14" t="s">
        <v>4</v>
      </c>
      <c r="F4" s="19" t="s">
        <v>6</v>
      </c>
      <c r="G4" s="23" t="s">
        <v>2</v>
      </c>
      <c r="H4" s="46" t="s">
        <v>590</v>
      </c>
      <c r="I4" s="46" t="str">
        <f>'[1]ПР_4'!I4</f>
        <v>Исполнение Бюджета за полугодие 2022 год</v>
      </c>
      <c r="J4" s="46" t="s">
        <v>591</v>
      </c>
      <c r="K4" s="46" t="s">
        <v>592</v>
      </c>
    </row>
    <row r="5" spans="1:11" ht="13.5">
      <c r="A5" s="14">
        <v>1</v>
      </c>
      <c r="B5" s="37">
        <v>2</v>
      </c>
      <c r="C5" s="38"/>
      <c r="D5" s="14">
        <v>3</v>
      </c>
      <c r="E5" s="14">
        <v>4</v>
      </c>
      <c r="F5" s="37">
        <v>5</v>
      </c>
      <c r="G5" s="23">
        <v>6</v>
      </c>
      <c r="H5" s="46">
        <v>7</v>
      </c>
      <c r="I5" s="46">
        <v>8</v>
      </c>
      <c r="J5" s="47">
        <v>9</v>
      </c>
      <c r="K5" s="47">
        <v>10</v>
      </c>
    </row>
    <row r="6" spans="1:14" ht="13.5">
      <c r="A6" s="17" t="s">
        <v>7</v>
      </c>
      <c r="B6" s="117"/>
      <c r="C6" s="118"/>
      <c r="D6" s="15"/>
      <c r="E6" s="15"/>
      <c r="F6" s="21"/>
      <c r="G6" s="24"/>
      <c r="H6" s="25">
        <f>H7+H15+H23+H61+H69+H89+H128+H148+H231+H239+H247+H262+H294+H311+H319+H336+H356+H382+H397+H430+H438+H553+H590+H643+H658+H666+H700</f>
        <v>407988.29999999993</v>
      </c>
      <c r="I6" s="25">
        <f>I7+I15+I23+I61+I69+I89+I128+I148+I231+I239+I247+I262+I294+I311+I319+I336+I356+I382+I397+I430+I438+I553+I590+I643+I658+I666+I700</f>
        <v>205616.40000000002</v>
      </c>
      <c r="J6" s="48">
        <f>H6-I6</f>
        <v>202371.8999999999</v>
      </c>
      <c r="K6" s="48">
        <f>I6/H6*100</f>
        <v>50.397621696504544</v>
      </c>
      <c r="N6" s="81"/>
    </row>
    <row r="7" spans="1:11" ht="52.5">
      <c r="A7" s="17" t="s">
        <v>461</v>
      </c>
      <c r="B7" s="117" t="s">
        <v>462</v>
      </c>
      <c r="C7" s="118"/>
      <c r="D7" s="15"/>
      <c r="E7" s="15"/>
      <c r="F7" s="21"/>
      <c r="G7" s="24"/>
      <c r="H7" s="25">
        <f aca="true" t="shared" si="0" ref="H7:I13">H8</f>
        <v>53</v>
      </c>
      <c r="I7" s="25">
        <f t="shared" si="0"/>
        <v>0</v>
      </c>
      <c r="J7" s="48">
        <f>H7-I7</f>
        <v>53</v>
      </c>
      <c r="K7" s="48">
        <f>I7/H7*100</f>
        <v>0</v>
      </c>
    </row>
    <row r="8" spans="1:11" ht="39">
      <c r="A8" s="17" t="s">
        <v>463</v>
      </c>
      <c r="B8" s="117" t="s">
        <v>464</v>
      </c>
      <c r="C8" s="118"/>
      <c r="D8" s="15"/>
      <c r="E8" s="15"/>
      <c r="F8" s="21"/>
      <c r="G8" s="24"/>
      <c r="H8" s="25">
        <f t="shared" si="0"/>
        <v>53</v>
      </c>
      <c r="I8" s="25">
        <f t="shared" si="0"/>
        <v>0</v>
      </c>
      <c r="J8" s="48">
        <f>H8-I8</f>
        <v>53</v>
      </c>
      <c r="K8" s="48">
        <f>I8/H8*100</f>
        <v>0</v>
      </c>
    </row>
    <row r="9" spans="1:11" ht="66">
      <c r="A9" s="18" t="s">
        <v>465</v>
      </c>
      <c r="B9" s="119" t="s">
        <v>466</v>
      </c>
      <c r="C9" s="120"/>
      <c r="D9" s="16"/>
      <c r="E9" s="16"/>
      <c r="F9" s="22"/>
      <c r="G9" s="26"/>
      <c r="H9" s="27">
        <f t="shared" si="0"/>
        <v>53</v>
      </c>
      <c r="I9" s="27">
        <f t="shared" si="0"/>
        <v>0</v>
      </c>
      <c r="J9" s="49">
        <f>H9-I9</f>
        <v>53</v>
      </c>
      <c r="K9" s="49">
        <f>I9/H9*100</f>
        <v>0</v>
      </c>
    </row>
    <row r="10" spans="1:11" ht="13.5">
      <c r="A10" s="18" t="s">
        <v>126</v>
      </c>
      <c r="B10" s="119" t="s">
        <v>466</v>
      </c>
      <c r="C10" s="120"/>
      <c r="D10" s="16" t="s">
        <v>25</v>
      </c>
      <c r="E10" s="16"/>
      <c r="F10" s="22"/>
      <c r="G10" s="26"/>
      <c r="H10" s="27">
        <f t="shared" si="0"/>
        <v>53</v>
      </c>
      <c r="I10" s="27">
        <f t="shared" si="0"/>
        <v>0</v>
      </c>
      <c r="J10" s="49">
        <f aca="true" t="shared" si="1" ref="J10:J73">H10-I10</f>
        <v>53</v>
      </c>
      <c r="K10" s="49">
        <f aca="true" t="shared" si="2" ref="K10:K73">I10/H10*100</f>
        <v>0</v>
      </c>
    </row>
    <row r="11" spans="1:11" ht="13.5">
      <c r="A11" s="18" t="s">
        <v>460</v>
      </c>
      <c r="B11" s="119" t="s">
        <v>466</v>
      </c>
      <c r="C11" s="120"/>
      <c r="D11" s="16" t="s">
        <v>25</v>
      </c>
      <c r="E11" s="16" t="s">
        <v>186</v>
      </c>
      <c r="F11" s="22"/>
      <c r="G11" s="26"/>
      <c r="H11" s="27">
        <f t="shared" si="0"/>
        <v>53</v>
      </c>
      <c r="I11" s="27">
        <f t="shared" si="0"/>
        <v>0</v>
      </c>
      <c r="J11" s="49">
        <f t="shared" si="1"/>
        <v>53</v>
      </c>
      <c r="K11" s="49">
        <f t="shared" si="2"/>
        <v>0</v>
      </c>
    </row>
    <row r="12" spans="1:11" ht="39">
      <c r="A12" s="18" t="s">
        <v>33</v>
      </c>
      <c r="B12" s="119" t="s">
        <v>466</v>
      </c>
      <c r="C12" s="120"/>
      <c r="D12" s="16" t="s">
        <v>25</v>
      </c>
      <c r="E12" s="16" t="s">
        <v>186</v>
      </c>
      <c r="F12" s="22" t="s">
        <v>34</v>
      </c>
      <c r="G12" s="26"/>
      <c r="H12" s="27">
        <f t="shared" si="0"/>
        <v>53</v>
      </c>
      <c r="I12" s="27">
        <f t="shared" si="0"/>
        <v>0</v>
      </c>
      <c r="J12" s="49">
        <f t="shared" si="1"/>
        <v>53</v>
      </c>
      <c r="K12" s="49">
        <f t="shared" si="2"/>
        <v>0</v>
      </c>
    </row>
    <row r="13" spans="1:11" ht="39">
      <c r="A13" s="18" t="s">
        <v>35</v>
      </c>
      <c r="B13" s="119" t="s">
        <v>466</v>
      </c>
      <c r="C13" s="120"/>
      <c r="D13" s="16" t="s">
        <v>25</v>
      </c>
      <c r="E13" s="16" t="s">
        <v>186</v>
      </c>
      <c r="F13" s="22" t="s">
        <v>36</v>
      </c>
      <c r="G13" s="26"/>
      <c r="H13" s="27">
        <f t="shared" si="0"/>
        <v>53</v>
      </c>
      <c r="I13" s="27">
        <f t="shared" si="0"/>
        <v>0</v>
      </c>
      <c r="J13" s="49">
        <f t="shared" si="1"/>
        <v>53</v>
      </c>
      <c r="K13" s="49">
        <f t="shared" si="2"/>
        <v>0</v>
      </c>
    </row>
    <row r="14" spans="1:11" ht="39">
      <c r="A14" s="18" t="s">
        <v>458</v>
      </c>
      <c r="B14" s="119" t="s">
        <v>466</v>
      </c>
      <c r="C14" s="120"/>
      <c r="D14" s="16" t="s">
        <v>25</v>
      </c>
      <c r="E14" s="16" t="s">
        <v>186</v>
      </c>
      <c r="F14" s="22" t="s">
        <v>36</v>
      </c>
      <c r="G14" s="26" t="s">
        <v>459</v>
      </c>
      <c r="H14" s="27">
        <v>53</v>
      </c>
      <c r="I14" s="27">
        <v>0</v>
      </c>
      <c r="J14" s="49">
        <f t="shared" si="1"/>
        <v>53</v>
      </c>
      <c r="K14" s="49">
        <f t="shared" si="2"/>
        <v>0</v>
      </c>
    </row>
    <row r="15" spans="1:11" ht="52.5">
      <c r="A15" s="17" t="s">
        <v>472</v>
      </c>
      <c r="B15" s="117" t="s">
        <v>473</v>
      </c>
      <c r="C15" s="118"/>
      <c r="D15" s="15"/>
      <c r="E15" s="15"/>
      <c r="F15" s="21"/>
      <c r="G15" s="24"/>
      <c r="H15" s="25">
        <f aca="true" t="shared" si="3" ref="H15:I21">H16</f>
        <v>500</v>
      </c>
      <c r="I15" s="25">
        <f t="shared" si="3"/>
        <v>0</v>
      </c>
      <c r="J15" s="48">
        <f t="shared" si="1"/>
        <v>500</v>
      </c>
      <c r="K15" s="48">
        <f t="shared" si="2"/>
        <v>0</v>
      </c>
    </row>
    <row r="16" spans="1:11" ht="26.25">
      <c r="A16" s="17" t="s">
        <v>474</v>
      </c>
      <c r="B16" s="117" t="s">
        <v>475</v>
      </c>
      <c r="C16" s="118"/>
      <c r="D16" s="15"/>
      <c r="E16" s="15"/>
      <c r="F16" s="21"/>
      <c r="G16" s="24"/>
      <c r="H16" s="25">
        <f t="shared" si="3"/>
        <v>500</v>
      </c>
      <c r="I16" s="25">
        <f t="shared" si="3"/>
        <v>0</v>
      </c>
      <c r="J16" s="48">
        <f t="shared" si="1"/>
        <v>500</v>
      </c>
      <c r="K16" s="48">
        <f t="shared" si="2"/>
        <v>0</v>
      </c>
    </row>
    <row r="17" spans="1:11" ht="66">
      <c r="A17" s="18" t="s">
        <v>476</v>
      </c>
      <c r="B17" s="119" t="s">
        <v>477</v>
      </c>
      <c r="C17" s="120"/>
      <c r="D17" s="16"/>
      <c r="E17" s="16"/>
      <c r="F17" s="22"/>
      <c r="G17" s="26"/>
      <c r="H17" s="27">
        <f t="shared" si="3"/>
        <v>500</v>
      </c>
      <c r="I17" s="27">
        <f t="shared" si="3"/>
        <v>0</v>
      </c>
      <c r="J17" s="49">
        <f t="shared" si="1"/>
        <v>500</v>
      </c>
      <c r="K17" s="49">
        <f t="shared" si="2"/>
        <v>0</v>
      </c>
    </row>
    <row r="18" spans="1:11" ht="13.5">
      <c r="A18" s="18" t="s">
        <v>126</v>
      </c>
      <c r="B18" s="119" t="s">
        <v>477</v>
      </c>
      <c r="C18" s="120"/>
      <c r="D18" s="16" t="s">
        <v>25</v>
      </c>
      <c r="E18" s="16"/>
      <c r="F18" s="22"/>
      <c r="G18" s="26"/>
      <c r="H18" s="27">
        <f t="shared" si="3"/>
        <v>500</v>
      </c>
      <c r="I18" s="27">
        <f t="shared" si="3"/>
        <v>0</v>
      </c>
      <c r="J18" s="49">
        <f t="shared" si="1"/>
        <v>500</v>
      </c>
      <c r="K18" s="49">
        <f t="shared" si="2"/>
        <v>0</v>
      </c>
    </row>
    <row r="19" spans="1:11" ht="13.5">
      <c r="A19" s="18" t="s">
        <v>471</v>
      </c>
      <c r="B19" s="119" t="s">
        <v>477</v>
      </c>
      <c r="C19" s="120"/>
      <c r="D19" s="16" t="s">
        <v>25</v>
      </c>
      <c r="E19" s="16" t="s">
        <v>168</v>
      </c>
      <c r="F19" s="22"/>
      <c r="G19" s="26"/>
      <c r="H19" s="27">
        <f t="shared" si="3"/>
        <v>500</v>
      </c>
      <c r="I19" s="27">
        <f t="shared" si="3"/>
        <v>0</v>
      </c>
      <c r="J19" s="49">
        <f t="shared" si="1"/>
        <v>500</v>
      </c>
      <c r="K19" s="49">
        <f t="shared" si="2"/>
        <v>0</v>
      </c>
    </row>
    <row r="20" spans="1:11" ht="39">
      <c r="A20" s="18" t="s">
        <v>33</v>
      </c>
      <c r="B20" s="119" t="s">
        <v>477</v>
      </c>
      <c r="C20" s="120"/>
      <c r="D20" s="16" t="s">
        <v>25</v>
      </c>
      <c r="E20" s="16" t="s">
        <v>168</v>
      </c>
      <c r="F20" s="22" t="s">
        <v>34</v>
      </c>
      <c r="G20" s="26"/>
      <c r="H20" s="27">
        <f t="shared" si="3"/>
        <v>500</v>
      </c>
      <c r="I20" s="27">
        <f t="shared" si="3"/>
        <v>0</v>
      </c>
      <c r="J20" s="49">
        <f t="shared" si="1"/>
        <v>500</v>
      </c>
      <c r="K20" s="49">
        <f t="shared" si="2"/>
        <v>0</v>
      </c>
    </row>
    <row r="21" spans="1:11" ht="39">
      <c r="A21" s="18" t="s">
        <v>35</v>
      </c>
      <c r="B21" s="119" t="s">
        <v>477</v>
      </c>
      <c r="C21" s="120"/>
      <c r="D21" s="16" t="s">
        <v>25</v>
      </c>
      <c r="E21" s="16" t="s">
        <v>168</v>
      </c>
      <c r="F21" s="22" t="s">
        <v>36</v>
      </c>
      <c r="G21" s="26"/>
      <c r="H21" s="27">
        <f t="shared" si="3"/>
        <v>500</v>
      </c>
      <c r="I21" s="27">
        <f t="shared" si="3"/>
        <v>0</v>
      </c>
      <c r="J21" s="49">
        <f t="shared" si="1"/>
        <v>500</v>
      </c>
      <c r="K21" s="49">
        <f t="shared" si="2"/>
        <v>0</v>
      </c>
    </row>
    <row r="22" spans="1:11" ht="39">
      <c r="A22" s="18" t="s">
        <v>458</v>
      </c>
      <c r="B22" s="119" t="s">
        <v>477</v>
      </c>
      <c r="C22" s="120"/>
      <c r="D22" s="16" t="s">
        <v>25</v>
      </c>
      <c r="E22" s="16" t="s">
        <v>168</v>
      </c>
      <c r="F22" s="22" t="s">
        <v>36</v>
      </c>
      <c r="G22" s="26" t="s">
        <v>459</v>
      </c>
      <c r="H22" s="27">
        <v>500</v>
      </c>
      <c r="I22" s="27">
        <v>0</v>
      </c>
      <c r="J22" s="49">
        <f t="shared" si="1"/>
        <v>500</v>
      </c>
      <c r="K22" s="49">
        <f t="shared" si="2"/>
        <v>0</v>
      </c>
    </row>
    <row r="23" spans="1:11" ht="39">
      <c r="A23" s="17" t="s">
        <v>390</v>
      </c>
      <c r="B23" s="117" t="s">
        <v>391</v>
      </c>
      <c r="C23" s="118"/>
      <c r="D23" s="15"/>
      <c r="E23" s="15"/>
      <c r="F23" s="21"/>
      <c r="G23" s="24"/>
      <c r="H23" s="25">
        <f>H24+H31+H47+H54</f>
        <v>1782.6</v>
      </c>
      <c r="I23" s="25">
        <f>I24+I31+I47+I54</f>
        <v>547.2</v>
      </c>
      <c r="J23" s="48">
        <f t="shared" si="1"/>
        <v>1235.3999999999999</v>
      </c>
      <c r="K23" s="48">
        <f t="shared" si="2"/>
        <v>30.696735106024914</v>
      </c>
    </row>
    <row r="24" spans="1:11" ht="52.5">
      <c r="A24" s="17" t="s">
        <v>392</v>
      </c>
      <c r="B24" s="117" t="s">
        <v>393</v>
      </c>
      <c r="C24" s="118"/>
      <c r="D24" s="15"/>
      <c r="E24" s="15"/>
      <c r="F24" s="21"/>
      <c r="G24" s="24"/>
      <c r="H24" s="25">
        <f aca="true" t="shared" si="4" ref="H24:I29">H25</f>
        <v>42.4</v>
      </c>
      <c r="I24" s="25">
        <f t="shared" si="4"/>
        <v>0</v>
      </c>
      <c r="J24" s="48">
        <f t="shared" si="1"/>
        <v>42.4</v>
      </c>
      <c r="K24" s="48">
        <f t="shared" si="2"/>
        <v>0</v>
      </c>
    </row>
    <row r="25" spans="1:11" ht="26.25">
      <c r="A25" s="18" t="s">
        <v>394</v>
      </c>
      <c r="B25" s="119" t="s">
        <v>395</v>
      </c>
      <c r="C25" s="120"/>
      <c r="D25" s="16"/>
      <c r="E25" s="16"/>
      <c r="F25" s="22"/>
      <c r="G25" s="26"/>
      <c r="H25" s="27">
        <f t="shared" si="4"/>
        <v>42.4</v>
      </c>
      <c r="I25" s="27">
        <f t="shared" si="4"/>
        <v>0</v>
      </c>
      <c r="J25" s="49">
        <f t="shared" si="1"/>
        <v>42.4</v>
      </c>
      <c r="K25" s="49">
        <f t="shared" si="2"/>
        <v>0</v>
      </c>
    </row>
    <row r="26" spans="1:11" ht="13.5">
      <c r="A26" s="18" t="s">
        <v>388</v>
      </c>
      <c r="B26" s="119" t="s">
        <v>395</v>
      </c>
      <c r="C26" s="120"/>
      <c r="D26" s="16" t="s">
        <v>128</v>
      </c>
      <c r="E26" s="16"/>
      <c r="F26" s="22"/>
      <c r="G26" s="26"/>
      <c r="H26" s="27">
        <f t="shared" si="4"/>
        <v>42.4</v>
      </c>
      <c r="I26" s="27">
        <f t="shared" si="4"/>
        <v>0</v>
      </c>
      <c r="J26" s="49">
        <f t="shared" si="1"/>
        <v>42.4</v>
      </c>
      <c r="K26" s="49">
        <f t="shared" si="2"/>
        <v>0</v>
      </c>
    </row>
    <row r="27" spans="1:11" ht="13.5">
      <c r="A27" s="18" t="s">
        <v>389</v>
      </c>
      <c r="B27" s="119" t="s">
        <v>395</v>
      </c>
      <c r="C27" s="120"/>
      <c r="D27" s="16" t="s">
        <v>128</v>
      </c>
      <c r="E27" s="16" t="s">
        <v>11</v>
      </c>
      <c r="F27" s="22"/>
      <c r="G27" s="26"/>
      <c r="H27" s="27">
        <f t="shared" si="4"/>
        <v>42.4</v>
      </c>
      <c r="I27" s="27">
        <f t="shared" si="4"/>
        <v>0</v>
      </c>
      <c r="J27" s="49">
        <f t="shared" si="1"/>
        <v>42.4</v>
      </c>
      <c r="K27" s="49">
        <f t="shared" si="2"/>
        <v>0</v>
      </c>
    </row>
    <row r="28" spans="1:11" ht="39">
      <c r="A28" s="18" t="s">
        <v>191</v>
      </c>
      <c r="B28" s="119" t="s">
        <v>395</v>
      </c>
      <c r="C28" s="120"/>
      <c r="D28" s="16" t="s">
        <v>128</v>
      </c>
      <c r="E28" s="16" t="s">
        <v>11</v>
      </c>
      <c r="F28" s="22" t="s">
        <v>192</v>
      </c>
      <c r="G28" s="26"/>
      <c r="H28" s="27">
        <f t="shared" si="4"/>
        <v>42.4</v>
      </c>
      <c r="I28" s="27">
        <f t="shared" si="4"/>
        <v>0</v>
      </c>
      <c r="J28" s="49">
        <f t="shared" si="1"/>
        <v>42.4</v>
      </c>
      <c r="K28" s="49">
        <f t="shared" si="2"/>
        <v>0</v>
      </c>
    </row>
    <row r="29" spans="1:11" ht="13.5">
      <c r="A29" s="18" t="s">
        <v>264</v>
      </c>
      <c r="B29" s="119" t="s">
        <v>395</v>
      </c>
      <c r="C29" s="120"/>
      <c r="D29" s="16" t="s">
        <v>128</v>
      </c>
      <c r="E29" s="16" t="s">
        <v>11</v>
      </c>
      <c r="F29" s="22" t="s">
        <v>265</v>
      </c>
      <c r="G29" s="26"/>
      <c r="H29" s="27">
        <f t="shared" si="4"/>
        <v>42.4</v>
      </c>
      <c r="I29" s="27">
        <f t="shared" si="4"/>
        <v>0</v>
      </c>
      <c r="J29" s="49">
        <f t="shared" si="1"/>
        <v>42.4</v>
      </c>
      <c r="K29" s="49">
        <f t="shared" si="2"/>
        <v>0</v>
      </c>
    </row>
    <row r="30" spans="1:11" ht="39">
      <c r="A30" s="18" t="s">
        <v>364</v>
      </c>
      <c r="B30" s="119" t="s">
        <v>395</v>
      </c>
      <c r="C30" s="120"/>
      <c r="D30" s="16" t="s">
        <v>128</v>
      </c>
      <c r="E30" s="16" t="s">
        <v>11</v>
      </c>
      <c r="F30" s="22" t="s">
        <v>265</v>
      </c>
      <c r="G30" s="26" t="s">
        <v>365</v>
      </c>
      <c r="H30" s="27">
        <v>42.4</v>
      </c>
      <c r="I30" s="27">
        <v>0</v>
      </c>
      <c r="J30" s="49">
        <f t="shared" si="1"/>
        <v>42.4</v>
      </c>
      <c r="K30" s="49">
        <f t="shared" si="2"/>
        <v>0</v>
      </c>
    </row>
    <row r="31" spans="1:11" ht="39">
      <c r="A31" s="17" t="s">
        <v>396</v>
      </c>
      <c r="B31" s="117" t="s">
        <v>397</v>
      </c>
      <c r="C31" s="118"/>
      <c r="D31" s="15"/>
      <c r="E31" s="15"/>
      <c r="F31" s="21"/>
      <c r="G31" s="24"/>
      <c r="H31" s="25">
        <f>H32+H38</f>
        <v>336.1</v>
      </c>
      <c r="I31" s="25">
        <f>I32+I38</f>
        <v>166</v>
      </c>
      <c r="J31" s="48">
        <f t="shared" si="1"/>
        <v>170.10000000000002</v>
      </c>
      <c r="K31" s="48">
        <f t="shared" si="2"/>
        <v>49.39006248140434</v>
      </c>
    </row>
    <row r="32" spans="1:11" ht="26.25">
      <c r="A32" s="18" t="s">
        <v>398</v>
      </c>
      <c r="B32" s="119" t="s">
        <v>399</v>
      </c>
      <c r="C32" s="120"/>
      <c r="D32" s="16"/>
      <c r="E32" s="16"/>
      <c r="F32" s="22"/>
      <c r="G32" s="26"/>
      <c r="H32" s="27">
        <f aca="true" t="shared" si="5" ref="H32:I36">H33</f>
        <v>74.5</v>
      </c>
      <c r="I32" s="27">
        <f t="shared" si="5"/>
        <v>0</v>
      </c>
      <c r="J32" s="49">
        <f t="shared" si="1"/>
        <v>74.5</v>
      </c>
      <c r="K32" s="49">
        <f t="shared" si="2"/>
        <v>0</v>
      </c>
    </row>
    <row r="33" spans="1:11" ht="13.5">
      <c r="A33" s="18" t="s">
        <v>388</v>
      </c>
      <c r="B33" s="119" t="s">
        <v>399</v>
      </c>
      <c r="C33" s="120"/>
      <c r="D33" s="16" t="s">
        <v>128</v>
      </c>
      <c r="E33" s="16"/>
      <c r="F33" s="22"/>
      <c r="G33" s="26"/>
      <c r="H33" s="27">
        <f t="shared" si="5"/>
        <v>74.5</v>
      </c>
      <c r="I33" s="27">
        <f t="shared" si="5"/>
        <v>0</v>
      </c>
      <c r="J33" s="49">
        <f t="shared" si="1"/>
        <v>74.5</v>
      </c>
      <c r="K33" s="49">
        <f t="shared" si="2"/>
        <v>0</v>
      </c>
    </row>
    <row r="34" spans="1:11" ht="13.5">
      <c r="A34" s="18" t="s">
        <v>389</v>
      </c>
      <c r="B34" s="119" t="s">
        <v>399</v>
      </c>
      <c r="C34" s="120"/>
      <c r="D34" s="16" t="s">
        <v>128</v>
      </c>
      <c r="E34" s="16" t="s">
        <v>11</v>
      </c>
      <c r="F34" s="22"/>
      <c r="G34" s="26"/>
      <c r="H34" s="27">
        <f t="shared" si="5"/>
        <v>74.5</v>
      </c>
      <c r="I34" s="27">
        <f t="shared" si="5"/>
        <v>0</v>
      </c>
      <c r="J34" s="49">
        <f t="shared" si="1"/>
        <v>74.5</v>
      </c>
      <c r="K34" s="49">
        <f t="shared" si="2"/>
        <v>0</v>
      </c>
    </row>
    <row r="35" spans="1:11" ht="39">
      <c r="A35" s="18" t="s">
        <v>191</v>
      </c>
      <c r="B35" s="119" t="s">
        <v>399</v>
      </c>
      <c r="C35" s="120"/>
      <c r="D35" s="16" t="s">
        <v>128</v>
      </c>
      <c r="E35" s="16" t="s">
        <v>11</v>
      </c>
      <c r="F35" s="22" t="s">
        <v>192</v>
      </c>
      <c r="G35" s="26"/>
      <c r="H35" s="27">
        <f t="shared" si="5"/>
        <v>74.5</v>
      </c>
      <c r="I35" s="27">
        <f t="shared" si="5"/>
        <v>0</v>
      </c>
      <c r="J35" s="49">
        <f t="shared" si="1"/>
        <v>74.5</v>
      </c>
      <c r="K35" s="49">
        <f t="shared" si="2"/>
        <v>0</v>
      </c>
    </row>
    <row r="36" spans="1:11" ht="13.5">
      <c r="A36" s="18" t="s">
        <v>264</v>
      </c>
      <c r="B36" s="119" t="s">
        <v>399</v>
      </c>
      <c r="C36" s="120"/>
      <c r="D36" s="16" t="s">
        <v>128</v>
      </c>
      <c r="E36" s="16" t="s">
        <v>11</v>
      </c>
      <c r="F36" s="22" t="s">
        <v>265</v>
      </c>
      <c r="G36" s="26"/>
      <c r="H36" s="27">
        <f t="shared" si="5"/>
        <v>74.5</v>
      </c>
      <c r="I36" s="27">
        <f t="shared" si="5"/>
        <v>0</v>
      </c>
      <c r="J36" s="49">
        <f t="shared" si="1"/>
        <v>74.5</v>
      </c>
      <c r="K36" s="49">
        <f t="shared" si="2"/>
        <v>0</v>
      </c>
    </row>
    <row r="37" spans="1:11" ht="39">
      <c r="A37" s="18" t="s">
        <v>364</v>
      </c>
      <c r="B37" s="119" t="s">
        <v>399</v>
      </c>
      <c r="C37" s="120"/>
      <c r="D37" s="16" t="s">
        <v>128</v>
      </c>
      <c r="E37" s="16" t="s">
        <v>11</v>
      </c>
      <c r="F37" s="22" t="s">
        <v>265</v>
      </c>
      <c r="G37" s="26" t="s">
        <v>365</v>
      </c>
      <c r="H37" s="27">
        <v>74.5</v>
      </c>
      <c r="I37" s="27">
        <v>0</v>
      </c>
      <c r="J37" s="49">
        <f t="shared" si="1"/>
        <v>74.5</v>
      </c>
      <c r="K37" s="49">
        <f t="shared" si="2"/>
        <v>0</v>
      </c>
    </row>
    <row r="38" spans="1:11" ht="39">
      <c r="A38" s="18" t="s">
        <v>422</v>
      </c>
      <c r="B38" s="119" t="s">
        <v>423</v>
      </c>
      <c r="C38" s="120"/>
      <c r="D38" s="16"/>
      <c r="E38" s="16"/>
      <c r="F38" s="22"/>
      <c r="G38" s="26"/>
      <c r="H38" s="27">
        <f>H39</f>
        <v>261.6</v>
      </c>
      <c r="I38" s="27">
        <f>I39</f>
        <v>166</v>
      </c>
      <c r="J38" s="49">
        <f t="shared" si="1"/>
        <v>95.60000000000002</v>
      </c>
      <c r="K38" s="49">
        <f t="shared" si="2"/>
        <v>63.45565749235473</v>
      </c>
    </row>
    <row r="39" spans="1:11" ht="13.5">
      <c r="A39" s="18" t="s">
        <v>388</v>
      </c>
      <c r="B39" s="119" t="s">
        <v>423</v>
      </c>
      <c r="C39" s="120"/>
      <c r="D39" s="16" t="s">
        <v>128</v>
      </c>
      <c r="E39" s="16"/>
      <c r="F39" s="22"/>
      <c r="G39" s="26"/>
      <c r="H39" s="27">
        <f>H40</f>
        <v>261.6</v>
      </c>
      <c r="I39" s="27">
        <f>I40</f>
        <v>166</v>
      </c>
      <c r="J39" s="49">
        <f t="shared" si="1"/>
        <v>95.60000000000002</v>
      </c>
      <c r="K39" s="49">
        <f t="shared" si="2"/>
        <v>63.45565749235473</v>
      </c>
    </row>
    <row r="40" spans="1:11" ht="26.25">
      <c r="A40" s="18" t="s">
        <v>421</v>
      </c>
      <c r="B40" s="119" t="s">
        <v>423</v>
      </c>
      <c r="C40" s="120"/>
      <c r="D40" s="16" t="s">
        <v>128</v>
      </c>
      <c r="E40" s="16" t="s">
        <v>25</v>
      </c>
      <c r="F40" s="22"/>
      <c r="G40" s="26"/>
      <c r="H40" s="27">
        <f>H41+H44</f>
        <v>261.6</v>
      </c>
      <c r="I40" s="27">
        <f>I41+I44</f>
        <v>166</v>
      </c>
      <c r="J40" s="49">
        <f t="shared" si="1"/>
        <v>95.60000000000002</v>
      </c>
      <c r="K40" s="49">
        <f t="shared" si="2"/>
        <v>63.45565749235473</v>
      </c>
    </row>
    <row r="41" spans="1:11" ht="78.75">
      <c r="A41" s="18" t="s">
        <v>20</v>
      </c>
      <c r="B41" s="119" t="s">
        <v>423</v>
      </c>
      <c r="C41" s="120"/>
      <c r="D41" s="16" t="s">
        <v>128</v>
      </c>
      <c r="E41" s="16" t="s">
        <v>25</v>
      </c>
      <c r="F41" s="22" t="s">
        <v>21</v>
      </c>
      <c r="G41" s="26"/>
      <c r="H41" s="27">
        <f>H42</f>
        <v>84</v>
      </c>
      <c r="I41" s="27">
        <f>I42</f>
        <v>0</v>
      </c>
      <c r="J41" s="49">
        <f t="shared" si="1"/>
        <v>84</v>
      </c>
      <c r="K41" s="49">
        <f t="shared" si="2"/>
        <v>0</v>
      </c>
    </row>
    <row r="42" spans="1:11" ht="26.25">
      <c r="A42" s="18" t="s">
        <v>221</v>
      </c>
      <c r="B42" s="119" t="s">
        <v>423</v>
      </c>
      <c r="C42" s="120"/>
      <c r="D42" s="16" t="s">
        <v>128</v>
      </c>
      <c r="E42" s="16" t="s">
        <v>25</v>
      </c>
      <c r="F42" s="22" t="s">
        <v>222</v>
      </c>
      <c r="G42" s="26"/>
      <c r="H42" s="27">
        <f>H43</f>
        <v>84</v>
      </c>
      <c r="I42" s="27">
        <f>I43</f>
        <v>0</v>
      </c>
      <c r="J42" s="49">
        <f t="shared" si="1"/>
        <v>84</v>
      </c>
      <c r="K42" s="49">
        <f t="shared" si="2"/>
        <v>0</v>
      </c>
    </row>
    <row r="43" spans="1:11" ht="39">
      <c r="A43" s="18" t="s">
        <v>364</v>
      </c>
      <c r="B43" s="119" t="s">
        <v>423</v>
      </c>
      <c r="C43" s="120"/>
      <c r="D43" s="16" t="s">
        <v>128</v>
      </c>
      <c r="E43" s="16" t="s">
        <v>25</v>
      </c>
      <c r="F43" s="22" t="s">
        <v>222</v>
      </c>
      <c r="G43" s="26" t="s">
        <v>365</v>
      </c>
      <c r="H43" s="27">
        <v>84</v>
      </c>
      <c r="I43" s="27">
        <v>0</v>
      </c>
      <c r="J43" s="49">
        <f t="shared" si="1"/>
        <v>84</v>
      </c>
      <c r="K43" s="49">
        <f t="shared" si="2"/>
        <v>0</v>
      </c>
    </row>
    <row r="44" spans="1:11" ht="39">
      <c r="A44" s="18" t="s">
        <v>33</v>
      </c>
      <c r="B44" s="119" t="s">
        <v>423</v>
      </c>
      <c r="C44" s="120"/>
      <c r="D44" s="16" t="s">
        <v>128</v>
      </c>
      <c r="E44" s="16" t="s">
        <v>25</v>
      </c>
      <c r="F44" s="22" t="s">
        <v>34</v>
      </c>
      <c r="G44" s="26"/>
      <c r="H44" s="27">
        <f>H45</f>
        <v>177.6</v>
      </c>
      <c r="I44" s="27">
        <f>I45</f>
        <v>166</v>
      </c>
      <c r="J44" s="49">
        <f t="shared" si="1"/>
        <v>11.599999999999994</v>
      </c>
      <c r="K44" s="49">
        <f t="shared" si="2"/>
        <v>93.46846846846847</v>
      </c>
    </row>
    <row r="45" spans="1:11" ht="39">
      <c r="A45" s="18" t="s">
        <v>35</v>
      </c>
      <c r="B45" s="119" t="s">
        <v>423</v>
      </c>
      <c r="C45" s="120"/>
      <c r="D45" s="16" t="s">
        <v>128</v>
      </c>
      <c r="E45" s="16" t="s">
        <v>25</v>
      </c>
      <c r="F45" s="22" t="s">
        <v>36</v>
      </c>
      <c r="G45" s="26"/>
      <c r="H45" s="27">
        <f>H46</f>
        <v>177.6</v>
      </c>
      <c r="I45" s="27">
        <f>I46</f>
        <v>166</v>
      </c>
      <c r="J45" s="49">
        <f t="shared" si="1"/>
        <v>11.599999999999994</v>
      </c>
      <c r="K45" s="49">
        <f t="shared" si="2"/>
        <v>93.46846846846847</v>
      </c>
    </row>
    <row r="46" spans="1:11" ht="39">
      <c r="A46" s="18" t="s">
        <v>364</v>
      </c>
      <c r="B46" s="119" t="s">
        <v>423</v>
      </c>
      <c r="C46" s="120"/>
      <c r="D46" s="16" t="s">
        <v>128</v>
      </c>
      <c r="E46" s="16" t="s">
        <v>25</v>
      </c>
      <c r="F46" s="22" t="s">
        <v>36</v>
      </c>
      <c r="G46" s="26" t="s">
        <v>365</v>
      </c>
      <c r="H46" s="27">
        <v>177.6</v>
      </c>
      <c r="I46" s="27">
        <v>166</v>
      </c>
      <c r="J46" s="49">
        <f t="shared" si="1"/>
        <v>11.599999999999994</v>
      </c>
      <c r="K46" s="49">
        <f t="shared" si="2"/>
        <v>93.46846846846847</v>
      </c>
    </row>
    <row r="47" spans="1:11" ht="78.75">
      <c r="A47" s="17" t="s">
        <v>400</v>
      </c>
      <c r="B47" s="117" t="s">
        <v>401</v>
      </c>
      <c r="C47" s="118"/>
      <c r="D47" s="15"/>
      <c r="E47" s="15"/>
      <c r="F47" s="21"/>
      <c r="G47" s="24"/>
      <c r="H47" s="25">
        <f aca="true" t="shared" si="6" ref="H47:I52">H48</f>
        <v>1144.1</v>
      </c>
      <c r="I47" s="25">
        <f t="shared" si="6"/>
        <v>381.2</v>
      </c>
      <c r="J47" s="48">
        <f t="shared" si="1"/>
        <v>762.8999999999999</v>
      </c>
      <c r="K47" s="48">
        <f t="shared" si="2"/>
        <v>33.31876584214667</v>
      </c>
    </row>
    <row r="48" spans="1:11" ht="68.25" customHeight="1">
      <c r="A48" s="18" t="s">
        <v>262</v>
      </c>
      <c r="B48" s="119" t="s">
        <v>402</v>
      </c>
      <c r="C48" s="120"/>
      <c r="D48" s="16"/>
      <c r="E48" s="16"/>
      <c r="F48" s="22"/>
      <c r="G48" s="26"/>
      <c r="H48" s="27">
        <f t="shared" si="6"/>
        <v>1144.1</v>
      </c>
      <c r="I48" s="27">
        <f t="shared" si="6"/>
        <v>381.2</v>
      </c>
      <c r="J48" s="49">
        <f t="shared" si="1"/>
        <v>762.8999999999999</v>
      </c>
      <c r="K48" s="49">
        <f t="shared" si="2"/>
        <v>33.31876584214667</v>
      </c>
    </row>
    <row r="49" spans="1:11" ht="13.5">
      <c r="A49" s="18" t="s">
        <v>388</v>
      </c>
      <c r="B49" s="119" t="s">
        <v>402</v>
      </c>
      <c r="C49" s="120"/>
      <c r="D49" s="16" t="s">
        <v>128</v>
      </c>
      <c r="E49" s="16"/>
      <c r="F49" s="22"/>
      <c r="G49" s="26"/>
      <c r="H49" s="27">
        <f t="shared" si="6"/>
        <v>1144.1</v>
      </c>
      <c r="I49" s="27">
        <f t="shared" si="6"/>
        <v>381.2</v>
      </c>
      <c r="J49" s="49">
        <f t="shared" si="1"/>
        <v>762.8999999999999</v>
      </c>
      <c r="K49" s="49">
        <f t="shared" si="2"/>
        <v>33.31876584214667</v>
      </c>
    </row>
    <row r="50" spans="1:11" ht="13.5">
      <c r="A50" s="18" t="s">
        <v>389</v>
      </c>
      <c r="B50" s="119" t="s">
        <v>402</v>
      </c>
      <c r="C50" s="120"/>
      <c r="D50" s="16" t="s">
        <v>128</v>
      </c>
      <c r="E50" s="16" t="s">
        <v>11</v>
      </c>
      <c r="F50" s="22"/>
      <c r="G50" s="26"/>
      <c r="H50" s="27">
        <f t="shared" si="6"/>
        <v>1144.1</v>
      </c>
      <c r="I50" s="27">
        <f t="shared" si="6"/>
        <v>381.2</v>
      </c>
      <c r="J50" s="49">
        <f t="shared" si="1"/>
        <v>762.8999999999999</v>
      </c>
      <c r="K50" s="49">
        <f t="shared" si="2"/>
        <v>33.31876584214667</v>
      </c>
    </row>
    <row r="51" spans="1:11" ht="39">
      <c r="A51" s="18" t="s">
        <v>191</v>
      </c>
      <c r="B51" s="119" t="s">
        <v>402</v>
      </c>
      <c r="C51" s="120"/>
      <c r="D51" s="16" t="s">
        <v>128</v>
      </c>
      <c r="E51" s="16" t="s">
        <v>11</v>
      </c>
      <c r="F51" s="22" t="s">
        <v>192</v>
      </c>
      <c r="G51" s="26"/>
      <c r="H51" s="27">
        <f t="shared" si="6"/>
        <v>1144.1</v>
      </c>
      <c r="I51" s="27">
        <f t="shared" si="6"/>
        <v>381.2</v>
      </c>
      <c r="J51" s="49">
        <f t="shared" si="1"/>
        <v>762.8999999999999</v>
      </c>
      <c r="K51" s="49">
        <f t="shared" si="2"/>
        <v>33.31876584214667</v>
      </c>
    </row>
    <row r="52" spans="1:11" ht="13.5">
      <c r="A52" s="18" t="s">
        <v>264</v>
      </c>
      <c r="B52" s="119" t="s">
        <v>402</v>
      </c>
      <c r="C52" s="120"/>
      <c r="D52" s="16" t="s">
        <v>128</v>
      </c>
      <c r="E52" s="16" t="s">
        <v>11</v>
      </c>
      <c r="F52" s="22" t="s">
        <v>265</v>
      </c>
      <c r="G52" s="26"/>
      <c r="H52" s="27">
        <f t="shared" si="6"/>
        <v>1144.1</v>
      </c>
      <c r="I52" s="27">
        <f t="shared" si="6"/>
        <v>381.2</v>
      </c>
      <c r="J52" s="49">
        <f t="shared" si="1"/>
        <v>762.8999999999999</v>
      </c>
      <c r="K52" s="49">
        <f t="shared" si="2"/>
        <v>33.31876584214667</v>
      </c>
    </row>
    <row r="53" spans="1:11" ht="39">
      <c r="A53" s="18" t="s">
        <v>364</v>
      </c>
      <c r="B53" s="119" t="s">
        <v>402</v>
      </c>
      <c r="C53" s="120"/>
      <c r="D53" s="16" t="s">
        <v>128</v>
      </c>
      <c r="E53" s="16" t="s">
        <v>11</v>
      </c>
      <c r="F53" s="22" t="s">
        <v>265</v>
      </c>
      <c r="G53" s="26" t="s">
        <v>365</v>
      </c>
      <c r="H53" s="27">
        <v>1144.1</v>
      </c>
      <c r="I53" s="27">
        <v>381.2</v>
      </c>
      <c r="J53" s="49">
        <f t="shared" si="1"/>
        <v>762.8999999999999</v>
      </c>
      <c r="K53" s="49">
        <f t="shared" si="2"/>
        <v>33.31876584214667</v>
      </c>
    </row>
    <row r="54" spans="1:11" ht="39">
      <c r="A54" s="17" t="s">
        <v>403</v>
      </c>
      <c r="B54" s="117" t="s">
        <v>404</v>
      </c>
      <c r="C54" s="118"/>
      <c r="D54" s="15"/>
      <c r="E54" s="15"/>
      <c r="F54" s="21"/>
      <c r="G54" s="24"/>
      <c r="H54" s="25">
        <f aca="true" t="shared" si="7" ref="H54:I59">H55</f>
        <v>260</v>
      </c>
      <c r="I54" s="25">
        <f t="shared" si="7"/>
        <v>0</v>
      </c>
      <c r="J54" s="48">
        <f t="shared" si="1"/>
        <v>260</v>
      </c>
      <c r="K54" s="48">
        <f t="shared" si="2"/>
        <v>0</v>
      </c>
    </row>
    <row r="55" spans="1:11" ht="39">
      <c r="A55" s="18" t="s">
        <v>405</v>
      </c>
      <c r="B55" s="119" t="s">
        <v>406</v>
      </c>
      <c r="C55" s="120"/>
      <c r="D55" s="16"/>
      <c r="E55" s="16"/>
      <c r="F55" s="22"/>
      <c r="G55" s="26"/>
      <c r="H55" s="27">
        <f t="shared" si="7"/>
        <v>260</v>
      </c>
      <c r="I55" s="27">
        <f t="shared" si="7"/>
        <v>0</v>
      </c>
      <c r="J55" s="49">
        <f t="shared" si="1"/>
        <v>260</v>
      </c>
      <c r="K55" s="49">
        <f t="shared" si="2"/>
        <v>0</v>
      </c>
    </row>
    <row r="56" spans="1:11" ht="13.5">
      <c r="A56" s="18" t="s">
        <v>388</v>
      </c>
      <c r="B56" s="119" t="s">
        <v>406</v>
      </c>
      <c r="C56" s="120"/>
      <c r="D56" s="16" t="s">
        <v>128</v>
      </c>
      <c r="E56" s="16"/>
      <c r="F56" s="22"/>
      <c r="G56" s="26"/>
      <c r="H56" s="27">
        <f t="shared" si="7"/>
        <v>260</v>
      </c>
      <c r="I56" s="27">
        <f t="shared" si="7"/>
        <v>0</v>
      </c>
      <c r="J56" s="49">
        <f t="shared" si="1"/>
        <v>260</v>
      </c>
      <c r="K56" s="49">
        <f t="shared" si="2"/>
        <v>0</v>
      </c>
    </row>
    <row r="57" spans="1:11" ht="13.5">
      <c r="A57" s="18" t="s">
        <v>389</v>
      </c>
      <c r="B57" s="119" t="s">
        <v>406</v>
      </c>
      <c r="C57" s="120"/>
      <c r="D57" s="16" t="s">
        <v>128</v>
      </c>
      <c r="E57" s="16" t="s">
        <v>11</v>
      </c>
      <c r="F57" s="22"/>
      <c r="G57" s="26"/>
      <c r="H57" s="27">
        <f t="shared" si="7"/>
        <v>260</v>
      </c>
      <c r="I57" s="27">
        <f t="shared" si="7"/>
        <v>0</v>
      </c>
      <c r="J57" s="49">
        <f t="shared" si="1"/>
        <v>260</v>
      </c>
      <c r="K57" s="49">
        <f t="shared" si="2"/>
        <v>0</v>
      </c>
    </row>
    <row r="58" spans="1:11" ht="39">
      <c r="A58" s="18" t="s">
        <v>191</v>
      </c>
      <c r="B58" s="119" t="s">
        <v>406</v>
      </c>
      <c r="C58" s="120"/>
      <c r="D58" s="16" t="s">
        <v>128</v>
      </c>
      <c r="E58" s="16" t="s">
        <v>11</v>
      </c>
      <c r="F58" s="22" t="s">
        <v>192</v>
      </c>
      <c r="G58" s="26"/>
      <c r="H58" s="27">
        <f t="shared" si="7"/>
        <v>260</v>
      </c>
      <c r="I58" s="27">
        <f t="shared" si="7"/>
        <v>0</v>
      </c>
      <c r="J58" s="49">
        <f t="shared" si="1"/>
        <v>260</v>
      </c>
      <c r="K58" s="49">
        <f t="shared" si="2"/>
        <v>0</v>
      </c>
    </row>
    <row r="59" spans="1:11" ht="13.5">
      <c r="A59" s="18" t="s">
        <v>264</v>
      </c>
      <c r="B59" s="119" t="s">
        <v>406</v>
      </c>
      <c r="C59" s="120"/>
      <c r="D59" s="16" t="s">
        <v>128</v>
      </c>
      <c r="E59" s="16" t="s">
        <v>11</v>
      </c>
      <c r="F59" s="22" t="s">
        <v>265</v>
      </c>
      <c r="G59" s="26"/>
      <c r="H59" s="27">
        <f t="shared" si="7"/>
        <v>260</v>
      </c>
      <c r="I59" s="27">
        <f t="shared" si="7"/>
        <v>0</v>
      </c>
      <c r="J59" s="49">
        <f t="shared" si="1"/>
        <v>260</v>
      </c>
      <c r="K59" s="49">
        <f t="shared" si="2"/>
        <v>0</v>
      </c>
    </row>
    <row r="60" spans="1:11" ht="39">
      <c r="A60" s="18" t="s">
        <v>364</v>
      </c>
      <c r="B60" s="119" t="s">
        <v>406</v>
      </c>
      <c r="C60" s="120"/>
      <c r="D60" s="16" t="s">
        <v>128</v>
      </c>
      <c r="E60" s="16" t="s">
        <v>11</v>
      </c>
      <c r="F60" s="22" t="s">
        <v>265</v>
      </c>
      <c r="G60" s="26" t="s">
        <v>365</v>
      </c>
      <c r="H60" s="27">
        <v>260</v>
      </c>
      <c r="I60" s="27">
        <v>0</v>
      </c>
      <c r="J60" s="49">
        <f t="shared" si="1"/>
        <v>260</v>
      </c>
      <c r="K60" s="49">
        <f t="shared" si="2"/>
        <v>0</v>
      </c>
    </row>
    <row r="61" spans="1:11" ht="78.75">
      <c r="A61" s="17" t="s">
        <v>564</v>
      </c>
      <c r="B61" s="117" t="s">
        <v>565</v>
      </c>
      <c r="C61" s="118"/>
      <c r="D61" s="15"/>
      <c r="E61" s="15"/>
      <c r="F61" s="21"/>
      <c r="G61" s="24"/>
      <c r="H61" s="25">
        <f aca="true" t="shared" si="8" ref="H61:I67">H62</f>
        <v>1050</v>
      </c>
      <c r="I61" s="25">
        <f t="shared" si="8"/>
        <v>203.1</v>
      </c>
      <c r="J61" s="48">
        <f t="shared" si="1"/>
        <v>846.9</v>
      </c>
      <c r="K61" s="48">
        <f t="shared" si="2"/>
        <v>19.34285714285714</v>
      </c>
    </row>
    <row r="62" spans="1:11" ht="39">
      <c r="A62" s="17" t="s">
        <v>566</v>
      </c>
      <c r="B62" s="117" t="s">
        <v>567</v>
      </c>
      <c r="C62" s="118"/>
      <c r="D62" s="15"/>
      <c r="E62" s="15"/>
      <c r="F62" s="21"/>
      <c r="G62" s="24"/>
      <c r="H62" s="25">
        <f t="shared" si="8"/>
        <v>1050</v>
      </c>
      <c r="I62" s="25">
        <f t="shared" si="8"/>
        <v>203.1</v>
      </c>
      <c r="J62" s="48">
        <f t="shared" si="1"/>
        <v>846.9</v>
      </c>
      <c r="K62" s="48">
        <f t="shared" si="2"/>
        <v>19.34285714285714</v>
      </c>
    </row>
    <row r="63" spans="1:11" ht="26.25">
      <c r="A63" s="18" t="s">
        <v>568</v>
      </c>
      <c r="B63" s="119" t="s">
        <v>569</v>
      </c>
      <c r="C63" s="120"/>
      <c r="D63" s="16"/>
      <c r="E63" s="16"/>
      <c r="F63" s="22"/>
      <c r="G63" s="26"/>
      <c r="H63" s="27">
        <f t="shared" si="8"/>
        <v>1050</v>
      </c>
      <c r="I63" s="27">
        <f t="shared" si="8"/>
        <v>203.1</v>
      </c>
      <c r="J63" s="49">
        <f t="shared" si="1"/>
        <v>846.9</v>
      </c>
      <c r="K63" s="49">
        <f t="shared" si="2"/>
        <v>19.34285714285714</v>
      </c>
    </row>
    <row r="64" spans="1:11" ht="13.5">
      <c r="A64" s="18" t="s">
        <v>562</v>
      </c>
      <c r="B64" s="119" t="s">
        <v>569</v>
      </c>
      <c r="C64" s="120"/>
      <c r="D64" s="16" t="s">
        <v>186</v>
      </c>
      <c r="E64" s="16"/>
      <c r="F64" s="22"/>
      <c r="G64" s="26"/>
      <c r="H64" s="27">
        <f t="shared" si="8"/>
        <v>1050</v>
      </c>
      <c r="I64" s="27">
        <f t="shared" si="8"/>
        <v>203.1</v>
      </c>
      <c r="J64" s="49">
        <f t="shared" si="1"/>
        <v>846.9</v>
      </c>
      <c r="K64" s="49">
        <f t="shared" si="2"/>
        <v>19.34285714285714</v>
      </c>
    </row>
    <row r="65" spans="1:11" ht="26.25">
      <c r="A65" s="18" t="s">
        <v>563</v>
      </c>
      <c r="B65" s="119" t="s">
        <v>569</v>
      </c>
      <c r="C65" s="120"/>
      <c r="D65" s="16" t="s">
        <v>186</v>
      </c>
      <c r="E65" s="16" t="s">
        <v>154</v>
      </c>
      <c r="F65" s="22"/>
      <c r="G65" s="26"/>
      <c r="H65" s="27">
        <f t="shared" si="8"/>
        <v>1050</v>
      </c>
      <c r="I65" s="27">
        <f t="shared" si="8"/>
        <v>203.1</v>
      </c>
      <c r="J65" s="49">
        <f t="shared" si="1"/>
        <v>846.9</v>
      </c>
      <c r="K65" s="49">
        <f t="shared" si="2"/>
        <v>19.34285714285714</v>
      </c>
    </row>
    <row r="66" spans="1:11" ht="39">
      <c r="A66" s="18" t="s">
        <v>33</v>
      </c>
      <c r="B66" s="119" t="s">
        <v>569</v>
      </c>
      <c r="C66" s="120"/>
      <c r="D66" s="16" t="s">
        <v>186</v>
      </c>
      <c r="E66" s="16" t="s">
        <v>154</v>
      </c>
      <c r="F66" s="22" t="s">
        <v>34</v>
      </c>
      <c r="G66" s="26"/>
      <c r="H66" s="27">
        <f t="shared" si="8"/>
        <v>1050</v>
      </c>
      <c r="I66" s="27">
        <f t="shared" si="8"/>
        <v>203.1</v>
      </c>
      <c r="J66" s="49">
        <f t="shared" si="1"/>
        <v>846.9</v>
      </c>
      <c r="K66" s="49">
        <f t="shared" si="2"/>
        <v>19.34285714285714</v>
      </c>
    </row>
    <row r="67" spans="1:11" ht="39">
      <c r="A67" s="18" t="s">
        <v>35</v>
      </c>
      <c r="B67" s="119" t="s">
        <v>569</v>
      </c>
      <c r="C67" s="120"/>
      <c r="D67" s="16" t="s">
        <v>186</v>
      </c>
      <c r="E67" s="16" t="s">
        <v>154</v>
      </c>
      <c r="F67" s="22" t="s">
        <v>36</v>
      </c>
      <c r="G67" s="26"/>
      <c r="H67" s="27">
        <f t="shared" si="8"/>
        <v>1050</v>
      </c>
      <c r="I67" s="27">
        <f t="shared" si="8"/>
        <v>203.1</v>
      </c>
      <c r="J67" s="49">
        <f t="shared" si="1"/>
        <v>846.9</v>
      </c>
      <c r="K67" s="49">
        <f t="shared" si="2"/>
        <v>19.34285714285714</v>
      </c>
    </row>
    <row r="68" spans="1:11" ht="39">
      <c r="A68" s="18" t="s">
        <v>458</v>
      </c>
      <c r="B68" s="119" t="s">
        <v>569</v>
      </c>
      <c r="C68" s="120"/>
      <c r="D68" s="16" t="s">
        <v>186</v>
      </c>
      <c r="E68" s="16" t="s">
        <v>154</v>
      </c>
      <c r="F68" s="22" t="s">
        <v>36</v>
      </c>
      <c r="G68" s="26" t="s">
        <v>459</v>
      </c>
      <c r="H68" s="27">
        <v>1050</v>
      </c>
      <c r="I68" s="27">
        <v>203.1</v>
      </c>
      <c r="J68" s="49">
        <f t="shared" si="1"/>
        <v>846.9</v>
      </c>
      <c r="K68" s="49">
        <f t="shared" si="2"/>
        <v>19.34285714285714</v>
      </c>
    </row>
    <row r="69" spans="1:11" ht="66">
      <c r="A69" s="17" t="s">
        <v>488</v>
      </c>
      <c r="B69" s="117" t="s">
        <v>489</v>
      </c>
      <c r="C69" s="118"/>
      <c r="D69" s="15"/>
      <c r="E69" s="15"/>
      <c r="F69" s="21"/>
      <c r="G69" s="24"/>
      <c r="H69" s="25">
        <f>H70</f>
        <v>10623.7</v>
      </c>
      <c r="I69" s="25">
        <f>I70</f>
        <v>0</v>
      </c>
      <c r="J69" s="48">
        <f t="shared" si="1"/>
        <v>10623.7</v>
      </c>
      <c r="K69" s="48">
        <f t="shared" si="2"/>
        <v>0</v>
      </c>
    </row>
    <row r="70" spans="1:11" ht="39">
      <c r="A70" s="17" t="s">
        <v>490</v>
      </c>
      <c r="B70" s="117" t="s">
        <v>491</v>
      </c>
      <c r="C70" s="118"/>
      <c r="D70" s="15"/>
      <c r="E70" s="15"/>
      <c r="F70" s="21"/>
      <c r="G70" s="24"/>
      <c r="H70" s="25">
        <f>H71+H77+H83</f>
        <v>10623.7</v>
      </c>
      <c r="I70" s="25">
        <f>I71+I77+I83</f>
        <v>0</v>
      </c>
      <c r="J70" s="48">
        <f t="shared" si="1"/>
        <v>10623.7</v>
      </c>
      <c r="K70" s="48">
        <f t="shared" si="2"/>
        <v>0</v>
      </c>
    </row>
    <row r="71" spans="1:11" ht="39">
      <c r="A71" s="18" t="s">
        <v>492</v>
      </c>
      <c r="B71" s="119" t="s">
        <v>493</v>
      </c>
      <c r="C71" s="120"/>
      <c r="D71" s="16"/>
      <c r="E71" s="16"/>
      <c r="F71" s="22"/>
      <c r="G71" s="26"/>
      <c r="H71" s="27">
        <f aca="true" t="shared" si="9" ref="H71:I75">H72</f>
        <v>9563.7</v>
      </c>
      <c r="I71" s="27">
        <f t="shared" si="9"/>
        <v>0</v>
      </c>
      <c r="J71" s="49">
        <f t="shared" si="1"/>
        <v>9563.7</v>
      </c>
      <c r="K71" s="49">
        <f t="shared" si="2"/>
        <v>0</v>
      </c>
    </row>
    <row r="72" spans="1:11" ht="26.25">
      <c r="A72" s="18" t="s">
        <v>153</v>
      </c>
      <c r="B72" s="119" t="s">
        <v>493</v>
      </c>
      <c r="C72" s="120"/>
      <c r="D72" s="16" t="s">
        <v>154</v>
      </c>
      <c r="E72" s="16"/>
      <c r="F72" s="22"/>
      <c r="G72" s="26"/>
      <c r="H72" s="27">
        <f t="shared" si="9"/>
        <v>9563.7</v>
      </c>
      <c r="I72" s="27">
        <f t="shared" si="9"/>
        <v>0</v>
      </c>
      <c r="J72" s="49">
        <f t="shared" si="1"/>
        <v>9563.7</v>
      </c>
      <c r="K72" s="49">
        <f t="shared" si="2"/>
        <v>0</v>
      </c>
    </row>
    <row r="73" spans="1:11" ht="13.5">
      <c r="A73" s="18" t="s">
        <v>155</v>
      </c>
      <c r="B73" s="119" t="s">
        <v>493</v>
      </c>
      <c r="C73" s="120"/>
      <c r="D73" s="16" t="s">
        <v>154</v>
      </c>
      <c r="E73" s="16" t="s">
        <v>11</v>
      </c>
      <c r="F73" s="22"/>
      <c r="G73" s="26"/>
      <c r="H73" s="27">
        <f t="shared" si="9"/>
        <v>9563.7</v>
      </c>
      <c r="I73" s="27">
        <f t="shared" si="9"/>
        <v>0</v>
      </c>
      <c r="J73" s="49">
        <f t="shared" si="1"/>
        <v>9563.7</v>
      </c>
      <c r="K73" s="49">
        <f t="shared" si="2"/>
        <v>0</v>
      </c>
    </row>
    <row r="74" spans="1:11" ht="39">
      <c r="A74" s="18" t="s">
        <v>33</v>
      </c>
      <c r="B74" s="119" t="s">
        <v>493</v>
      </c>
      <c r="C74" s="120"/>
      <c r="D74" s="16" t="s">
        <v>154</v>
      </c>
      <c r="E74" s="16" t="s">
        <v>11</v>
      </c>
      <c r="F74" s="22" t="s">
        <v>34</v>
      </c>
      <c r="G74" s="26"/>
      <c r="H74" s="27">
        <f t="shared" si="9"/>
        <v>9563.7</v>
      </c>
      <c r="I74" s="27">
        <f t="shared" si="9"/>
        <v>0</v>
      </c>
      <c r="J74" s="49">
        <f aca="true" t="shared" si="10" ref="J74:J137">H74-I74</f>
        <v>9563.7</v>
      </c>
      <c r="K74" s="49">
        <f aca="true" t="shared" si="11" ref="K74:K137">I74/H74*100</f>
        <v>0</v>
      </c>
    </row>
    <row r="75" spans="1:11" ht="39">
      <c r="A75" s="18" t="s">
        <v>35</v>
      </c>
      <c r="B75" s="119" t="s">
        <v>493</v>
      </c>
      <c r="C75" s="120"/>
      <c r="D75" s="16" t="s">
        <v>154</v>
      </c>
      <c r="E75" s="16" t="s">
        <v>11</v>
      </c>
      <c r="F75" s="22" t="s">
        <v>36</v>
      </c>
      <c r="G75" s="26"/>
      <c r="H75" s="27">
        <f t="shared" si="9"/>
        <v>9563.7</v>
      </c>
      <c r="I75" s="27">
        <f t="shared" si="9"/>
        <v>0</v>
      </c>
      <c r="J75" s="49">
        <f t="shared" si="10"/>
        <v>9563.7</v>
      </c>
      <c r="K75" s="49">
        <f t="shared" si="11"/>
        <v>0</v>
      </c>
    </row>
    <row r="76" spans="1:11" ht="39">
      <c r="A76" s="18" t="s">
        <v>458</v>
      </c>
      <c r="B76" s="119" t="s">
        <v>493</v>
      </c>
      <c r="C76" s="120"/>
      <c r="D76" s="16" t="s">
        <v>154</v>
      </c>
      <c r="E76" s="16" t="s">
        <v>11</v>
      </c>
      <c r="F76" s="22" t="s">
        <v>36</v>
      </c>
      <c r="G76" s="26" t="s">
        <v>459</v>
      </c>
      <c r="H76" s="27">
        <v>9563.7</v>
      </c>
      <c r="I76" s="27">
        <v>0</v>
      </c>
      <c r="J76" s="49">
        <f t="shared" si="10"/>
        <v>9563.7</v>
      </c>
      <c r="K76" s="49">
        <f t="shared" si="11"/>
        <v>0</v>
      </c>
    </row>
    <row r="77" spans="1:11" ht="39">
      <c r="A77" s="18" t="s">
        <v>494</v>
      </c>
      <c r="B77" s="119" t="s">
        <v>495</v>
      </c>
      <c r="C77" s="120"/>
      <c r="D77" s="16"/>
      <c r="E77" s="16"/>
      <c r="F77" s="22"/>
      <c r="G77" s="26"/>
      <c r="H77" s="27">
        <f aca="true" t="shared" si="12" ref="H77:I81">H78</f>
        <v>340.1</v>
      </c>
      <c r="I77" s="27">
        <f t="shared" si="12"/>
        <v>0</v>
      </c>
      <c r="J77" s="49">
        <f t="shared" si="10"/>
        <v>340.1</v>
      </c>
      <c r="K77" s="49">
        <f t="shared" si="11"/>
        <v>0</v>
      </c>
    </row>
    <row r="78" spans="1:11" ht="26.25">
      <c r="A78" s="18" t="s">
        <v>153</v>
      </c>
      <c r="B78" s="119" t="s">
        <v>495</v>
      </c>
      <c r="C78" s="120"/>
      <c r="D78" s="16" t="s">
        <v>154</v>
      </c>
      <c r="E78" s="16"/>
      <c r="F78" s="22"/>
      <c r="G78" s="26"/>
      <c r="H78" s="27">
        <f t="shared" si="12"/>
        <v>340.1</v>
      </c>
      <c r="I78" s="27">
        <f t="shared" si="12"/>
        <v>0</v>
      </c>
      <c r="J78" s="49">
        <f t="shared" si="10"/>
        <v>340.1</v>
      </c>
      <c r="K78" s="49">
        <f t="shared" si="11"/>
        <v>0</v>
      </c>
    </row>
    <row r="79" spans="1:11" ht="13.5">
      <c r="A79" s="18" t="s">
        <v>155</v>
      </c>
      <c r="B79" s="119" t="s">
        <v>495</v>
      </c>
      <c r="C79" s="120"/>
      <c r="D79" s="16" t="s">
        <v>154</v>
      </c>
      <c r="E79" s="16" t="s">
        <v>11</v>
      </c>
      <c r="F79" s="22"/>
      <c r="G79" s="26"/>
      <c r="H79" s="27">
        <f t="shared" si="12"/>
        <v>340.1</v>
      </c>
      <c r="I79" s="27">
        <f t="shared" si="12"/>
        <v>0</v>
      </c>
      <c r="J79" s="49">
        <f t="shared" si="10"/>
        <v>340.1</v>
      </c>
      <c r="K79" s="49">
        <f t="shared" si="11"/>
        <v>0</v>
      </c>
    </row>
    <row r="80" spans="1:11" ht="39">
      <c r="A80" s="18" t="s">
        <v>33</v>
      </c>
      <c r="B80" s="119" t="s">
        <v>495</v>
      </c>
      <c r="C80" s="120"/>
      <c r="D80" s="16" t="s">
        <v>154</v>
      </c>
      <c r="E80" s="16" t="s">
        <v>11</v>
      </c>
      <c r="F80" s="22" t="s">
        <v>34</v>
      </c>
      <c r="G80" s="26"/>
      <c r="H80" s="27">
        <f t="shared" si="12"/>
        <v>340.1</v>
      </c>
      <c r="I80" s="27">
        <f t="shared" si="12"/>
        <v>0</v>
      </c>
      <c r="J80" s="49">
        <f t="shared" si="10"/>
        <v>340.1</v>
      </c>
      <c r="K80" s="49">
        <f t="shared" si="11"/>
        <v>0</v>
      </c>
    </row>
    <row r="81" spans="1:11" ht="39">
      <c r="A81" s="18" t="s">
        <v>35</v>
      </c>
      <c r="B81" s="119" t="s">
        <v>495</v>
      </c>
      <c r="C81" s="120"/>
      <c r="D81" s="16" t="s">
        <v>154</v>
      </c>
      <c r="E81" s="16" t="s">
        <v>11</v>
      </c>
      <c r="F81" s="22" t="s">
        <v>36</v>
      </c>
      <c r="G81" s="26"/>
      <c r="H81" s="27">
        <f t="shared" si="12"/>
        <v>340.1</v>
      </c>
      <c r="I81" s="27">
        <f t="shared" si="12"/>
        <v>0</v>
      </c>
      <c r="J81" s="49">
        <f t="shared" si="10"/>
        <v>340.1</v>
      </c>
      <c r="K81" s="49">
        <f t="shared" si="11"/>
        <v>0</v>
      </c>
    </row>
    <row r="82" spans="1:11" ht="39">
      <c r="A82" s="18" t="s">
        <v>458</v>
      </c>
      <c r="B82" s="119" t="s">
        <v>495</v>
      </c>
      <c r="C82" s="120"/>
      <c r="D82" s="16" t="s">
        <v>154</v>
      </c>
      <c r="E82" s="16" t="s">
        <v>11</v>
      </c>
      <c r="F82" s="22" t="s">
        <v>36</v>
      </c>
      <c r="G82" s="26" t="s">
        <v>459</v>
      </c>
      <c r="H82" s="27">
        <v>340.1</v>
      </c>
      <c r="I82" s="27">
        <v>0</v>
      </c>
      <c r="J82" s="49">
        <f t="shared" si="10"/>
        <v>340.1</v>
      </c>
      <c r="K82" s="49">
        <f t="shared" si="11"/>
        <v>0</v>
      </c>
    </row>
    <row r="83" spans="1:11" ht="52.5">
      <c r="A83" s="18" t="s">
        <v>496</v>
      </c>
      <c r="B83" s="119" t="s">
        <v>497</v>
      </c>
      <c r="C83" s="120"/>
      <c r="D83" s="16"/>
      <c r="E83" s="16"/>
      <c r="F83" s="22"/>
      <c r="G83" s="26"/>
      <c r="H83" s="27">
        <f aca="true" t="shared" si="13" ref="H83:I87">H84</f>
        <v>719.9</v>
      </c>
      <c r="I83" s="27">
        <f t="shared" si="13"/>
        <v>0</v>
      </c>
      <c r="J83" s="49">
        <f t="shared" si="10"/>
        <v>719.9</v>
      </c>
      <c r="K83" s="49">
        <f t="shared" si="11"/>
        <v>0</v>
      </c>
    </row>
    <row r="84" spans="1:11" ht="26.25">
      <c r="A84" s="18" t="s">
        <v>153</v>
      </c>
      <c r="B84" s="119" t="s">
        <v>497</v>
      </c>
      <c r="C84" s="120"/>
      <c r="D84" s="16" t="s">
        <v>154</v>
      </c>
      <c r="E84" s="16"/>
      <c r="F84" s="22"/>
      <c r="G84" s="26"/>
      <c r="H84" s="27">
        <f t="shared" si="13"/>
        <v>719.9</v>
      </c>
      <c r="I84" s="27">
        <f t="shared" si="13"/>
        <v>0</v>
      </c>
      <c r="J84" s="49">
        <f t="shared" si="10"/>
        <v>719.9</v>
      </c>
      <c r="K84" s="49">
        <f t="shared" si="11"/>
        <v>0</v>
      </c>
    </row>
    <row r="85" spans="1:11" ht="13.5">
      <c r="A85" s="18" t="s">
        <v>155</v>
      </c>
      <c r="B85" s="119" t="s">
        <v>497</v>
      </c>
      <c r="C85" s="120"/>
      <c r="D85" s="16" t="s">
        <v>154</v>
      </c>
      <c r="E85" s="16" t="s">
        <v>11</v>
      </c>
      <c r="F85" s="22"/>
      <c r="G85" s="26"/>
      <c r="H85" s="27">
        <f t="shared" si="13"/>
        <v>719.9</v>
      </c>
      <c r="I85" s="27">
        <f t="shared" si="13"/>
        <v>0</v>
      </c>
      <c r="J85" s="49">
        <f t="shared" si="10"/>
        <v>719.9</v>
      </c>
      <c r="K85" s="49">
        <f t="shared" si="11"/>
        <v>0</v>
      </c>
    </row>
    <row r="86" spans="1:11" ht="39">
      <c r="A86" s="18" t="s">
        <v>33</v>
      </c>
      <c r="B86" s="119" t="s">
        <v>497</v>
      </c>
      <c r="C86" s="120"/>
      <c r="D86" s="16" t="s">
        <v>154</v>
      </c>
      <c r="E86" s="16" t="s">
        <v>11</v>
      </c>
      <c r="F86" s="22" t="s">
        <v>34</v>
      </c>
      <c r="G86" s="26"/>
      <c r="H86" s="27">
        <f t="shared" si="13"/>
        <v>719.9</v>
      </c>
      <c r="I86" s="27">
        <f t="shared" si="13"/>
        <v>0</v>
      </c>
      <c r="J86" s="49">
        <f t="shared" si="10"/>
        <v>719.9</v>
      </c>
      <c r="K86" s="49">
        <f t="shared" si="11"/>
        <v>0</v>
      </c>
    </row>
    <row r="87" spans="1:11" ht="39">
      <c r="A87" s="18" t="s">
        <v>35</v>
      </c>
      <c r="B87" s="119" t="s">
        <v>497</v>
      </c>
      <c r="C87" s="120"/>
      <c r="D87" s="16" t="s">
        <v>154</v>
      </c>
      <c r="E87" s="16" t="s">
        <v>11</v>
      </c>
      <c r="F87" s="22" t="s">
        <v>36</v>
      </c>
      <c r="G87" s="26"/>
      <c r="H87" s="27">
        <f t="shared" si="13"/>
        <v>719.9</v>
      </c>
      <c r="I87" s="27">
        <f t="shared" si="13"/>
        <v>0</v>
      </c>
      <c r="J87" s="49">
        <f t="shared" si="10"/>
        <v>719.9</v>
      </c>
      <c r="K87" s="49">
        <f t="shared" si="11"/>
        <v>0</v>
      </c>
    </row>
    <row r="88" spans="1:11" ht="39">
      <c r="A88" s="18" t="s">
        <v>458</v>
      </c>
      <c r="B88" s="119" t="s">
        <v>497</v>
      </c>
      <c r="C88" s="120"/>
      <c r="D88" s="16" t="s">
        <v>154</v>
      </c>
      <c r="E88" s="16" t="s">
        <v>11</v>
      </c>
      <c r="F88" s="22" t="s">
        <v>36</v>
      </c>
      <c r="G88" s="26" t="s">
        <v>459</v>
      </c>
      <c r="H88" s="27">
        <v>719.9</v>
      </c>
      <c r="I88" s="27">
        <v>0</v>
      </c>
      <c r="J88" s="49">
        <f t="shared" si="10"/>
        <v>719.9</v>
      </c>
      <c r="K88" s="49">
        <f t="shared" si="11"/>
        <v>0</v>
      </c>
    </row>
    <row r="89" spans="1:11" ht="92.25">
      <c r="A89" s="17" t="s">
        <v>56</v>
      </c>
      <c r="B89" s="117" t="s">
        <v>57</v>
      </c>
      <c r="C89" s="118"/>
      <c r="D89" s="15"/>
      <c r="E89" s="15"/>
      <c r="F89" s="21"/>
      <c r="G89" s="24"/>
      <c r="H89" s="25">
        <f>H90+H103+H110</f>
        <v>286.9</v>
      </c>
      <c r="I89" s="25">
        <f>I90+I103+I110</f>
        <v>0</v>
      </c>
      <c r="J89" s="48">
        <f t="shared" si="10"/>
        <v>286.9</v>
      </c>
      <c r="K89" s="48">
        <f t="shared" si="11"/>
        <v>0</v>
      </c>
    </row>
    <row r="90" spans="1:11" ht="52.5">
      <c r="A90" s="17" t="s">
        <v>187</v>
      </c>
      <c r="B90" s="117" t="s">
        <v>188</v>
      </c>
      <c r="C90" s="118"/>
      <c r="D90" s="15"/>
      <c r="E90" s="15"/>
      <c r="F90" s="21"/>
      <c r="G90" s="24"/>
      <c r="H90" s="25">
        <f>H91+H97</f>
        <v>89.7</v>
      </c>
      <c r="I90" s="25">
        <f>I91+I97</f>
        <v>0</v>
      </c>
      <c r="J90" s="48">
        <f t="shared" si="10"/>
        <v>89.7</v>
      </c>
      <c r="K90" s="48">
        <f t="shared" si="11"/>
        <v>0</v>
      </c>
    </row>
    <row r="91" spans="1:11" ht="52.5">
      <c r="A91" s="18" t="s">
        <v>189</v>
      </c>
      <c r="B91" s="119" t="s">
        <v>190</v>
      </c>
      <c r="C91" s="120"/>
      <c r="D91" s="16"/>
      <c r="E91" s="16"/>
      <c r="F91" s="22"/>
      <c r="G91" s="26"/>
      <c r="H91" s="27">
        <f aca="true" t="shared" si="14" ref="H91:I95">H92</f>
        <v>59.7</v>
      </c>
      <c r="I91" s="27">
        <f t="shared" si="14"/>
        <v>0</v>
      </c>
      <c r="J91" s="49">
        <f t="shared" si="10"/>
        <v>59.7</v>
      </c>
      <c r="K91" s="49">
        <f t="shared" si="11"/>
        <v>0</v>
      </c>
    </row>
    <row r="92" spans="1:11" ht="13.5">
      <c r="A92" s="18" t="s">
        <v>175</v>
      </c>
      <c r="B92" s="119" t="s">
        <v>190</v>
      </c>
      <c r="C92" s="120"/>
      <c r="D92" s="16" t="s">
        <v>108</v>
      </c>
      <c r="E92" s="16"/>
      <c r="F92" s="22"/>
      <c r="G92" s="26"/>
      <c r="H92" s="27">
        <f t="shared" si="14"/>
        <v>59.7</v>
      </c>
      <c r="I92" s="27">
        <f t="shared" si="14"/>
        <v>0</v>
      </c>
      <c r="J92" s="49">
        <f t="shared" si="10"/>
        <v>59.7</v>
      </c>
      <c r="K92" s="49">
        <f t="shared" si="11"/>
        <v>0</v>
      </c>
    </row>
    <row r="93" spans="1:11" ht="26.25">
      <c r="A93" s="18" t="s">
        <v>185</v>
      </c>
      <c r="B93" s="119" t="s">
        <v>190</v>
      </c>
      <c r="C93" s="120"/>
      <c r="D93" s="16" t="s">
        <v>108</v>
      </c>
      <c r="E93" s="16" t="s">
        <v>186</v>
      </c>
      <c r="F93" s="22"/>
      <c r="G93" s="26"/>
      <c r="H93" s="27">
        <f t="shared" si="14"/>
        <v>59.7</v>
      </c>
      <c r="I93" s="27">
        <f t="shared" si="14"/>
        <v>0</v>
      </c>
      <c r="J93" s="49">
        <f t="shared" si="10"/>
        <v>59.7</v>
      </c>
      <c r="K93" s="49">
        <f t="shared" si="11"/>
        <v>0</v>
      </c>
    </row>
    <row r="94" spans="1:11" ht="39">
      <c r="A94" s="18" t="s">
        <v>191</v>
      </c>
      <c r="B94" s="119" t="s">
        <v>190</v>
      </c>
      <c r="C94" s="120"/>
      <c r="D94" s="16" t="s">
        <v>108</v>
      </c>
      <c r="E94" s="16" t="s">
        <v>186</v>
      </c>
      <c r="F94" s="22" t="s">
        <v>192</v>
      </c>
      <c r="G94" s="26"/>
      <c r="H94" s="27">
        <f t="shared" si="14"/>
        <v>59.7</v>
      </c>
      <c r="I94" s="27">
        <f t="shared" si="14"/>
        <v>0</v>
      </c>
      <c r="J94" s="49">
        <f t="shared" si="10"/>
        <v>59.7</v>
      </c>
      <c r="K94" s="49">
        <f t="shared" si="11"/>
        <v>0</v>
      </c>
    </row>
    <row r="95" spans="1:11" ht="66">
      <c r="A95" s="18" t="s">
        <v>193</v>
      </c>
      <c r="B95" s="119" t="s">
        <v>190</v>
      </c>
      <c r="C95" s="120"/>
      <c r="D95" s="16" t="s">
        <v>108</v>
      </c>
      <c r="E95" s="16" t="s">
        <v>186</v>
      </c>
      <c r="F95" s="22" t="s">
        <v>194</v>
      </c>
      <c r="G95" s="26"/>
      <c r="H95" s="27">
        <f t="shared" si="14"/>
        <v>59.7</v>
      </c>
      <c r="I95" s="27">
        <f t="shared" si="14"/>
        <v>0</v>
      </c>
      <c r="J95" s="49">
        <f t="shared" si="10"/>
        <v>59.7</v>
      </c>
      <c r="K95" s="49">
        <f t="shared" si="11"/>
        <v>0</v>
      </c>
    </row>
    <row r="96" spans="1:11" ht="26.25">
      <c r="A96" s="18" t="s">
        <v>8</v>
      </c>
      <c r="B96" s="119" t="s">
        <v>190</v>
      </c>
      <c r="C96" s="120"/>
      <c r="D96" s="16" t="s">
        <v>108</v>
      </c>
      <c r="E96" s="16" t="s">
        <v>186</v>
      </c>
      <c r="F96" s="22" t="s">
        <v>194</v>
      </c>
      <c r="G96" s="26" t="s">
        <v>9</v>
      </c>
      <c r="H96" s="27">
        <v>59.7</v>
      </c>
      <c r="I96" s="27">
        <v>0</v>
      </c>
      <c r="J96" s="49">
        <f t="shared" si="10"/>
        <v>59.7</v>
      </c>
      <c r="K96" s="49">
        <f t="shared" si="11"/>
        <v>0</v>
      </c>
    </row>
    <row r="97" spans="1:11" ht="52.5">
      <c r="A97" s="18" t="s">
        <v>195</v>
      </c>
      <c r="B97" s="119" t="s">
        <v>196</v>
      </c>
      <c r="C97" s="120"/>
      <c r="D97" s="16"/>
      <c r="E97" s="16"/>
      <c r="F97" s="22"/>
      <c r="G97" s="26"/>
      <c r="H97" s="27">
        <f aca="true" t="shared" si="15" ref="H97:I101">H98</f>
        <v>30</v>
      </c>
      <c r="I97" s="27">
        <f t="shared" si="15"/>
        <v>0</v>
      </c>
      <c r="J97" s="49">
        <f t="shared" si="10"/>
        <v>30</v>
      </c>
      <c r="K97" s="49">
        <f t="shared" si="11"/>
        <v>0</v>
      </c>
    </row>
    <row r="98" spans="1:11" ht="13.5">
      <c r="A98" s="18" t="s">
        <v>175</v>
      </c>
      <c r="B98" s="119" t="s">
        <v>196</v>
      </c>
      <c r="C98" s="120"/>
      <c r="D98" s="16" t="s">
        <v>108</v>
      </c>
      <c r="E98" s="16"/>
      <c r="F98" s="22"/>
      <c r="G98" s="26"/>
      <c r="H98" s="27">
        <f t="shared" si="15"/>
        <v>30</v>
      </c>
      <c r="I98" s="27">
        <f t="shared" si="15"/>
        <v>0</v>
      </c>
      <c r="J98" s="49">
        <f t="shared" si="10"/>
        <v>30</v>
      </c>
      <c r="K98" s="49">
        <f t="shared" si="11"/>
        <v>0</v>
      </c>
    </row>
    <row r="99" spans="1:11" ht="26.25">
      <c r="A99" s="18" t="s">
        <v>185</v>
      </c>
      <c r="B99" s="119" t="s">
        <v>196</v>
      </c>
      <c r="C99" s="120"/>
      <c r="D99" s="16" t="s">
        <v>108</v>
      </c>
      <c r="E99" s="16" t="s">
        <v>186</v>
      </c>
      <c r="F99" s="22"/>
      <c r="G99" s="26"/>
      <c r="H99" s="27">
        <f t="shared" si="15"/>
        <v>30</v>
      </c>
      <c r="I99" s="27">
        <f t="shared" si="15"/>
        <v>0</v>
      </c>
      <c r="J99" s="49">
        <f t="shared" si="10"/>
        <v>30</v>
      </c>
      <c r="K99" s="49">
        <f t="shared" si="11"/>
        <v>0</v>
      </c>
    </row>
    <row r="100" spans="1:11" ht="39">
      <c r="A100" s="18" t="s">
        <v>191</v>
      </c>
      <c r="B100" s="119" t="s">
        <v>196</v>
      </c>
      <c r="C100" s="120"/>
      <c r="D100" s="16" t="s">
        <v>108</v>
      </c>
      <c r="E100" s="16" t="s">
        <v>186</v>
      </c>
      <c r="F100" s="22" t="s">
        <v>192</v>
      </c>
      <c r="G100" s="26"/>
      <c r="H100" s="27">
        <f t="shared" si="15"/>
        <v>30</v>
      </c>
      <c r="I100" s="27">
        <f t="shared" si="15"/>
        <v>0</v>
      </c>
      <c r="J100" s="49">
        <f t="shared" si="10"/>
        <v>30</v>
      </c>
      <c r="K100" s="49">
        <f t="shared" si="11"/>
        <v>0</v>
      </c>
    </row>
    <row r="101" spans="1:11" ht="66">
      <c r="A101" s="18" t="s">
        <v>193</v>
      </c>
      <c r="B101" s="119" t="s">
        <v>196</v>
      </c>
      <c r="C101" s="120"/>
      <c r="D101" s="16" t="s">
        <v>108</v>
      </c>
      <c r="E101" s="16" t="s">
        <v>186</v>
      </c>
      <c r="F101" s="22" t="s">
        <v>194</v>
      </c>
      <c r="G101" s="26"/>
      <c r="H101" s="27">
        <f t="shared" si="15"/>
        <v>30</v>
      </c>
      <c r="I101" s="27">
        <f t="shared" si="15"/>
        <v>0</v>
      </c>
      <c r="J101" s="49">
        <f t="shared" si="10"/>
        <v>30</v>
      </c>
      <c r="K101" s="49">
        <f t="shared" si="11"/>
        <v>0</v>
      </c>
    </row>
    <row r="102" spans="1:11" ht="26.25">
      <c r="A102" s="18" t="s">
        <v>8</v>
      </c>
      <c r="B102" s="119" t="s">
        <v>196</v>
      </c>
      <c r="C102" s="120"/>
      <c r="D102" s="16" t="s">
        <v>108</v>
      </c>
      <c r="E102" s="16" t="s">
        <v>186</v>
      </c>
      <c r="F102" s="22" t="s">
        <v>194</v>
      </c>
      <c r="G102" s="26" t="s">
        <v>9</v>
      </c>
      <c r="H102" s="27">
        <v>30</v>
      </c>
      <c r="I102" s="27">
        <v>0</v>
      </c>
      <c r="J102" s="49">
        <f t="shared" si="10"/>
        <v>30</v>
      </c>
      <c r="K102" s="49">
        <f t="shared" si="11"/>
        <v>0</v>
      </c>
    </row>
    <row r="103" spans="1:11" ht="39">
      <c r="A103" s="17" t="s">
        <v>58</v>
      </c>
      <c r="B103" s="117" t="s">
        <v>59</v>
      </c>
      <c r="C103" s="118"/>
      <c r="D103" s="15"/>
      <c r="E103" s="15"/>
      <c r="F103" s="21"/>
      <c r="G103" s="24"/>
      <c r="H103" s="25">
        <f aca="true" t="shared" si="16" ref="H103:I108">H104</f>
        <v>50</v>
      </c>
      <c r="I103" s="25">
        <f t="shared" si="16"/>
        <v>0</v>
      </c>
      <c r="J103" s="48">
        <f t="shared" si="10"/>
        <v>50</v>
      </c>
      <c r="K103" s="48">
        <f t="shared" si="11"/>
        <v>0</v>
      </c>
    </row>
    <row r="104" spans="1:11" ht="39">
      <c r="A104" s="18" t="s">
        <v>60</v>
      </c>
      <c r="B104" s="119" t="s">
        <v>61</v>
      </c>
      <c r="C104" s="120"/>
      <c r="D104" s="16"/>
      <c r="E104" s="16"/>
      <c r="F104" s="22"/>
      <c r="G104" s="26"/>
      <c r="H104" s="27">
        <f t="shared" si="16"/>
        <v>50</v>
      </c>
      <c r="I104" s="27">
        <f t="shared" si="16"/>
        <v>0</v>
      </c>
      <c r="J104" s="49">
        <f t="shared" si="10"/>
        <v>50</v>
      </c>
      <c r="K104" s="49">
        <f t="shared" si="11"/>
        <v>0</v>
      </c>
    </row>
    <row r="105" spans="1:11" ht="13.5">
      <c r="A105" s="18" t="s">
        <v>10</v>
      </c>
      <c r="B105" s="119" t="s">
        <v>61</v>
      </c>
      <c r="C105" s="120"/>
      <c r="D105" s="16" t="s">
        <v>11</v>
      </c>
      <c r="E105" s="16"/>
      <c r="F105" s="22"/>
      <c r="G105" s="26"/>
      <c r="H105" s="27">
        <f t="shared" si="16"/>
        <v>50</v>
      </c>
      <c r="I105" s="27">
        <f t="shared" si="16"/>
        <v>0</v>
      </c>
      <c r="J105" s="49">
        <f t="shared" si="10"/>
        <v>50</v>
      </c>
      <c r="K105" s="49">
        <f t="shared" si="11"/>
        <v>0</v>
      </c>
    </row>
    <row r="106" spans="1:11" ht="13.5">
      <c r="A106" s="18" t="s">
        <v>54</v>
      </c>
      <c r="B106" s="119" t="s">
        <v>61</v>
      </c>
      <c r="C106" s="120"/>
      <c r="D106" s="16" t="s">
        <v>11</v>
      </c>
      <c r="E106" s="16" t="s">
        <v>55</v>
      </c>
      <c r="F106" s="22"/>
      <c r="G106" s="26"/>
      <c r="H106" s="27">
        <f t="shared" si="16"/>
        <v>50</v>
      </c>
      <c r="I106" s="27">
        <f t="shared" si="16"/>
        <v>0</v>
      </c>
      <c r="J106" s="49">
        <f t="shared" si="10"/>
        <v>50</v>
      </c>
      <c r="K106" s="49">
        <f t="shared" si="11"/>
        <v>0</v>
      </c>
    </row>
    <row r="107" spans="1:11" ht="39">
      <c r="A107" s="18" t="s">
        <v>33</v>
      </c>
      <c r="B107" s="119" t="s">
        <v>61</v>
      </c>
      <c r="C107" s="120"/>
      <c r="D107" s="16" t="s">
        <v>11</v>
      </c>
      <c r="E107" s="16" t="s">
        <v>55</v>
      </c>
      <c r="F107" s="22" t="s">
        <v>34</v>
      </c>
      <c r="G107" s="26"/>
      <c r="H107" s="27">
        <f t="shared" si="16"/>
        <v>50</v>
      </c>
      <c r="I107" s="27">
        <f t="shared" si="16"/>
        <v>0</v>
      </c>
      <c r="J107" s="49">
        <f t="shared" si="10"/>
        <v>50</v>
      </c>
      <c r="K107" s="49">
        <f t="shared" si="11"/>
        <v>0</v>
      </c>
    </row>
    <row r="108" spans="1:11" ht="39">
      <c r="A108" s="18" t="s">
        <v>35</v>
      </c>
      <c r="B108" s="119" t="s">
        <v>61</v>
      </c>
      <c r="C108" s="120"/>
      <c r="D108" s="16" t="s">
        <v>11</v>
      </c>
      <c r="E108" s="16" t="s">
        <v>55</v>
      </c>
      <c r="F108" s="22" t="s">
        <v>36</v>
      </c>
      <c r="G108" s="26"/>
      <c r="H108" s="27">
        <f t="shared" si="16"/>
        <v>50</v>
      </c>
      <c r="I108" s="27">
        <f t="shared" si="16"/>
        <v>0</v>
      </c>
      <c r="J108" s="49">
        <f t="shared" si="10"/>
        <v>50</v>
      </c>
      <c r="K108" s="49">
        <f t="shared" si="11"/>
        <v>0</v>
      </c>
    </row>
    <row r="109" spans="1:11" ht="26.25">
      <c r="A109" s="18" t="s">
        <v>8</v>
      </c>
      <c r="B109" s="119" t="s">
        <v>61</v>
      </c>
      <c r="C109" s="120"/>
      <c r="D109" s="16" t="s">
        <v>11</v>
      </c>
      <c r="E109" s="16" t="s">
        <v>55</v>
      </c>
      <c r="F109" s="22" t="s">
        <v>36</v>
      </c>
      <c r="G109" s="26" t="s">
        <v>9</v>
      </c>
      <c r="H109" s="27">
        <v>50</v>
      </c>
      <c r="I109" s="27">
        <v>0</v>
      </c>
      <c r="J109" s="49">
        <f t="shared" si="10"/>
        <v>50</v>
      </c>
      <c r="K109" s="49">
        <f t="shared" si="11"/>
        <v>0</v>
      </c>
    </row>
    <row r="110" spans="1:11" ht="26.25">
      <c r="A110" s="17" t="s">
        <v>62</v>
      </c>
      <c r="B110" s="117" t="s">
        <v>63</v>
      </c>
      <c r="C110" s="118"/>
      <c r="D110" s="15"/>
      <c r="E110" s="15"/>
      <c r="F110" s="21"/>
      <c r="G110" s="24"/>
      <c r="H110" s="25">
        <f>H111+H117</f>
        <v>147.2</v>
      </c>
      <c r="I110" s="25">
        <f>I111+I117</f>
        <v>0</v>
      </c>
      <c r="J110" s="48">
        <f t="shared" si="10"/>
        <v>147.2</v>
      </c>
      <c r="K110" s="48">
        <f t="shared" si="11"/>
        <v>0</v>
      </c>
    </row>
    <row r="111" spans="1:11" ht="56.25" customHeight="1">
      <c r="A111" s="18" t="s">
        <v>64</v>
      </c>
      <c r="B111" s="119" t="s">
        <v>65</v>
      </c>
      <c r="C111" s="120"/>
      <c r="D111" s="16"/>
      <c r="E111" s="16"/>
      <c r="F111" s="22"/>
      <c r="G111" s="26"/>
      <c r="H111" s="27">
        <f aca="true" t="shared" si="17" ref="H111:I115">H112</f>
        <v>14</v>
      </c>
      <c r="I111" s="27">
        <f t="shared" si="17"/>
        <v>0</v>
      </c>
      <c r="J111" s="49">
        <f t="shared" si="10"/>
        <v>14</v>
      </c>
      <c r="K111" s="49">
        <f t="shared" si="11"/>
        <v>0</v>
      </c>
    </row>
    <row r="112" spans="1:11" ht="13.5">
      <c r="A112" s="18" t="s">
        <v>10</v>
      </c>
      <c r="B112" s="119" t="s">
        <v>65</v>
      </c>
      <c r="C112" s="120"/>
      <c r="D112" s="16" t="s">
        <v>11</v>
      </c>
      <c r="E112" s="16"/>
      <c r="F112" s="22"/>
      <c r="G112" s="26"/>
      <c r="H112" s="27">
        <f t="shared" si="17"/>
        <v>14</v>
      </c>
      <c r="I112" s="27">
        <f t="shared" si="17"/>
        <v>0</v>
      </c>
      <c r="J112" s="49">
        <f t="shared" si="10"/>
        <v>14</v>
      </c>
      <c r="K112" s="49">
        <f t="shared" si="11"/>
        <v>0</v>
      </c>
    </row>
    <row r="113" spans="1:11" ht="13.5">
      <c r="A113" s="18" t="s">
        <v>54</v>
      </c>
      <c r="B113" s="119" t="s">
        <v>65</v>
      </c>
      <c r="C113" s="120"/>
      <c r="D113" s="16" t="s">
        <v>11</v>
      </c>
      <c r="E113" s="16" t="s">
        <v>55</v>
      </c>
      <c r="F113" s="22"/>
      <c r="G113" s="26"/>
      <c r="H113" s="27">
        <f t="shared" si="17"/>
        <v>14</v>
      </c>
      <c r="I113" s="27">
        <f t="shared" si="17"/>
        <v>0</v>
      </c>
      <c r="J113" s="49">
        <f t="shared" si="10"/>
        <v>14</v>
      </c>
      <c r="K113" s="49">
        <f t="shared" si="11"/>
        <v>0</v>
      </c>
    </row>
    <row r="114" spans="1:11" ht="78.75">
      <c r="A114" s="18" t="s">
        <v>20</v>
      </c>
      <c r="B114" s="119" t="s">
        <v>65</v>
      </c>
      <c r="C114" s="120"/>
      <c r="D114" s="16" t="s">
        <v>11</v>
      </c>
      <c r="E114" s="16" t="s">
        <v>55</v>
      </c>
      <c r="F114" s="22" t="s">
        <v>21</v>
      </c>
      <c r="G114" s="26"/>
      <c r="H114" s="27">
        <f t="shared" si="17"/>
        <v>14</v>
      </c>
      <c r="I114" s="27">
        <f t="shared" si="17"/>
        <v>0</v>
      </c>
      <c r="J114" s="49">
        <f t="shared" si="10"/>
        <v>14</v>
      </c>
      <c r="K114" s="49">
        <f t="shared" si="11"/>
        <v>0</v>
      </c>
    </row>
    <row r="115" spans="1:11" ht="26.25">
      <c r="A115" s="18" t="s">
        <v>22</v>
      </c>
      <c r="B115" s="119" t="s">
        <v>65</v>
      </c>
      <c r="C115" s="120"/>
      <c r="D115" s="16" t="s">
        <v>11</v>
      </c>
      <c r="E115" s="16" t="s">
        <v>55</v>
      </c>
      <c r="F115" s="22" t="s">
        <v>23</v>
      </c>
      <c r="G115" s="26"/>
      <c r="H115" s="27">
        <f t="shared" si="17"/>
        <v>14</v>
      </c>
      <c r="I115" s="27">
        <f t="shared" si="17"/>
        <v>0</v>
      </c>
      <c r="J115" s="49">
        <f t="shared" si="10"/>
        <v>14</v>
      </c>
      <c r="K115" s="49">
        <f t="shared" si="11"/>
        <v>0</v>
      </c>
    </row>
    <row r="116" spans="1:11" ht="26.25">
      <c r="A116" s="18" t="s">
        <v>8</v>
      </c>
      <c r="B116" s="119" t="s">
        <v>65</v>
      </c>
      <c r="C116" s="120"/>
      <c r="D116" s="16" t="s">
        <v>11</v>
      </c>
      <c r="E116" s="16" t="s">
        <v>55</v>
      </c>
      <c r="F116" s="22" t="s">
        <v>23</v>
      </c>
      <c r="G116" s="26" t="s">
        <v>9</v>
      </c>
      <c r="H116" s="27">
        <v>14</v>
      </c>
      <c r="I116" s="27">
        <v>0</v>
      </c>
      <c r="J116" s="49">
        <f t="shared" si="10"/>
        <v>14</v>
      </c>
      <c r="K116" s="49">
        <f t="shared" si="11"/>
        <v>0</v>
      </c>
    </row>
    <row r="117" spans="1:11" ht="42" customHeight="1">
      <c r="A117" s="18" t="s">
        <v>66</v>
      </c>
      <c r="B117" s="119" t="s">
        <v>67</v>
      </c>
      <c r="C117" s="120"/>
      <c r="D117" s="16"/>
      <c r="E117" s="16"/>
      <c r="F117" s="22"/>
      <c r="G117" s="26"/>
      <c r="H117" s="27">
        <f>H118+H123</f>
        <v>133.2</v>
      </c>
      <c r="I117" s="27">
        <f>I118+I123</f>
        <v>0</v>
      </c>
      <c r="J117" s="49">
        <f t="shared" si="10"/>
        <v>133.2</v>
      </c>
      <c r="K117" s="49">
        <f t="shared" si="11"/>
        <v>0</v>
      </c>
    </row>
    <row r="118" spans="1:11" ht="13.5">
      <c r="A118" s="18" t="s">
        <v>10</v>
      </c>
      <c r="B118" s="119" t="s">
        <v>67</v>
      </c>
      <c r="C118" s="120"/>
      <c r="D118" s="16" t="s">
        <v>11</v>
      </c>
      <c r="E118" s="16"/>
      <c r="F118" s="22"/>
      <c r="G118" s="26"/>
      <c r="H118" s="27">
        <f aca="true" t="shared" si="18" ref="H118:I121">H119</f>
        <v>127.2</v>
      </c>
      <c r="I118" s="27">
        <f t="shared" si="18"/>
        <v>0</v>
      </c>
      <c r="J118" s="49">
        <f t="shared" si="10"/>
        <v>127.2</v>
      </c>
      <c r="K118" s="49">
        <f t="shared" si="11"/>
        <v>0</v>
      </c>
    </row>
    <row r="119" spans="1:11" ht="13.5">
      <c r="A119" s="18" t="s">
        <v>54</v>
      </c>
      <c r="B119" s="119" t="s">
        <v>67</v>
      </c>
      <c r="C119" s="120"/>
      <c r="D119" s="16" t="s">
        <v>11</v>
      </c>
      <c r="E119" s="16" t="s">
        <v>55</v>
      </c>
      <c r="F119" s="22"/>
      <c r="G119" s="26"/>
      <c r="H119" s="27">
        <f t="shared" si="18"/>
        <v>127.2</v>
      </c>
      <c r="I119" s="27">
        <f t="shared" si="18"/>
        <v>0</v>
      </c>
      <c r="J119" s="49">
        <f t="shared" si="10"/>
        <v>127.2</v>
      </c>
      <c r="K119" s="49">
        <f t="shared" si="11"/>
        <v>0</v>
      </c>
    </row>
    <row r="120" spans="1:11" ht="39">
      <c r="A120" s="18" t="s">
        <v>33</v>
      </c>
      <c r="B120" s="119" t="s">
        <v>67</v>
      </c>
      <c r="C120" s="120"/>
      <c r="D120" s="16" t="s">
        <v>11</v>
      </c>
      <c r="E120" s="16" t="s">
        <v>55</v>
      </c>
      <c r="F120" s="22" t="s">
        <v>34</v>
      </c>
      <c r="G120" s="26"/>
      <c r="H120" s="27">
        <f t="shared" si="18"/>
        <v>127.2</v>
      </c>
      <c r="I120" s="27">
        <f t="shared" si="18"/>
        <v>0</v>
      </c>
      <c r="J120" s="49">
        <f t="shared" si="10"/>
        <v>127.2</v>
      </c>
      <c r="K120" s="49">
        <f t="shared" si="11"/>
        <v>0</v>
      </c>
    </row>
    <row r="121" spans="1:11" ht="39">
      <c r="A121" s="18" t="s">
        <v>35</v>
      </c>
      <c r="B121" s="119" t="s">
        <v>67</v>
      </c>
      <c r="C121" s="120"/>
      <c r="D121" s="16" t="s">
        <v>11</v>
      </c>
      <c r="E121" s="16" t="s">
        <v>55</v>
      </c>
      <c r="F121" s="22" t="s">
        <v>36</v>
      </c>
      <c r="G121" s="26"/>
      <c r="H121" s="27">
        <f t="shared" si="18"/>
        <v>127.2</v>
      </c>
      <c r="I121" s="27">
        <f t="shared" si="18"/>
        <v>0</v>
      </c>
      <c r="J121" s="49">
        <f t="shared" si="10"/>
        <v>127.2</v>
      </c>
      <c r="K121" s="49">
        <f t="shared" si="11"/>
        <v>0</v>
      </c>
    </row>
    <row r="122" spans="1:11" ht="26.25">
      <c r="A122" s="18" t="s">
        <v>8</v>
      </c>
      <c r="B122" s="119" t="s">
        <v>67</v>
      </c>
      <c r="C122" s="120"/>
      <c r="D122" s="16" t="s">
        <v>11</v>
      </c>
      <c r="E122" s="16" t="s">
        <v>55</v>
      </c>
      <c r="F122" s="22" t="s">
        <v>36</v>
      </c>
      <c r="G122" s="26" t="s">
        <v>9</v>
      </c>
      <c r="H122" s="27">
        <v>127.2</v>
      </c>
      <c r="I122" s="27">
        <v>0</v>
      </c>
      <c r="J122" s="49">
        <f t="shared" si="10"/>
        <v>127.2</v>
      </c>
      <c r="K122" s="49">
        <f t="shared" si="11"/>
        <v>0</v>
      </c>
    </row>
    <row r="123" spans="1:11" ht="13.5">
      <c r="A123" s="18" t="s">
        <v>388</v>
      </c>
      <c r="B123" s="119" t="s">
        <v>67</v>
      </c>
      <c r="C123" s="120"/>
      <c r="D123" s="16" t="s">
        <v>128</v>
      </c>
      <c r="E123" s="16"/>
      <c r="F123" s="22"/>
      <c r="G123" s="26"/>
      <c r="H123" s="27">
        <f aca="true" t="shared" si="19" ref="H123:I126">H124</f>
        <v>6</v>
      </c>
      <c r="I123" s="27">
        <f t="shared" si="19"/>
        <v>0</v>
      </c>
      <c r="J123" s="49">
        <f t="shared" si="10"/>
        <v>6</v>
      </c>
      <c r="K123" s="49">
        <f t="shared" si="11"/>
        <v>0</v>
      </c>
    </row>
    <row r="124" spans="1:11" ht="26.25">
      <c r="A124" s="18" t="s">
        <v>421</v>
      </c>
      <c r="B124" s="119" t="s">
        <v>67</v>
      </c>
      <c r="C124" s="120"/>
      <c r="D124" s="16" t="s">
        <v>128</v>
      </c>
      <c r="E124" s="16" t="s">
        <v>25</v>
      </c>
      <c r="F124" s="22"/>
      <c r="G124" s="26"/>
      <c r="H124" s="27">
        <f t="shared" si="19"/>
        <v>6</v>
      </c>
      <c r="I124" s="27">
        <f t="shared" si="19"/>
        <v>0</v>
      </c>
      <c r="J124" s="49">
        <f t="shared" si="10"/>
        <v>6</v>
      </c>
      <c r="K124" s="49">
        <f t="shared" si="11"/>
        <v>0</v>
      </c>
    </row>
    <row r="125" spans="1:11" ht="39">
      <c r="A125" s="18" t="s">
        <v>33</v>
      </c>
      <c r="B125" s="119" t="s">
        <v>67</v>
      </c>
      <c r="C125" s="120"/>
      <c r="D125" s="16" t="s">
        <v>128</v>
      </c>
      <c r="E125" s="16" t="s">
        <v>25</v>
      </c>
      <c r="F125" s="22" t="s">
        <v>34</v>
      </c>
      <c r="G125" s="26"/>
      <c r="H125" s="27">
        <f t="shared" si="19"/>
        <v>6</v>
      </c>
      <c r="I125" s="27">
        <f t="shared" si="19"/>
        <v>0</v>
      </c>
      <c r="J125" s="49">
        <f t="shared" si="10"/>
        <v>6</v>
      </c>
      <c r="K125" s="49">
        <f t="shared" si="11"/>
        <v>0</v>
      </c>
    </row>
    <row r="126" spans="1:11" ht="39">
      <c r="A126" s="18" t="s">
        <v>35</v>
      </c>
      <c r="B126" s="119" t="s">
        <v>67</v>
      </c>
      <c r="C126" s="120"/>
      <c r="D126" s="16" t="s">
        <v>128</v>
      </c>
      <c r="E126" s="16" t="s">
        <v>25</v>
      </c>
      <c r="F126" s="22" t="s">
        <v>36</v>
      </c>
      <c r="G126" s="26"/>
      <c r="H126" s="27">
        <f t="shared" si="19"/>
        <v>6</v>
      </c>
      <c r="I126" s="27">
        <f t="shared" si="19"/>
        <v>0</v>
      </c>
      <c r="J126" s="49">
        <f t="shared" si="10"/>
        <v>6</v>
      </c>
      <c r="K126" s="49">
        <f t="shared" si="11"/>
        <v>0</v>
      </c>
    </row>
    <row r="127" spans="1:11" ht="39">
      <c r="A127" s="18" t="s">
        <v>364</v>
      </c>
      <c r="B127" s="119" t="s">
        <v>67</v>
      </c>
      <c r="C127" s="120"/>
      <c r="D127" s="16" t="s">
        <v>128</v>
      </c>
      <c r="E127" s="16" t="s">
        <v>25</v>
      </c>
      <c r="F127" s="22" t="s">
        <v>36</v>
      </c>
      <c r="G127" s="26" t="s">
        <v>365</v>
      </c>
      <c r="H127" s="27">
        <v>6</v>
      </c>
      <c r="I127" s="27">
        <v>0</v>
      </c>
      <c r="J127" s="49">
        <f t="shared" si="10"/>
        <v>6</v>
      </c>
      <c r="K127" s="49">
        <f t="shared" si="11"/>
        <v>0</v>
      </c>
    </row>
    <row r="128" spans="1:11" ht="66">
      <c r="A128" s="17" t="s">
        <v>507</v>
      </c>
      <c r="B128" s="117" t="s">
        <v>508</v>
      </c>
      <c r="C128" s="118"/>
      <c r="D128" s="15"/>
      <c r="E128" s="15"/>
      <c r="F128" s="21"/>
      <c r="G128" s="24"/>
      <c r="H128" s="25">
        <f>H129</f>
        <v>23326.1</v>
      </c>
      <c r="I128" s="25">
        <f>I129</f>
        <v>0</v>
      </c>
      <c r="J128" s="48">
        <f t="shared" si="10"/>
        <v>23326.1</v>
      </c>
      <c r="K128" s="48">
        <f t="shared" si="11"/>
        <v>0</v>
      </c>
    </row>
    <row r="129" spans="1:11" ht="52.5">
      <c r="A129" s="17" t="s">
        <v>509</v>
      </c>
      <c r="B129" s="117" t="s">
        <v>510</v>
      </c>
      <c r="C129" s="118"/>
      <c r="D129" s="15"/>
      <c r="E129" s="15"/>
      <c r="F129" s="21"/>
      <c r="G129" s="24"/>
      <c r="H129" s="25">
        <f>H130+H139</f>
        <v>23326.1</v>
      </c>
      <c r="I129" s="25">
        <f>I130+I139</f>
        <v>0</v>
      </c>
      <c r="J129" s="48">
        <f t="shared" si="10"/>
        <v>23326.1</v>
      </c>
      <c r="K129" s="48">
        <f t="shared" si="11"/>
        <v>0</v>
      </c>
    </row>
    <row r="130" spans="1:11" ht="39">
      <c r="A130" s="18" t="s">
        <v>511</v>
      </c>
      <c r="B130" s="119" t="s">
        <v>512</v>
      </c>
      <c r="C130" s="120"/>
      <c r="D130" s="16"/>
      <c r="E130" s="16"/>
      <c r="F130" s="22"/>
      <c r="G130" s="26"/>
      <c r="H130" s="27">
        <f>H131</f>
        <v>23026.1</v>
      </c>
      <c r="I130" s="27">
        <f>I131</f>
        <v>0</v>
      </c>
      <c r="J130" s="49">
        <f t="shared" si="10"/>
        <v>23026.1</v>
      </c>
      <c r="K130" s="49">
        <f t="shared" si="11"/>
        <v>0</v>
      </c>
    </row>
    <row r="131" spans="1:11" ht="26.25">
      <c r="A131" s="18" t="s">
        <v>153</v>
      </c>
      <c r="B131" s="119" t="s">
        <v>512</v>
      </c>
      <c r="C131" s="120"/>
      <c r="D131" s="16" t="s">
        <v>154</v>
      </c>
      <c r="E131" s="16"/>
      <c r="F131" s="22"/>
      <c r="G131" s="26"/>
      <c r="H131" s="27">
        <f>H132</f>
        <v>23026.1</v>
      </c>
      <c r="I131" s="27">
        <f>I132</f>
        <v>0</v>
      </c>
      <c r="J131" s="49">
        <f t="shared" si="10"/>
        <v>23026.1</v>
      </c>
      <c r="K131" s="49">
        <f t="shared" si="11"/>
        <v>0</v>
      </c>
    </row>
    <row r="132" spans="1:11" ht="13.5">
      <c r="A132" s="18" t="s">
        <v>506</v>
      </c>
      <c r="B132" s="119" t="s">
        <v>512</v>
      </c>
      <c r="C132" s="120"/>
      <c r="D132" s="16" t="s">
        <v>154</v>
      </c>
      <c r="E132" s="16" t="s">
        <v>13</v>
      </c>
      <c r="F132" s="22"/>
      <c r="G132" s="26"/>
      <c r="H132" s="27">
        <f>H133+H137</f>
        <v>23026.1</v>
      </c>
      <c r="I132" s="27">
        <f>I133+I137</f>
        <v>0</v>
      </c>
      <c r="J132" s="49">
        <f t="shared" si="10"/>
        <v>23026.1</v>
      </c>
      <c r="K132" s="49">
        <f t="shared" si="11"/>
        <v>0</v>
      </c>
    </row>
    <row r="133" spans="1:11" ht="39">
      <c r="A133" s="18" t="s">
        <v>33</v>
      </c>
      <c r="B133" s="119" t="s">
        <v>512</v>
      </c>
      <c r="C133" s="120"/>
      <c r="D133" s="16" t="s">
        <v>154</v>
      </c>
      <c r="E133" s="16" t="s">
        <v>13</v>
      </c>
      <c r="F133" s="22" t="s">
        <v>34</v>
      </c>
      <c r="G133" s="26"/>
      <c r="H133" s="27">
        <f>H134</f>
        <v>8470.1</v>
      </c>
      <c r="I133" s="27">
        <f>I134</f>
        <v>0</v>
      </c>
      <c r="J133" s="49">
        <f t="shared" si="10"/>
        <v>8470.1</v>
      </c>
      <c r="K133" s="49">
        <f t="shared" si="11"/>
        <v>0</v>
      </c>
    </row>
    <row r="134" spans="1:11" ht="39">
      <c r="A134" s="18" t="s">
        <v>35</v>
      </c>
      <c r="B134" s="119" t="s">
        <v>512</v>
      </c>
      <c r="C134" s="120"/>
      <c r="D134" s="16" t="s">
        <v>154</v>
      </c>
      <c r="E134" s="16" t="s">
        <v>13</v>
      </c>
      <c r="F134" s="22" t="s">
        <v>36</v>
      </c>
      <c r="G134" s="26"/>
      <c r="H134" s="27">
        <f>H135</f>
        <v>8470.1</v>
      </c>
      <c r="I134" s="27">
        <f>I135</f>
        <v>0</v>
      </c>
      <c r="J134" s="49">
        <f t="shared" si="10"/>
        <v>8470.1</v>
      </c>
      <c r="K134" s="49">
        <f t="shared" si="11"/>
        <v>0</v>
      </c>
    </row>
    <row r="135" spans="1:11" ht="39">
      <c r="A135" s="18" t="s">
        <v>458</v>
      </c>
      <c r="B135" s="119" t="s">
        <v>512</v>
      </c>
      <c r="C135" s="120"/>
      <c r="D135" s="16" t="s">
        <v>154</v>
      </c>
      <c r="E135" s="16" t="s">
        <v>13</v>
      </c>
      <c r="F135" s="22" t="s">
        <v>36</v>
      </c>
      <c r="G135" s="26" t="s">
        <v>459</v>
      </c>
      <c r="H135" s="27">
        <v>8470.1</v>
      </c>
      <c r="I135" s="27">
        <v>0</v>
      </c>
      <c r="J135" s="49">
        <f t="shared" si="10"/>
        <v>8470.1</v>
      </c>
      <c r="K135" s="49">
        <f t="shared" si="11"/>
        <v>0</v>
      </c>
    </row>
    <row r="136" spans="1:11" ht="13.5">
      <c r="A136" s="18" t="s">
        <v>45</v>
      </c>
      <c r="B136" s="119" t="s">
        <v>512</v>
      </c>
      <c r="C136" s="120"/>
      <c r="D136" s="16" t="s">
        <v>154</v>
      </c>
      <c r="E136" s="16" t="s">
        <v>13</v>
      </c>
      <c r="F136" s="22" t="s">
        <v>46</v>
      </c>
      <c r="G136" s="26"/>
      <c r="H136" s="27">
        <f>H137</f>
        <v>14556</v>
      </c>
      <c r="I136" s="27">
        <f>I137</f>
        <v>0</v>
      </c>
      <c r="J136" s="49">
        <f t="shared" si="10"/>
        <v>14556</v>
      </c>
      <c r="K136" s="49">
        <f t="shared" si="11"/>
        <v>0</v>
      </c>
    </row>
    <row r="137" spans="1:11" ht="66">
      <c r="A137" s="18" t="s">
        <v>141</v>
      </c>
      <c r="B137" s="119" t="s">
        <v>512</v>
      </c>
      <c r="C137" s="120"/>
      <c r="D137" s="16" t="s">
        <v>154</v>
      </c>
      <c r="E137" s="16" t="s">
        <v>13</v>
      </c>
      <c r="F137" s="22" t="s">
        <v>142</v>
      </c>
      <c r="G137" s="26"/>
      <c r="H137" s="27">
        <f>H138</f>
        <v>14556</v>
      </c>
      <c r="I137" s="27">
        <f>I138</f>
        <v>0</v>
      </c>
      <c r="J137" s="49">
        <f t="shared" si="10"/>
        <v>14556</v>
      </c>
      <c r="K137" s="49">
        <f t="shared" si="11"/>
        <v>0</v>
      </c>
    </row>
    <row r="138" spans="1:11" ht="39">
      <c r="A138" s="18" t="s">
        <v>458</v>
      </c>
      <c r="B138" s="119" t="s">
        <v>512</v>
      </c>
      <c r="C138" s="120"/>
      <c r="D138" s="16" t="s">
        <v>154</v>
      </c>
      <c r="E138" s="16" t="s">
        <v>13</v>
      </c>
      <c r="F138" s="22" t="s">
        <v>142</v>
      </c>
      <c r="G138" s="26" t="s">
        <v>459</v>
      </c>
      <c r="H138" s="27">
        <v>14556</v>
      </c>
      <c r="I138" s="27">
        <v>0</v>
      </c>
      <c r="J138" s="49">
        <f aca="true" t="shared" si="20" ref="J138:J201">H138-I138</f>
        <v>14556</v>
      </c>
      <c r="K138" s="49">
        <f aca="true" t="shared" si="21" ref="K138:K201">I138/H138*100</f>
        <v>0</v>
      </c>
    </row>
    <row r="139" spans="1:11" ht="42" customHeight="1">
      <c r="A139" s="18" t="s">
        <v>513</v>
      </c>
      <c r="B139" s="119" t="s">
        <v>514</v>
      </c>
      <c r="C139" s="120"/>
      <c r="D139" s="16"/>
      <c r="E139" s="16"/>
      <c r="F139" s="22"/>
      <c r="G139" s="26"/>
      <c r="H139" s="27">
        <f>H140</f>
        <v>300</v>
      </c>
      <c r="I139" s="27">
        <f>I140</f>
        <v>0</v>
      </c>
      <c r="J139" s="49">
        <f t="shared" si="20"/>
        <v>300</v>
      </c>
      <c r="K139" s="49">
        <f t="shared" si="21"/>
        <v>0</v>
      </c>
    </row>
    <row r="140" spans="1:11" ht="26.25">
      <c r="A140" s="18" t="s">
        <v>153</v>
      </c>
      <c r="B140" s="119" t="s">
        <v>514</v>
      </c>
      <c r="C140" s="120"/>
      <c r="D140" s="16" t="s">
        <v>154</v>
      </c>
      <c r="E140" s="16"/>
      <c r="F140" s="22"/>
      <c r="G140" s="26"/>
      <c r="H140" s="27">
        <f>H141</f>
        <v>300</v>
      </c>
      <c r="I140" s="27">
        <f>I141</f>
        <v>0</v>
      </c>
      <c r="J140" s="49">
        <f t="shared" si="20"/>
        <v>300</v>
      </c>
      <c r="K140" s="49">
        <f t="shared" si="21"/>
        <v>0</v>
      </c>
    </row>
    <row r="141" spans="1:11" ht="13.5">
      <c r="A141" s="18" t="s">
        <v>506</v>
      </c>
      <c r="B141" s="119" t="s">
        <v>514</v>
      </c>
      <c r="C141" s="120"/>
      <c r="D141" s="16" t="s">
        <v>154</v>
      </c>
      <c r="E141" s="16" t="s">
        <v>13</v>
      </c>
      <c r="F141" s="22"/>
      <c r="G141" s="26"/>
      <c r="H141" s="27">
        <f>H144+H147</f>
        <v>300</v>
      </c>
      <c r="I141" s="27">
        <f>I144+I147</f>
        <v>0</v>
      </c>
      <c r="J141" s="49">
        <f t="shared" si="20"/>
        <v>300</v>
      </c>
      <c r="K141" s="49">
        <f t="shared" si="21"/>
        <v>0</v>
      </c>
    </row>
    <row r="142" spans="1:11" ht="39">
      <c r="A142" s="18" t="s">
        <v>33</v>
      </c>
      <c r="B142" s="119" t="s">
        <v>514</v>
      </c>
      <c r="C142" s="120"/>
      <c r="D142" s="16" t="s">
        <v>154</v>
      </c>
      <c r="E142" s="16" t="s">
        <v>13</v>
      </c>
      <c r="F142" s="22" t="s">
        <v>34</v>
      </c>
      <c r="G142" s="26"/>
      <c r="H142" s="27">
        <f>H143</f>
        <v>108.3</v>
      </c>
      <c r="I142" s="27">
        <f>I143</f>
        <v>0</v>
      </c>
      <c r="J142" s="49">
        <f t="shared" si="20"/>
        <v>108.3</v>
      </c>
      <c r="K142" s="49">
        <f t="shared" si="21"/>
        <v>0</v>
      </c>
    </row>
    <row r="143" spans="1:11" ht="39">
      <c r="A143" s="18" t="s">
        <v>35</v>
      </c>
      <c r="B143" s="119" t="s">
        <v>514</v>
      </c>
      <c r="C143" s="120"/>
      <c r="D143" s="16" t="s">
        <v>154</v>
      </c>
      <c r="E143" s="16" t="s">
        <v>13</v>
      </c>
      <c r="F143" s="22" t="s">
        <v>36</v>
      </c>
      <c r="G143" s="26"/>
      <c r="H143" s="27">
        <f>H144</f>
        <v>108.3</v>
      </c>
      <c r="I143" s="27">
        <f>I144</f>
        <v>0</v>
      </c>
      <c r="J143" s="49">
        <f t="shared" si="20"/>
        <v>108.3</v>
      </c>
      <c r="K143" s="49">
        <f t="shared" si="21"/>
        <v>0</v>
      </c>
    </row>
    <row r="144" spans="1:11" ht="39">
      <c r="A144" s="18" t="s">
        <v>458</v>
      </c>
      <c r="B144" s="119" t="s">
        <v>514</v>
      </c>
      <c r="C144" s="120"/>
      <c r="D144" s="16" t="s">
        <v>154</v>
      </c>
      <c r="E144" s="16" t="s">
        <v>13</v>
      </c>
      <c r="F144" s="22" t="s">
        <v>36</v>
      </c>
      <c r="G144" s="26" t="s">
        <v>459</v>
      </c>
      <c r="H144" s="27">
        <v>108.3</v>
      </c>
      <c r="I144" s="27">
        <v>0</v>
      </c>
      <c r="J144" s="49">
        <f t="shared" si="20"/>
        <v>108.3</v>
      </c>
      <c r="K144" s="49">
        <f t="shared" si="21"/>
        <v>0</v>
      </c>
    </row>
    <row r="145" spans="1:11" ht="13.5">
      <c r="A145" s="18" t="s">
        <v>45</v>
      </c>
      <c r="B145" s="119" t="s">
        <v>514</v>
      </c>
      <c r="C145" s="120"/>
      <c r="D145" s="16" t="s">
        <v>154</v>
      </c>
      <c r="E145" s="16" t="s">
        <v>13</v>
      </c>
      <c r="F145" s="22" t="s">
        <v>46</v>
      </c>
      <c r="G145" s="26"/>
      <c r="H145" s="27">
        <f>H146</f>
        <v>191.7</v>
      </c>
      <c r="I145" s="27">
        <f>I146</f>
        <v>0</v>
      </c>
      <c r="J145" s="49">
        <f t="shared" si="20"/>
        <v>191.7</v>
      </c>
      <c r="K145" s="49">
        <f t="shared" si="21"/>
        <v>0</v>
      </c>
    </row>
    <row r="146" spans="1:11" ht="66">
      <c r="A146" s="18" t="s">
        <v>141</v>
      </c>
      <c r="B146" s="119" t="s">
        <v>514</v>
      </c>
      <c r="C146" s="120"/>
      <c r="D146" s="16" t="s">
        <v>154</v>
      </c>
      <c r="E146" s="16" t="s">
        <v>13</v>
      </c>
      <c r="F146" s="22" t="s">
        <v>142</v>
      </c>
      <c r="G146" s="26"/>
      <c r="H146" s="27">
        <f>H147</f>
        <v>191.7</v>
      </c>
      <c r="I146" s="27">
        <f>I147</f>
        <v>0</v>
      </c>
      <c r="J146" s="49">
        <f t="shared" si="20"/>
        <v>191.7</v>
      </c>
      <c r="K146" s="49">
        <f t="shared" si="21"/>
        <v>0</v>
      </c>
    </row>
    <row r="147" spans="1:11" ht="39">
      <c r="A147" s="18" t="s">
        <v>458</v>
      </c>
      <c r="B147" s="119" t="s">
        <v>514</v>
      </c>
      <c r="C147" s="120"/>
      <c r="D147" s="16" t="s">
        <v>154</v>
      </c>
      <c r="E147" s="16" t="s">
        <v>13</v>
      </c>
      <c r="F147" s="22" t="s">
        <v>142</v>
      </c>
      <c r="G147" s="26" t="s">
        <v>459</v>
      </c>
      <c r="H147" s="27">
        <v>191.7</v>
      </c>
      <c r="I147" s="27">
        <v>0</v>
      </c>
      <c r="J147" s="49">
        <f t="shared" si="20"/>
        <v>191.7</v>
      </c>
      <c r="K147" s="49">
        <f t="shared" si="21"/>
        <v>0</v>
      </c>
    </row>
    <row r="148" spans="1:11" ht="39">
      <c r="A148" s="17" t="s">
        <v>169</v>
      </c>
      <c r="B148" s="117" t="s">
        <v>170</v>
      </c>
      <c r="C148" s="118"/>
      <c r="D148" s="15"/>
      <c r="E148" s="15"/>
      <c r="F148" s="21"/>
      <c r="G148" s="24"/>
      <c r="H148" s="25">
        <f>H149+H176+H192+H202+H224</f>
        <v>217089</v>
      </c>
      <c r="I148" s="25">
        <f>I149+I176+I192+I202+I224</f>
        <v>128991.5</v>
      </c>
      <c r="J148" s="48">
        <f t="shared" si="20"/>
        <v>88097.5</v>
      </c>
      <c r="K148" s="48">
        <f t="shared" si="21"/>
        <v>59.41871766879022</v>
      </c>
    </row>
    <row r="149" spans="1:11" ht="26.25">
      <c r="A149" s="17" t="s">
        <v>260</v>
      </c>
      <c r="B149" s="117" t="s">
        <v>261</v>
      </c>
      <c r="C149" s="118"/>
      <c r="D149" s="15"/>
      <c r="E149" s="15"/>
      <c r="F149" s="21"/>
      <c r="G149" s="24"/>
      <c r="H149" s="25">
        <f>H150+H156+H170</f>
        <v>16912.2</v>
      </c>
      <c r="I149" s="25">
        <f>I150+I156+I170</f>
        <v>9861.1</v>
      </c>
      <c r="J149" s="48">
        <f t="shared" si="20"/>
        <v>7051.1</v>
      </c>
      <c r="K149" s="48">
        <f t="shared" si="21"/>
        <v>58.30761225624106</v>
      </c>
    </row>
    <row r="150" spans="1:11" ht="39">
      <c r="A150" s="18" t="s">
        <v>302</v>
      </c>
      <c r="B150" s="119" t="s">
        <v>303</v>
      </c>
      <c r="C150" s="120"/>
      <c r="D150" s="16"/>
      <c r="E150" s="16"/>
      <c r="F150" s="22"/>
      <c r="G150" s="26"/>
      <c r="H150" s="27">
        <f aca="true" t="shared" si="22" ref="H150:I154">H151</f>
        <v>8007.3</v>
      </c>
      <c r="I150" s="27">
        <f t="shared" si="22"/>
        <v>4569.2</v>
      </c>
      <c r="J150" s="49">
        <f t="shared" si="20"/>
        <v>3438.1000000000004</v>
      </c>
      <c r="K150" s="49">
        <f t="shared" si="21"/>
        <v>57.06293007630536</v>
      </c>
    </row>
    <row r="151" spans="1:11" ht="13.5">
      <c r="A151" s="18" t="s">
        <v>165</v>
      </c>
      <c r="B151" s="119" t="s">
        <v>303</v>
      </c>
      <c r="C151" s="120"/>
      <c r="D151" s="16" t="s">
        <v>166</v>
      </c>
      <c r="E151" s="16"/>
      <c r="F151" s="22"/>
      <c r="G151" s="26"/>
      <c r="H151" s="27">
        <f t="shared" si="22"/>
        <v>8007.3</v>
      </c>
      <c r="I151" s="27">
        <f t="shared" si="22"/>
        <v>4569.2</v>
      </c>
      <c r="J151" s="49">
        <f t="shared" si="20"/>
        <v>3438.1000000000004</v>
      </c>
      <c r="K151" s="49">
        <f t="shared" si="21"/>
        <v>57.06293007630536</v>
      </c>
    </row>
    <row r="152" spans="1:11" ht="13.5">
      <c r="A152" s="18" t="s">
        <v>301</v>
      </c>
      <c r="B152" s="119" t="s">
        <v>303</v>
      </c>
      <c r="C152" s="120"/>
      <c r="D152" s="16" t="s">
        <v>166</v>
      </c>
      <c r="E152" s="16" t="s">
        <v>13</v>
      </c>
      <c r="F152" s="22"/>
      <c r="G152" s="26"/>
      <c r="H152" s="27">
        <f t="shared" si="22"/>
        <v>8007.3</v>
      </c>
      <c r="I152" s="27">
        <f t="shared" si="22"/>
        <v>4569.2</v>
      </c>
      <c r="J152" s="49">
        <f t="shared" si="20"/>
        <v>3438.1000000000004</v>
      </c>
      <c r="K152" s="49">
        <f t="shared" si="21"/>
        <v>57.06293007630536</v>
      </c>
    </row>
    <row r="153" spans="1:11" ht="39">
      <c r="A153" s="18" t="s">
        <v>191</v>
      </c>
      <c r="B153" s="119" t="s">
        <v>303</v>
      </c>
      <c r="C153" s="120"/>
      <c r="D153" s="16" t="s">
        <v>166</v>
      </c>
      <c r="E153" s="16" t="s">
        <v>13</v>
      </c>
      <c r="F153" s="22" t="s">
        <v>192</v>
      </c>
      <c r="G153" s="26"/>
      <c r="H153" s="27">
        <f t="shared" si="22"/>
        <v>8007.3</v>
      </c>
      <c r="I153" s="27">
        <f t="shared" si="22"/>
        <v>4569.2</v>
      </c>
      <c r="J153" s="49">
        <f t="shared" si="20"/>
        <v>3438.1000000000004</v>
      </c>
      <c r="K153" s="49">
        <f t="shared" si="21"/>
        <v>57.06293007630536</v>
      </c>
    </row>
    <row r="154" spans="1:11" ht="13.5">
      <c r="A154" s="18" t="s">
        <v>264</v>
      </c>
      <c r="B154" s="119" t="s">
        <v>303</v>
      </c>
      <c r="C154" s="120"/>
      <c r="D154" s="16" t="s">
        <v>166</v>
      </c>
      <c r="E154" s="16" t="s">
        <v>13</v>
      </c>
      <c r="F154" s="22" t="s">
        <v>265</v>
      </c>
      <c r="G154" s="26"/>
      <c r="H154" s="27">
        <f t="shared" si="22"/>
        <v>8007.3</v>
      </c>
      <c r="I154" s="27">
        <f t="shared" si="22"/>
        <v>4569.2</v>
      </c>
      <c r="J154" s="49">
        <f t="shared" si="20"/>
        <v>3438.1000000000004</v>
      </c>
      <c r="K154" s="49">
        <f t="shared" si="21"/>
        <v>57.06293007630536</v>
      </c>
    </row>
    <row r="155" spans="1:11" ht="26.25">
      <c r="A155" s="18" t="s">
        <v>257</v>
      </c>
      <c r="B155" s="119" t="s">
        <v>303</v>
      </c>
      <c r="C155" s="120"/>
      <c r="D155" s="16" t="s">
        <v>166</v>
      </c>
      <c r="E155" s="16" t="s">
        <v>13</v>
      </c>
      <c r="F155" s="22" t="s">
        <v>265</v>
      </c>
      <c r="G155" s="26" t="s">
        <v>258</v>
      </c>
      <c r="H155" s="27">
        <v>8007.3</v>
      </c>
      <c r="I155" s="27">
        <v>4569.2</v>
      </c>
      <c r="J155" s="49">
        <f t="shared" si="20"/>
        <v>3438.1000000000004</v>
      </c>
      <c r="K155" s="49">
        <f t="shared" si="21"/>
        <v>57.06293007630536</v>
      </c>
    </row>
    <row r="156" spans="1:11" ht="68.25" customHeight="1">
      <c r="A156" s="18" t="s">
        <v>262</v>
      </c>
      <c r="B156" s="119" t="s">
        <v>263</v>
      </c>
      <c r="C156" s="120"/>
      <c r="D156" s="16"/>
      <c r="E156" s="16"/>
      <c r="F156" s="22"/>
      <c r="G156" s="26"/>
      <c r="H156" s="27">
        <f>H157</f>
        <v>7795.599999999999</v>
      </c>
      <c r="I156" s="27">
        <f>I157</f>
        <v>4573.3</v>
      </c>
      <c r="J156" s="49">
        <f t="shared" si="20"/>
        <v>3222.2999999999993</v>
      </c>
      <c r="K156" s="49">
        <f t="shared" si="21"/>
        <v>58.665144440453595</v>
      </c>
    </row>
    <row r="157" spans="1:11" ht="13.5">
      <c r="A157" s="18" t="s">
        <v>165</v>
      </c>
      <c r="B157" s="119" t="s">
        <v>263</v>
      </c>
      <c r="C157" s="120"/>
      <c r="D157" s="16" t="s">
        <v>166</v>
      </c>
      <c r="E157" s="16"/>
      <c r="F157" s="22"/>
      <c r="G157" s="26"/>
      <c r="H157" s="27">
        <f>H158+H162+H166</f>
        <v>7795.599999999999</v>
      </c>
      <c r="I157" s="27">
        <f>I158+I162+I166</f>
        <v>4573.3</v>
      </c>
      <c r="J157" s="49">
        <f t="shared" si="20"/>
        <v>3222.2999999999993</v>
      </c>
      <c r="K157" s="49">
        <f t="shared" si="21"/>
        <v>58.665144440453595</v>
      </c>
    </row>
    <row r="158" spans="1:11" ht="13.5">
      <c r="A158" s="18" t="s">
        <v>259</v>
      </c>
      <c r="B158" s="119" t="s">
        <v>263</v>
      </c>
      <c r="C158" s="120"/>
      <c r="D158" s="16" t="s">
        <v>166</v>
      </c>
      <c r="E158" s="16" t="s">
        <v>11</v>
      </c>
      <c r="F158" s="22"/>
      <c r="G158" s="26"/>
      <c r="H158" s="27">
        <f aca="true" t="shared" si="23" ref="H158:I160">H159</f>
        <v>1753.5</v>
      </c>
      <c r="I158" s="27">
        <f t="shared" si="23"/>
        <v>1025.4</v>
      </c>
      <c r="J158" s="49">
        <f t="shared" si="20"/>
        <v>728.0999999999999</v>
      </c>
      <c r="K158" s="49">
        <f t="shared" si="21"/>
        <v>58.477331052181356</v>
      </c>
    </row>
    <row r="159" spans="1:11" ht="39">
      <c r="A159" s="18" t="s">
        <v>191</v>
      </c>
      <c r="B159" s="119" t="s">
        <v>263</v>
      </c>
      <c r="C159" s="120"/>
      <c r="D159" s="16" t="s">
        <v>166</v>
      </c>
      <c r="E159" s="16" t="s">
        <v>11</v>
      </c>
      <c r="F159" s="22" t="s">
        <v>192</v>
      </c>
      <c r="G159" s="26"/>
      <c r="H159" s="27">
        <f t="shared" si="23"/>
        <v>1753.5</v>
      </c>
      <c r="I159" s="27">
        <f t="shared" si="23"/>
        <v>1025.4</v>
      </c>
      <c r="J159" s="49">
        <f t="shared" si="20"/>
        <v>728.0999999999999</v>
      </c>
      <c r="K159" s="49">
        <f t="shared" si="21"/>
        <v>58.477331052181356</v>
      </c>
    </row>
    <row r="160" spans="1:11" ht="13.5">
      <c r="A160" s="18" t="s">
        <v>264</v>
      </c>
      <c r="B160" s="119" t="s">
        <v>263</v>
      </c>
      <c r="C160" s="120"/>
      <c r="D160" s="16" t="s">
        <v>166</v>
      </c>
      <c r="E160" s="16" t="s">
        <v>11</v>
      </c>
      <c r="F160" s="22" t="s">
        <v>265</v>
      </c>
      <c r="G160" s="26"/>
      <c r="H160" s="27">
        <f t="shared" si="23"/>
        <v>1753.5</v>
      </c>
      <c r="I160" s="27">
        <f t="shared" si="23"/>
        <v>1025.4</v>
      </c>
      <c r="J160" s="49">
        <f t="shared" si="20"/>
        <v>728.0999999999999</v>
      </c>
      <c r="K160" s="49">
        <f t="shared" si="21"/>
        <v>58.477331052181356</v>
      </c>
    </row>
    <row r="161" spans="1:11" ht="26.25">
      <c r="A161" s="18" t="s">
        <v>257</v>
      </c>
      <c r="B161" s="119" t="s">
        <v>263</v>
      </c>
      <c r="C161" s="120"/>
      <c r="D161" s="16" t="s">
        <v>166</v>
      </c>
      <c r="E161" s="16" t="s">
        <v>11</v>
      </c>
      <c r="F161" s="22" t="s">
        <v>265</v>
      </c>
      <c r="G161" s="26" t="s">
        <v>258</v>
      </c>
      <c r="H161" s="27">
        <v>1753.5</v>
      </c>
      <c r="I161" s="27">
        <v>1025.4</v>
      </c>
      <c r="J161" s="49">
        <f t="shared" si="20"/>
        <v>728.0999999999999</v>
      </c>
      <c r="K161" s="49">
        <f t="shared" si="21"/>
        <v>58.477331052181356</v>
      </c>
    </row>
    <row r="162" spans="1:11" ht="13.5">
      <c r="A162" s="18" t="s">
        <v>301</v>
      </c>
      <c r="B162" s="119" t="s">
        <v>263</v>
      </c>
      <c r="C162" s="120"/>
      <c r="D162" s="16" t="s">
        <v>166</v>
      </c>
      <c r="E162" s="16" t="s">
        <v>13</v>
      </c>
      <c r="F162" s="22"/>
      <c r="G162" s="26"/>
      <c r="H162" s="27">
        <f aca="true" t="shared" si="24" ref="H162:I164">H163</f>
        <v>4703.4</v>
      </c>
      <c r="I162" s="27">
        <f t="shared" si="24"/>
        <v>2809.8</v>
      </c>
      <c r="J162" s="49">
        <f t="shared" si="20"/>
        <v>1893.5999999999995</v>
      </c>
      <c r="K162" s="49">
        <f t="shared" si="21"/>
        <v>59.73976272483736</v>
      </c>
    </row>
    <row r="163" spans="1:11" ht="39">
      <c r="A163" s="18" t="s">
        <v>191</v>
      </c>
      <c r="B163" s="119" t="s">
        <v>263</v>
      </c>
      <c r="C163" s="120"/>
      <c r="D163" s="16" t="s">
        <v>166</v>
      </c>
      <c r="E163" s="16" t="s">
        <v>13</v>
      </c>
      <c r="F163" s="22" t="s">
        <v>192</v>
      </c>
      <c r="G163" s="26"/>
      <c r="H163" s="27">
        <f t="shared" si="24"/>
        <v>4703.4</v>
      </c>
      <c r="I163" s="27">
        <f t="shared" si="24"/>
        <v>2809.8</v>
      </c>
      <c r="J163" s="49">
        <f t="shared" si="20"/>
        <v>1893.5999999999995</v>
      </c>
      <c r="K163" s="49">
        <f t="shared" si="21"/>
        <v>59.73976272483736</v>
      </c>
    </row>
    <row r="164" spans="1:11" ht="13.5">
      <c r="A164" s="18" t="s">
        <v>264</v>
      </c>
      <c r="B164" s="119" t="s">
        <v>263</v>
      </c>
      <c r="C164" s="120"/>
      <c r="D164" s="16" t="s">
        <v>166</v>
      </c>
      <c r="E164" s="16" t="s">
        <v>13</v>
      </c>
      <c r="F164" s="22" t="s">
        <v>265</v>
      </c>
      <c r="G164" s="26"/>
      <c r="H164" s="27">
        <f t="shared" si="24"/>
        <v>4703.4</v>
      </c>
      <c r="I164" s="27">
        <f t="shared" si="24"/>
        <v>2809.8</v>
      </c>
      <c r="J164" s="49">
        <f t="shared" si="20"/>
        <v>1893.5999999999995</v>
      </c>
      <c r="K164" s="49">
        <f t="shared" si="21"/>
        <v>59.73976272483736</v>
      </c>
    </row>
    <row r="165" spans="1:11" ht="26.25">
      <c r="A165" s="18" t="s">
        <v>257</v>
      </c>
      <c r="B165" s="119" t="s">
        <v>263</v>
      </c>
      <c r="C165" s="120"/>
      <c r="D165" s="16" t="s">
        <v>166</v>
      </c>
      <c r="E165" s="16" t="s">
        <v>13</v>
      </c>
      <c r="F165" s="22" t="s">
        <v>265</v>
      </c>
      <c r="G165" s="26" t="s">
        <v>258</v>
      </c>
      <c r="H165" s="27">
        <v>4703.4</v>
      </c>
      <c r="I165" s="27">
        <v>2809.8</v>
      </c>
      <c r="J165" s="49">
        <f t="shared" si="20"/>
        <v>1893.5999999999995</v>
      </c>
      <c r="K165" s="49">
        <f t="shared" si="21"/>
        <v>59.73976272483736</v>
      </c>
    </row>
    <row r="166" spans="1:11" ht="13.5">
      <c r="A166" s="18" t="s">
        <v>321</v>
      </c>
      <c r="B166" s="119" t="s">
        <v>263</v>
      </c>
      <c r="C166" s="120"/>
      <c r="D166" s="16" t="s">
        <v>166</v>
      </c>
      <c r="E166" s="16" t="s">
        <v>101</v>
      </c>
      <c r="F166" s="22"/>
      <c r="G166" s="26"/>
      <c r="H166" s="27">
        <f aca="true" t="shared" si="25" ref="H166:I168">H167</f>
        <v>1338.7</v>
      </c>
      <c r="I166" s="27">
        <f t="shared" si="25"/>
        <v>738.1</v>
      </c>
      <c r="J166" s="49">
        <f t="shared" si="20"/>
        <v>600.6</v>
      </c>
      <c r="K166" s="49">
        <f t="shared" si="21"/>
        <v>55.13557929334429</v>
      </c>
    </row>
    <row r="167" spans="1:11" ht="39">
      <c r="A167" s="18" t="s">
        <v>191</v>
      </c>
      <c r="B167" s="119" t="s">
        <v>263</v>
      </c>
      <c r="C167" s="120"/>
      <c r="D167" s="16" t="s">
        <v>166</v>
      </c>
      <c r="E167" s="16" t="s">
        <v>101</v>
      </c>
      <c r="F167" s="22" t="s">
        <v>192</v>
      </c>
      <c r="G167" s="26"/>
      <c r="H167" s="27">
        <f t="shared" si="25"/>
        <v>1338.7</v>
      </c>
      <c r="I167" s="27">
        <f t="shared" si="25"/>
        <v>738.1</v>
      </c>
      <c r="J167" s="49">
        <f t="shared" si="20"/>
        <v>600.6</v>
      </c>
      <c r="K167" s="49">
        <f t="shared" si="21"/>
        <v>55.13557929334429</v>
      </c>
    </row>
    <row r="168" spans="1:11" ht="13.5">
      <c r="A168" s="18" t="s">
        <v>264</v>
      </c>
      <c r="B168" s="119" t="s">
        <v>263</v>
      </c>
      <c r="C168" s="120"/>
      <c r="D168" s="16" t="s">
        <v>166</v>
      </c>
      <c r="E168" s="16" t="s">
        <v>101</v>
      </c>
      <c r="F168" s="22" t="s">
        <v>265</v>
      </c>
      <c r="G168" s="26"/>
      <c r="H168" s="27">
        <f t="shared" si="25"/>
        <v>1338.7</v>
      </c>
      <c r="I168" s="27">
        <f t="shared" si="25"/>
        <v>738.1</v>
      </c>
      <c r="J168" s="49">
        <f t="shared" si="20"/>
        <v>600.6</v>
      </c>
      <c r="K168" s="49">
        <f t="shared" si="21"/>
        <v>55.13557929334429</v>
      </c>
    </row>
    <row r="169" spans="1:11" ht="26.25">
      <c r="A169" s="18" t="s">
        <v>257</v>
      </c>
      <c r="B169" s="119" t="s">
        <v>263</v>
      </c>
      <c r="C169" s="120"/>
      <c r="D169" s="16" t="s">
        <v>166</v>
      </c>
      <c r="E169" s="16" t="s">
        <v>101</v>
      </c>
      <c r="F169" s="22" t="s">
        <v>265</v>
      </c>
      <c r="G169" s="26" t="s">
        <v>258</v>
      </c>
      <c r="H169" s="27">
        <v>1338.7</v>
      </c>
      <c r="I169" s="45">
        <v>738.1</v>
      </c>
      <c r="J169" s="49">
        <f t="shared" si="20"/>
        <v>600.6</v>
      </c>
      <c r="K169" s="49">
        <f t="shared" si="21"/>
        <v>55.13557929334429</v>
      </c>
    </row>
    <row r="170" spans="1:11" ht="26.25">
      <c r="A170" s="18" t="s">
        <v>304</v>
      </c>
      <c r="B170" s="119" t="s">
        <v>305</v>
      </c>
      <c r="C170" s="120"/>
      <c r="D170" s="16"/>
      <c r="E170" s="16"/>
      <c r="F170" s="22"/>
      <c r="G170" s="26"/>
      <c r="H170" s="27">
        <f aca="true" t="shared" si="26" ref="H170:I174">H171</f>
        <v>1109.3</v>
      </c>
      <c r="I170" s="27">
        <f t="shared" si="26"/>
        <v>718.6</v>
      </c>
      <c r="J170" s="49">
        <f t="shared" si="20"/>
        <v>390.69999999999993</v>
      </c>
      <c r="K170" s="49">
        <f t="shared" si="21"/>
        <v>64.77959073289462</v>
      </c>
    </row>
    <row r="171" spans="1:11" ht="13.5">
      <c r="A171" s="18" t="s">
        <v>165</v>
      </c>
      <c r="B171" s="119" t="s">
        <v>305</v>
      </c>
      <c r="C171" s="120"/>
      <c r="D171" s="16" t="s">
        <v>166</v>
      </c>
      <c r="E171" s="16"/>
      <c r="F171" s="22"/>
      <c r="G171" s="26"/>
      <c r="H171" s="27">
        <f t="shared" si="26"/>
        <v>1109.3</v>
      </c>
      <c r="I171" s="27">
        <f t="shared" si="26"/>
        <v>718.6</v>
      </c>
      <c r="J171" s="49">
        <f t="shared" si="20"/>
        <v>390.69999999999993</v>
      </c>
      <c r="K171" s="49">
        <f t="shared" si="21"/>
        <v>64.77959073289462</v>
      </c>
    </row>
    <row r="172" spans="1:11" ht="13.5">
      <c r="A172" s="18" t="s">
        <v>301</v>
      </c>
      <c r="B172" s="119" t="s">
        <v>305</v>
      </c>
      <c r="C172" s="120"/>
      <c r="D172" s="16" t="s">
        <v>166</v>
      </c>
      <c r="E172" s="16" t="s">
        <v>13</v>
      </c>
      <c r="F172" s="22"/>
      <c r="G172" s="26"/>
      <c r="H172" s="27">
        <f t="shared" si="26"/>
        <v>1109.3</v>
      </c>
      <c r="I172" s="27">
        <f t="shared" si="26"/>
        <v>718.6</v>
      </c>
      <c r="J172" s="49">
        <f t="shared" si="20"/>
        <v>390.69999999999993</v>
      </c>
      <c r="K172" s="49">
        <f t="shared" si="21"/>
        <v>64.77959073289462</v>
      </c>
    </row>
    <row r="173" spans="1:11" ht="39">
      <c r="A173" s="18" t="s">
        <v>191</v>
      </c>
      <c r="B173" s="119" t="s">
        <v>305</v>
      </c>
      <c r="C173" s="120"/>
      <c r="D173" s="16" t="s">
        <v>166</v>
      </c>
      <c r="E173" s="16" t="s">
        <v>13</v>
      </c>
      <c r="F173" s="22" t="s">
        <v>192</v>
      </c>
      <c r="G173" s="26"/>
      <c r="H173" s="27">
        <f t="shared" si="26"/>
        <v>1109.3</v>
      </c>
      <c r="I173" s="27">
        <f t="shared" si="26"/>
        <v>718.6</v>
      </c>
      <c r="J173" s="49">
        <f t="shared" si="20"/>
        <v>390.69999999999993</v>
      </c>
      <c r="K173" s="49">
        <f t="shared" si="21"/>
        <v>64.77959073289462</v>
      </c>
    </row>
    <row r="174" spans="1:11" ht="13.5">
      <c r="A174" s="18" t="s">
        <v>264</v>
      </c>
      <c r="B174" s="119" t="s">
        <v>305</v>
      </c>
      <c r="C174" s="120"/>
      <c r="D174" s="16" t="s">
        <v>166</v>
      </c>
      <c r="E174" s="16" t="s">
        <v>13</v>
      </c>
      <c r="F174" s="22" t="s">
        <v>265</v>
      </c>
      <c r="G174" s="26"/>
      <c r="H174" s="27">
        <f t="shared" si="26"/>
        <v>1109.3</v>
      </c>
      <c r="I174" s="27">
        <f t="shared" si="26"/>
        <v>718.6</v>
      </c>
      <c r="J174" s="49">
        <f t="shared" si="20"/>
        <v>390.69999999999993</v>
      </c>
      <c r="K174" s="49">
        <f t="shared" si="21"/>
        <v>64.77959073289462</v>
      </c>
    </row>
    <row r="175" spans="1:11" ht="26.25">
      <c r="A175" s="18" t="s">
        <v>257</v>
      </c>
      <c r="B175" s="119" t="s">
        <v>305</v>
      </c>
      <c r="C175" s="120"/>
      <c r="D175" s="16" t="s">
        <v>166</v>
      </c>
      <c r="E175" s="16" t="s">
        <v>13</v>
      </c>
      <c r="F175" s="22" t="s">
        <v>265</v>
      </c>
      <c r="G175" s="26" t="s">
        <v>258</v>
      </c>
      <c r="H175" s="27">
        <v>1109.3</v>
      </c>
      <c r="I175" s="27">
        <v>718.6</v>
      </c>
      <c r="J175" s="49">
        <f t="shared" si="20"/>
        <v>390.69999999999993</v>
      </c>
      <c r="K175" s="49">
        <f t="shared" si="21"/>
        <v>64.77959073289462</v>
      </c>
    </row>
    <row r="176" spans="1:11" ht="66">
      <c r="A176" s="17" t="s">
        <v>197</v>
      </c>
      <c r="B176" s="117" t="s">
        <v>198</v>
      </c>
      <c r="C176" s="118"/>
      <c r="D176" s="15"/>
      <c r="E176" s="15"/>
      <c r="F176" s="21"/>
      <c r="G176" s="24"/>
      <c r="H176" s="25">
        <f>H177+H186</f>
        <v>3181.4</v>
      </c>
      <c r="I176" s="25">
        <f>I177+I186</f>
        <v>954.3</v>
      </c>
      <c r="J176" s="48">
        <f t="shared" si="20"/>
        <v>2227.1000000000004</v>
      </c>
      <c r="K176" s="48">
        <f t="shared" si="21"/>
        <v>29.996228075689945</v>
      </c>
    </row>
    <row r="177" spans="1:11" ht="52.5">
      <c r="A177" s="18" t="s">
        <v>199</v>
      </c>
      <c r="B177" s="119" t="s">
        <v>200</v>
      </c>
      <c r="C177" s="120"/>
      <c r="D177" s="16"/>
      <c r="E177" s="16"/>
      <c r="F177" s="22"/>
      <c r="G177" s="26"/>
      <c r="H177" s="27">
        <f>H178</f>
        <v>3156.9</v>
      </c>
      <c r="I177" s="27">
        <f>I178</f>
        <v>954.3</v>
      </c>
      <c r="J177" s="49">
        <f t="shared" si="20"/>
        <v>2202.6000000000004</v>
      </c>
      <c r="K177" s="49">
        <f t="shared" si="21"/>
        <v>30.22902214197472</v>
      </c>
    </row>
    <row r="178" spans="1:11" ht="13.5">
      <c r="A178" s="18" t="s">
        <v>175</v>
      </c>
      <c r="B178" s="119" t="s">
        <v>200</v>
      </c>
      <c r="C178" s="120"/>
      <c r="D178" s="16" t="s">
        <v>108</v>
      </c>
      <c r="E178" s="16"/>
      <c r="F178" s="22"/>
      <c r="G178" s="26"/>
      <c r="H178" s="27">
        <f>H179</f>
        <v>3156.9</v>
      </c>
      <c r="I178" s="27">
        <f>I179</f>
        <v>954.3</v>
      </c>
      <c r="J178" s="49">
        <f t="shared" si="20"/>
        <v>2202.6000000000004</v>
      </c>
      <c r="K178" s="49">
        <f t="shared" si="21"/>
        <v>30.22902214197472</v>
      </c>
    </row>
    <row r="179" spans="1:11" ht="26.25">
      <c r="A179" s="18" t="s">
        <v>185</v>
      </c>
      <c r="B179" s="119" t="s">
        <v>200</v>
      </c>
      <c r="C179" s="120"/>
      <c r="D179" s="16" t="s">
        <v>108</v>
      </c>
      <c r="E179" s="16" t="s">
        <v>186</v>
      </c>
      <c r="F179" s="22"/>
      <c r="G179" s="26"/>
      <c r="H179" s="27">
        <f>H180+H183</f>
        <v>3156.9</v>
      </c>
      <c r="I179" s="27">
        <f>I180+I183</f>
        <v>954.3</v>
      </c>
      <c r="J179" s="49">
        <f t="shared" si="20"/>
        <v>2202.6000000000004</v>
      </c>
      <c r="K179" s="49">
        <f t="shared" si="21"/>
        <v>30.22902214197472</v>
      </c>
    </row>
    <row r="180" spans="1:11" ht="78.75">
      <c r="A180" s="18" t="s">
        <v>20</v>
      </c>
      <c r="B180" s="119" t="s">
        <v>200</v>
      </c>
      <c r="C180" s="120"/>
      <c r="D180" s="16" t="s">
        <v>108</v>
      </c>
      <c r="E180" s="16" t="s">
        <v>186</v>
      </c>
      <c r="F180" s="22" t="s">
        <v>21</v>
      </c>
      <c r="G180" s="26"/>
      <c r="H180" s="27">
        <f>H181</f>
        <v>2869.9</v>
      </c>
      <c r="I180" s="27">
        <f>I181</f>
        <v>954.3</v>
      </c>
      <c r="J180" s="49">
        <f t="shared" si="20"/>
        <v>1915.6000000000001</v>
      </c>
      <c r="K180" s="49">
        <f t="shared" si="21"/>
        <v>33.25202968744556</v>
      </c>
    </row>
    <row r="181" spans="1:11" ht="26.25">
      <c r="A181" s="18" t="s">
        <v>22</v>
      </c>
      <c r="B181" s="119" t="s">
        <v>200</v>
      </c>
      <c r="C181" s="120"/>
      <c r="D181" s="16" t="s">
        <v>108</v>
      </c>
      <c r="E181" s="16" t="s">
        <v>186</v>
      </c>
      <c r="F181" s="22" t="s">
        <v>23</v>
      </c>
      <c r="G181" s="26"/>
      <c r="H181" s="27">
        <f>H182</f>
        <v>2869.9</v>
      </c>
      <c r="I181" s="27">
        <f>I182</f>
        <v>954.3</v>
      </c>
      <c r="J181" s="49">
        <f t="shared" si="20"/>
        <v>1915.6000000000001</v>
      </c>
      <c r="K181" s="49">
        <f t="shared" si="21"/>
        <v>33.25202968744556</v>
      </c>
    </row>
    <row r="182" spans="1:11" ht="26.25">
      <c r="A182" s="18" t="s">
        <v>8</v>
      </c>
      <c r="B182" s="119" t="s">
        <v>200</v>
      </c>
      <c r="C182" s="120"/>
      <c r="D182" s="16" t="s">
        <v>108</v>
      </c>
      <c r="E182" s="16" t="s">
        <v>186</v>
      </c>
      <c r="F182" s="22" t="s">
        <v>23</v>
      </c>
      <c r="G182" s="26" t="s">
        <v>9</v>
      </c>
      <c r="H182" s="27">
        <v>2869.9</v>
      </c>
      <c r="I182" s="45">
        <v>954.3</v>
      </c>
      <c r="J182" s="49">
        <f t="shared" si="20"/>
        <v>1915.6000000000001</v>
      </c>
      <c r="K182" s="49">
        <f t="shared" si="21"/>
        <v>33.25202968744556</v>
      </c>
    </row>
    <row r="183" spans="1:11" ht="39">
      <c r="A183" s="18" t="s">
        <v>33</v>
      </c>
      <c r="B183" s="119" t="s">
        <v>200</v>
      </c>
      <c r="C183" s="120"/>
      <c r="D183" s="16" t="s">
        <v>108</v>
      </c>
      <c r="E183" s="16" t="s">
        <v>186</v>
      </c>
      <c r="F183" s="22" t="s">
        <v>34</v>
      </c>
      <c r="G183" s="26"/>
      <c r="H183" s="27">
        <f>H184</f>
        <v>287</v>
      </c>
      <c r="I183" s="27">
        <f>I184</f>
        <v>0</v>
      </c>
      <c r="J183" s="49">
        <f t="shared" si="20"/>
        <v>287</v>
      </c>
      <c r="K183" s="49">
        <f t="shared" si="21"/>
        <v>0</v>
      </c>
    </row>
    <row r="184" spans="1:11" ht="39">
      <c r="A184" s="18" t="s">
        <v>35</v>
      </c>
      <c r="B184" s="119" t="s">
        <v>200</v>
      </c>
      <c r="C184" s="120"/>
      <c r="D184" s="16" t="s">
        <v>108</v>
      </c>
      <c r="E184" s="16" t="s">
        <v>186</v>
      </c>
      <c r="F184" s="22" t="s">
        <v>36</v>
      </c>
      <c r="G184" s="26"/>
      <c r="H184" s="27">
        <f>H185</f>
        <v>287</v>
      </c>
      <c r="I184" s="27">
        <f>I185</f>
        <v>0</v>
      </c>
      <c r="J184" s="49">
        <f t="shared" si="20"/>
        <v>287</v>
      </c>
      <c r="K184" s="49">
        <f t="shared" si="21"/>
        <v>0</v>
      </c>
    </row>
    <row r="185" spans="1:11" ht="26.25">
      <c r="A185" s="18" t="s">
        <v>8</v>
      </c>
      <c r="B185" s="119" t="s">
        <v>200</v>
      </c>
      <c r="C185" s="120"/>
      <c r="D185" s="16" t="s">
        <v>108</v>
      </c>
      <c r="E185" s="16" t="s">
        <v>186</v>
      </c>
      <c r="F185" s="22" t="s">
        <v>36</v>
      </c>
      <c r="G185" s="26" t="s">
        <v>9</v>
      </c>
      <c r="H185" s="27">
        <v>287</v>
      </c>
      <c r="I185" s="27">
        <v>0</v>
      </c>
      <c r="J185" s="49">
        <f t="shared" si="20"/>
        <v>287</v>
      </c>
      <c r="K185" s="49">
        <f t="shared" si="21"/>
        <v>0</v>
      </c>
    </row>
    <row r="186" spans="1:11" ht="118.5">
      <c r="A186" s="18" t="s">
        <v>201</v>
      </c>
      <c r="B186" s="119" t="s">
        <v>202</v>
      </c>
      <c r="C186" s="120"/>
      <c r="D186" s="16"/>
      <c r="E186" s="16"/>
      <c r="F186" s="22"/>
      <c r="G186" s="26"/>
      <c r="H186" s="27">
        <f aca="true" t="shared" si="27" ref="H186:I190">H187</f>
        <v>24.5</v>
      </c>
      <c r="I186" s="27">
        <f t="shared" si="27"/>
        <v>0</v>
      </c>
      <c r="J186" s="49">
        <f t="shared" si="20"/>
        <v>24.5</v>
      </c>
      <c r="K186" s="49">
        <f t="shared" si="21"/>
        <v>0</v>
      </c>
    </row>
    <row r="187" spans="1:11" ht="13.5">
      <c r="A187" s="18" t="s">
        <v>175</v>
      </c>
      <c r="B187" s="119" t="s">
        <v>202</v>
      </c>
      <c r="C187" s="120"/>
      <c r="D187" s="16" t="s">
        <v>108</v>
      </c>
      <c r="E187" s="16"/>
      <c r="F187" s="22"/>
      <c r="G187" s="26"/>
      <c r="H187" s="27">
        <f t="shared" si="27"/>
        <v>24.5</v>
      </c>
      <c r="I187" s="27">
        <f t="shared" si="27"/>
        <v>0</v>
      </c>
      <c r="J187" s="49">
        <f t="shared" si="20"/>
        <v>24.5</v>
      </c>
      <c r="K187" s="49">
        <f t="shared" si="21"/>
        <v>0</v>
      </c>
    </row>
    <row r="188" spans="1:11" ht="26.25">
      <c r="A188" s="18" t="s">
        <v>185</v>
      </c>
      <c r="B188" s="119" t="s">
        <v>202</v>
      </c>
      <c r="C188" s="120"/>
      <c r="D188" s="16" t="s">
        <v>108</v>
      </c>
      <c r="E188" s="16" t="s">
        <v>186</v>
      </c>
      <c r="F188" s="22"/>
      <c r="G188" s="26"/>
      <c r="H188" s="27">
        <f t="shared" si="27"/>
        <v>24.5</v>
      </c>
      <c r="I188" s="27">
        <f t="shared" si="27"/>
        <v>0</v>
      </c>
      <c r="J188" s="49">
        <f t="shared" si="20"/>
        <v>24.5</v>
      </c>
      <c r="K188" s="49">
        <f t="shared" si="21"/>
        <v>0</v>
      </c>
    </row>
    <row r="189" spans="1:11" ht="26.25">
      <c r="A189" s="18" t="s">
        <v>181</v>
      </c>
      <c r="B189" s="119" t="s">
        <v>202</v>
      </c>
      <c r="C189" s="120"/>
      <c r="D189" s="16" t="s">
        <v>108</v>
      </c>
      <c r="E189" s="16" t="s">
        <v>186</v>
      </c>
      <c r="F189" s="22" t="s">
        <v>182</v>
      </c>
      <c r="G189" s="26"/>
      <c r="H189" s="27">
        <f t="shared" si="27"/>
        <v>24.5</v>
      </c>
      <c r="I189" s="27">
        <f t="shared" si="27"/>
        <v>0</v>
      </c>
      <c r="J189" s="49">
        <f t="shared" si="20"/>
        <v>24.5</v>
      </c>
      <c r="K189" s="49">
        <f t="shared" si="21"/>
        <v>0</v>
      </c>
    </row>
    <row r="190" spans="1:11" ht="26.25">
      <c r="A190" s="18" t="s">
        <v>203</v>
      </c>
      <c r="B190" s="119" t="s">
        <v>202</v>
      </c>
      <c r="C190" s="120"/>
      <c r="D190" s="16" t="s">
        <v>108</v>
      </c>
      <c r="E190" s="16" t="s">
        <v>186</v>
      </c>
      <c r="F190" s="22" t="s">
        <v>204</v>
      </c>
      <c r="G190" s="26"/>
      <c r="H190" s="27">
        <f t="shared" si="27"/>
        <v>24.5</v>
      </c>
      <c r="I190" s="27">
        <f t="shared" si="27"/>
        <v>0</v>
      </c>
      <c r="J190" s="49">
        <f t="shared" si="20"/>
        <v>24.5</v>
      </c>
      <c r="K190" s="49">
        <f t="shared" si="21"/>
        <v>0</v>
      </c>
    </row>
    <row r="191" spans="1:11" ht="26.25">
      <c r="A191" s="18" t="s">
        <v>8</v>
      </c>
      <c r="B191" s="119" t="s">
        <v>202</v>
      </c>
      <c r="C191" s="120"/>
      <c r="D191" s="16" t="s">
        <v>108</v>
      </c>
      <c r="E191" s="16" t="s">
        <v>186</v>
      </c>
      <c r="F191" s="22" t="s">
        <v>204</v>
      </c>
      <c r="G191" s="26" t="s">
        <v>9</v>
      </c>
      <c r="H191" s="27">
        <v>24.5</v>
      </c>
      <c r="I191" s="27">
        <v>0</v>
      </c>
      <c r="J191" s="49">
        <f t="shared" si="20"/>
        <v>24.5</v>
      </c>
      <c r="K191" s="49">
        <f t="shared" si="21"/>
        <v>0</v>
      </c>
    </row>
    <row r="192" spans="1:11" ht="26.25">
      <c r="A192" s="17" t="s">
        <v>358</v>
      </c>
      <c r="B192" s="117" t="s">
        <v>359</v>
      </c>
      <c r="C192" s="118"/>
      <c r="D192" s="15"/>
      <c r="E192" s="15"/>
      <c r="F192" s="21"/>
      <c r="G192" s="24"/>
      <c r="H192" s="25">
        <f aca="true" t="shared" si="28" ref="H192:I194">H193</f>
        <v>132</v>
      </c>
      <c r="I192" s="25">
        <f t="shared" si="28"/>
        <v>119</v>
      </c>
      <c r="J192" s="48">
        <f t="shared" si="20"/>
        <v>13</v>
      </c>
      <c r="K192" s="48">
        <f t="shared" si="21"/>
        <v>90.15151515151516</v>
      </c>
    </row>
    <row r="193" spans="1:11" ht="52.5">
      <c r="A193" s="18" t="s">
        <v>360</v>
      </c>
      <c r="B193" s="119" t="s">
        <v>361</v>
      </c>
      <c r="C193" s="120"/>
      <c r="D193" s="16"/>
      <c r="E193" s="16"/>
      <c r="F193" s="22"/>
      <c r="G193" s="26"/>
      <c r="H193" s="27">
        <f t="shared" si="28"/>
        <v>132</v>
      </c>
      <c r="I193" s="27">
        <f t="shared" si="28"/>
        <v>119</v>
      </c>
      <c r="J193" s="49">
        <f t="shared" si="20"/>
        <v>13</v>
      </c>
      <c r="K193" s="49">
        <f t="shared" si="21"/>
        <v>90.15151515151516</v>
      </c>
    </row>
    <row r="194" spans="1:11" ht="13.5">
      <c r="A194" s="18" t="s">
        <v>165</v>
      </c>
      <c r="B194" s="119" t="s">
        <v>361</v>
      </c>
      <c r="C194" s="120"/>
      <c r="D194" s="16" t="s">
        <v>166</v>
      </c>
      <c r="E194" s="16"/>
      <c r="F194" s="22"/>
      <c r="G194" s="26"/>
      <c r="H194" s="27">
        <f t="shared" si="28"/>
        <v>132</v>
      </c>
      <c r="I194" s="27">
        <f t="shared" si="28"/>
        <v>119</v>
      </c>
      <c r="J194" s="49">
        <f t="shared" si="20"/>
        <v>13</v>
      </c>
      <c r="K194" s="49">
        <f t="shared" si="21"/>
        <v>90.15151515151516</v>
      </c>
    </row>
    <row r="195" spans="1:11" ht="13.5">
      <c r="A195" s="18" t="s">
        <v>167</v>
      </c>
      <c r="B195" s="119" t="s">
        <v>361</v>
      </c>
      <c r="C195" s="120"/>
      <c r="D195" s="16" t="s">
        <v>166</v>
      </c>
      <c r="E195" s="16" t="s">
        <v>168</v>
      </c>
      <c r="F195" s="22"/>
      <c r="G195" s="26"/>
      <c r="H195" s="27">
        <f>H196+H199</f>
        <v>132</v>
      </c>
      <c r="I195" s="27">
        <f>I196+I199</f>
        <v>119</v>
      </c>
      <c r="J195" s="49">
        <f t="shared" si="20"/>
        <v>13</v>
      </c>
      <c r="K195" s="49">
        <f t="shared" si="21"/>
        <v>90.15151515151516</v>
      </c>
    </row>
    <row r="196" spans="1:11" ht="39">
      <c r="A196" s="18" t="s">
        <v>33</v>
      </c>
      <c r="B196" s="119" t="s">
        <v>361</v>
      </c>
      <c r="C196" s="120"/>
      <c r="D196" s="16" t="s">
        <v>166</v>
      </c>
      <c r="E196" s="16" t="s">
        <v>168</v>
      </c>
      <c r="F196" s="22" t="s">
        <v>34</v>
      </c>
      <c r="G196" s="26"/>
      <c r="H196" s="27">
        <f>H197</f>
        <v>40</v>
      </c>
      <c r="I196" s="27">
        <f>I197</f>
        <v>27</v>
      </c>
      <c r="J196" s="49">
        <f t="shared" si="20"/>
        <v>13</v>
      </c>
      <c r="K196" s="49">
        <f t="shared" si="21"/>
        <v>67.5</v>
      </c>
    </row>
    <row r="197" spans="1:11" ht="39">
      <c r="A197" s="18" t="s">
        <v>35</v>
      </c>
      <c r="B197" s="119" t="s">
        <v>361</v>
      </c>
      <c r="C197" s="120"/>
      <c r="D197" s="16" t="s">
        <v>166</v>
      </c>
      <c r="E197" s="16" t="s">
        <v>168</v>
      </c>
      <c r="F197" s="22" t="s">
        <v>36</v>
      </c>
      <c r="G197" s="26"/>
      <c r="H197" s="27">
        <f>H198</f>
        <v>40</v>
      </c>
      <c r="I197" s="27">
        <f>I198</f>
        <v>27</v>
      </c>
      <c r="J197" s="49">
        <f t="shared" si="20"/>
        <v>13</v>
      </c>
      <c r="K197" s="49">
        <f t="shared" si="21"/>
        <v>67.5</v>
      </c>
    </row>
    <row r="198" spans="1:11" ht="26.25">
      <c r="A198" s="18" t="s">
        <v>257</v>
      </c>
      <c r="B198" s="119" t="s">
        <v>361</v>
      </c>
      <c r="C198" s="120"/>
      <c r="D198" s="16" t="s">
        <v>166</v>
      </c>
      <c r="E198" s="16" t="s">
        <v>168</v>
      </c>
      <c r="F198" s="22" t="s">
        <v>36</v>
      </c>
      <c r="G198" s="26" t="s">
        <v>258</v>
      </c>
      <c r="H198" s="27">
        <v>40</v>
      </c>
      <c r="I198" s="27">
        <v>27</v>
      </c>
      <c r="J198" s="49">
        <f t="shared" si="20"/>
        <v>13</v>
      </c>
      <c r="K198" s="49">
        <f t="shared" si="21"/>
        <v>67.5</v>
      </c>
    </row>
    <row r="199" spans="1:11" ht="26.25">
      <c r="A199" s="18" t="s">
        <v>181</v>
      </c>
      <c r="B199" s="119" t="s">
        <v>361</v>
      </c>
      <c r="C199" s="120"/>
      <c r="D199" s="16" t="s">
        <v>166</v>
      </c>
      <c r="E199" s="16" t="s">
        <v>168</v>
      </c>
      <c r="F199" s="22" t="s">
        <v>182</v>
      </c>
      <c r="G199" s="26"/>
      <c r="H199" s="27">
        <f>H200</f>
        <v>92</v>
      </c>
      <c r="I199" s="27">
        <f>I200</f>
        <v>92</v>
      </c>
      <c r="J199" s="49">
        <f t="shared" si="20"/>
        <v>0</v>
      </c>
      <c r="K199" s="49">
        <f t="shared" si="21"/>
        <v>100</v>
      </c>
    </row>
    <row r="200" spans="1:11" ht="13.5">
      <c r="A200" s="18" t="s">
        <v>362</v>
      </c>
      <c r="B200" s="119" t="s">
        <v>361</v>
      </c>
      <c r="C200" s="120"/>
      <c r="D200" s="16" t="s">
        <v>166</v>
      </c>
      <c r="E200" s="16" t="s">
        <v>168</v>
      </c>
      <c r="F200" s="22" t="s">
        <v>363</v>
      </c>
      <c r="G200" s="26"/>
      <c r="H200" s="27">
        <f>H201</f>
        <v>92</v>
      </c>
      <c r="I200" s="27">
        <f>I201</f>
        <v>92</v>
      </c>
      <c r="J200" s="49">
        <f t="shared" si="20"/>
        <v>0</v>
      </c>
      <c r="K200" s="49">
        <f t="shared" si="21"/>
        <v>100</v>
      </c>
    </row>
    <row r="201" spans="1:11" ht="26.25">
      <c r="A201" s="18" t="s">
        <v>257</v>
      </c>
      <c r="B201" s="119" t="s">
        <v>361</v>
      </c>
      <c r="C201" s="120"/>
      <c r="D201" s="16" t="s">
        <v>166</v>
      </c>
      <c r="E201" s="16" t="s">
        <v>168</v>
      </c>
      <c r="F201" s="22" t="s">
        <v>363</v>
      </c>
      <c r="G201" s="26" t="s">
        <v>258</v>
      </c>
      <c r="H201" s="27">
        <v>92</v>
      </c>
      <c r="I201" s="27">
        <v>92</v>
      </c>
      <c r="J201" s="49">
        <f t="shared" si="20"/>
        <v>0</v>
      </c>
      <c r="K201" s="49">
        <f t="shared" si="21"/>
        <v>100</v>
      </c>
    </row>
    <row r="202" spans="1:11" ht="52.5">
      <c r="A202" s="17" t="s">
        <v>171</v>
      </c>
      <c r="B202" s="117" t="s">
        <v>172</v>
      </c>
      <c r="C202" s="118"/>
      <c r="D202" s="15"/>
      <c r="E202" s="15"/>
      <c r="F202" s="21"/>
      <c r="G202" s="24"/>
      <c r="H202" s="25">
        <f>H203</f>
        <v>195059.4</v>
      </c>
      <c r="I202" s="25">
        <f>I203</f>
        <v>117967.8</v>
      </c>
      <c r="J202" s="48">
        <f aca="true" t="shared" si="29" ref="J202:J265">H202-I202</f>
        <v>77091.59999999999</v>
      </c>
      <c r="K202" s="48">
        <f aca="true" t="shared" si="30" ref="K202:K265">I202/H202*100</f>
        <v>60.47788519804737</v>
      </c>
    </row>
    <row r="203" spans="1:11" ht="13.5">
      <c r="A203" s="18" t="s">
        <v>173</v>
      </c>
      <c r="B203" s="119" t="s">
        <v>174</v>
      </c>
      <c r="C203" s="120"/>
      <c r="D203" s="16"/>
      <c r="E203" s="16"/>
      <c r="F203" s="22"/>
      <c r="G203" s="26"/>
      <c r="H203" s="27">
        <f>H204</f>
        <v>195059.4</v>
      </c>
      <c r="I203" s="27">
        <f>I204</f>
        <v>117967.8</v>
      </c>
      <c r="J203" s="49">
        <f t="shared" si="29"/>
        <v>77091.59999999999</v>
      </c>
      <c r="K203" s="49">
        <f t="shared" si="30"/>
        <v>60.47788519804737</v>
      </c>
    </row>
    <row r="204" spans="1:11" ht="13.5">
      <c r="A204" s="18" t="s">
        <v>165</v>
      </c>
      <c r="B204" s="119" t="s">
        <v>174</v>
      </c>
      <c r="C204" s="120"/>
      <c r="D204" s="16" t="s">
        <v>166</v>
      </c>
      <c r="E204" s="16"/>
      <c r="F204" s="22"/>
      <c r="G204" s="26"/>
      <c r="H204" s="45">
        <f>H205+H209+H213+H217</f>
        <v>195059.4</v>
      </c>
      <c r="I204" s="45">
        <f>I205+I209+I213+I217</f>
        <v>117967.8</v>
      </c>
      <c r="J204" s="49">
        <f t="shared" si="29"/>
        <v>77091.59999999999</v>
      </c>
      <c r="K204" s="49">
        <f t="shared" si="30"/>
        <v>60.47788519804737</v>
      </c>
    </row>
    <row r="205" spans="1:11" ht="13.5">
      <c r="A205" s="18" t="s">
        <v>259</v>
      </c>
      <c r="B205" s="119" t="s">
        <v>174</v>
      </c>
      <c r="C205" s="120"/>
      <c r="D205" s="16" t="s">
        <v>166</v>
      </c>
      <c r="E205" s="16" t="s">
        <v>11</v>
      </c>
      <c r="F205" s="22"/>
      <c r="G205" s="26"/>
      <c r="H205" s="27">
        <v>45084.6</v>
      </c>
      <c r="I205" s="27">
        <f>I206</f>
        <v>25402.2</v>
      </c>
      <c r="J205" s="49">
        <f t="shared" si="29"/>
        <v>19682.399999999998</v>
      </c>
      <c r="K205" s="49">
        <f t="shared" si="30"/>
        <v>56.34340772680694</v>
      </c>
    </row>
    <row r="206" spans="1:11" ht="39">
      <c r="A206" s="18" t="s">
        <v>191</v>
      </c>
      <c r="B206" s="119" t="s">
        <v>174</v>
      </c>
      <c r="C206" s="120"/>
      <c r="D206" s="16" t="s">
        <v>166</v>
      </c>
      <c r="E206" s="16" t="s">
        <v>11</v>
      </c>
      <c r="F206" s="22" t="s">
        <v>192</v>
      </c>
      <c r="G206" s="26"/>
      <c r="H206" s="27">
        <v>45084.6</v>
      </c>
      <c r="I206" s="27">
        <f>I207</f>
        <v>25402.2</v>
      </c>
      <c r="J206" s="49">
        <f t="shared" si="29"/>
        <v>19682.399999999998</v>
      </c>
      <c r="K206" s="49">
        <f t="shared" si="30"/>
        <v>56.34340772680694</v>
      </c>
    </row>
    <row r="207" spans="1:11" ht="13.5">
      <c r="A207" s="18" t="s">
        <v>264</v>
      </c>
      <c r="B207" s="119" t="s">
        <v>174</v>
      </c>
      <c r="C207" s="120"/>
      <c r="D207" s="16" t="s">
        <v>166</v>
      </c>
      <c r="E207" s="16" t="s">
        <v>11</v>
      </c>
      <c r="F207" s="22" t="s">
        <v>265</v>
      </c>
      <c r="G207" s="26"/>
      <c r="H207" s="27">
        <v>45084.6</v>
      </c>
      <c r="I207" s="27">
        <f>I208</f>
        <v>25402.2</v>
      </c>
      <c r="J207" s="49">
        <f t="shared" si="29"/>
        <v>19682.399999999998</v>
      </c>
      <c r="K207" s="49">
        <f t="shared" si="30"/>
        <v>56.34340772680694</v>
      </c>
    </row>
    <row r="208" spans="1:11" ht="26.25">
      <c r="A208" s="18" t="s">
        <v>257</v>
      </c>
      <c r="B208" s="119" t="s">
        <v>174</v>
      </c>
      <c r="C208" s="120"/>
      <c r="D208" s="16" t="s">
        <v>166</v>
      </c>
      <c r="E208" s="16" t="s">
        <v>11</v>
      </c>
      <c r="F208" s="22" t="s">
        <v>265</v>
      </c>
      <c r="G208" s="26" t="s">
        <v>258</v>
      </c>
      <c r="H208" s="27">
        <v>45084.6</v>
      </c>
      <c r="I208" s="27">
        <v>25402.2</v>
      </c>
      <c r="J208" s="49">
        <f t="shared" si="29"/>
        <v>19682.399999999998</v>
      </c>
      <c r="K208" s="49">
        <f t="shared" si="30"/>
        <v>56.34340772680694</v>
      </c>
    </row>
    <row r="209" spans="1:11" ht="13.5">
      <c r="A209" s="18" t="s">
        <v>301</v>
      </c>
      <c r="B209" s="119" t="s">
        <v>174</v>
      </c>
      <c r="C209" s="120"/>
      <c r="D209" s="16" t="s">
        <v>166</v>
      </c>
      <c r="E209" s="16" t="s">
        <v>13</v>
      </c>
      <c r="F209" s="22"/>
      <c r="G209" s="26"/>
      <c r="H209" s="27">
        <f aca="true" t="shared" si="31" ref="H209:I211">H210</f>
        <v>147572.5</v>
      </c>
      <c r="I209" s="27">
        <f t="shared" si="31"/>
        <v>91222.1</v>
      </c>
      <c r="J209" s="49">
        <f t="shared" si="29"/>
        <v>56350.399999999994</v>
      </c>
      <c r="K209" s="49">
        <f t="shared" si="30"/>
        <v>61.81510782835555</v>
      </c>
    </row>
    <row r="210" spans="1:11" ht="39">
      <c r="A210" s="18" t="s">
        <v>191</v>
      </c>
      <c r="B210" s="119" t="s">
        <v>174</v>
      </c>
      <c r="C210" s="120"/>
      <c r="D210" s="16" t="s">
        <v>166</v>
      </c>
      <c r="E210" s="16" t="s">
        <v>13</v>
      </c>
      <c r="F210" s="22" t="s">
        <v>192</v>
      </c>
      <c r="G210" s="26"/>
      <c r="H210" s="27">
        <f t="shared" si="31"/>
        <v>147572.5</v>
      </c>
      <c r="I210" s="27">
        <f t="shared" si="31"/>
        <v>91222.1</v>
      </c>
      <c r="J210" s="49">
        <f t="shared" si="29"/>
        <v>56350.399999999994</v>
      </c>
      <c r="K210" s="49">
        <f t="shared" si="30"/>
        <v>61.81510782835555</v>
      </c>
    </row>
    <row r="211" spans="1:11" ht="13.5">
      <c r="A211" s="18" t="s">
        <v>264</v>
      </c>
      <c r="B211" s="119" t="s">
        <v>174</v>
      </c>
      <c r="C211" s="120"/>
      <c r="D211" s="16" t="s">
        <v>166</v>
      </c>
      <c r="E211" s="16" t="s">
        <v>13</v>
      </c>
      <c r="F211" s="22" t="s">
        <v>265</v>
      </c>
      <c r="G211" s="26"/>
      <c r="H211" s="27">
        <f t="shared" si="31"/>
        <v>147572.5</v>
      </c>
      <c r="I211" s="27">
        <f t="shared" si="31"/>
        <v>91222.1</v>
      </c>
      <c r="J211" s="49">
        <f t="shared" si="29"/>
        <v>56350.399999999994</v>
      </c>
      <c r="K211" s="49">
        <f t="shared" si="30"/>
        <v>61.81510782835555</v>
      </c>
    </row>
    <row r="212" spans="1:11" ht="26.25">
      <c r="A212" s="18" t="s">
        <v>257</v>
      </c>
      <c r="B212" s="119" t="s">
        <v>174</v>
      </c>
      <c r="C212" s="120"/>
      <c r="D212" s="16" t="s">
        <v>166</v>
      </c>
      <c r="E212" s="16" t="s">
        <v>13</v>
      </c>
      <c r="F212" s="22" t="s">
        <v>265</v>
      </c>
      <c r="G212" s="26" t="s">
        <v>258</v>
      </c>
      <c r="H212" s="27">
        <v>147572.5</v>
      </c>
      <c r="I212" s="27">
        <v>91222.1</v>
      </c>
      <c r="J212" s="49">
        <f t="shared" si="29"/>
        <v>56350.399999999994</v>
      </c>
      <c r="K212" s="49">
        <f t="shared" si="30"/>
        <v>61.81510782835555</v>
      </c>
    </row>
    <row r="213" spans="1:11" ht="13.5">
      <c r="A213" s="18" t="s">
        <v>321</v>
      </c>
      <c r="B213" s="119" t="s">
        <v>174</v>
      </c>
      <c r="C213" s="120"/>
      <c r="D213" s="16" t="s">
        <v>166</v>
      </c>
      <c r="E213" s="16" t="s">
        <v>101</v>
      </c>
      <c r="F213" s="22"/>
      <c r="G213" s="26"/>
      <c r="H213" s="27">
        <f aca="true" t="shared" si="32" ref="H213:I215">H214</f>
        <v>823.9</v>
      </c>
      <c r="I213" s="27">
        <f t="shared" si="32"/>
        <v>441.8</v>
      </c>
      <c r="J213" s="49">
        <f t="shared" si="29"/>
        <v>382.09999999999997</v>
      </c>
      <c r="K213" s="49">
        <f t="shared" si="30"/>
        <v>53.623012501517174</v>
      </c>
    </row>
    <row r="214" spans="1:11" ht="39">
      <c r="A214" s="18" t="s">
        <v>191</v>
      </c>
      <c r="B214" s="119" t="s">
        <v>174</v>
      </c>
      <c r="C214" s="120"/>
      <c r="D214" s="16" t="s">
        <v>166</v>
      </c>
      <c r="E214" s="16" t="s">
        <v>101</v>
      </c>
      <c r="F214" s="22" t="s">
        <v>192</v>
      </c>
      <c r="G214" s="26"/>
      <c r="H214" s="27">
        <f t="shared" si="32"/>
        <v>823.9</v>
      </c>
      <c r="I214" s="27">
        <f t="shared" si="32"/>
        <v>441.8</v>
      </c>
      <c r="J214" s="49">
        <f t="shared" si="29"/>
        <v>382.09999999999997</v>
      </c>
      <c r="K214" s="49">
        <f t="shared" si="30"/>
        <v>53.623012501517174</v>
      </c>
    </row>
    <row r="215" spans="1:11" ht="13.5">
      <c r="A215" s="18" t="s">
        <v>264</v>
      </c>
      <c r="B215" s="119" t="s">
        <v>174</v>
      </c>
      <c r="C215" s="120"/>
      <c r="D215" s="16" t="s">
        <v>166</v>
      </c>
      <c r="E215" s="16" t="s">
        <v>101</v>
      </c>
      <c r="F215" s="22" t="s">
        <v>265</v>
      </c>
      <c r="G215" s="26"/>
      <c r="H215" s="27">
        <f t="shared" si="32"/>
        <v>823.9</v>
      </c>
      <c r="I215" s="27">
        <f t="shared" si="32"/>
        <v>441.8</v>
      </c>
      <c r="J215" s="49">
        <f t="shared" si="29"/>
        <v>382.09999999999997</v>
      </c>
      <c r="K215" s="49">
        <f t="shared" si="30"/>
        <v>53.623012501517174</v>
      </c>
    </row>
    <row r="216" spans="1:11" ht="26.25">
      <c r="A216" s="18" t="s">
        <v>257</v>
      </c>
      <c r="B216" s="119" t="s">
        <v>174</v>
      </c>
      <c r="C216" s="120"/>
      <c r="D216" s="16" t="s">
        <v>166</v>
      </c>
      <c r="E216" s="16" t="s">
        <v>101</v>
      </c>
      <c r="F216" s="22" t="s">
        <v>265</v>
      </c>
      <c r="G216" s="26" t="s">
        <v>258</v>
      </c>
      <c r="H216" s="27">
        <v>823.9</v>
      </c>
      <c r="I216" s="27">
        <v>441.8</v>
      </c>
      <c r="J216" s="49">
        <f t="shared" si="29"/>
        <v>382.09999999999997</v>
      </c>
      <c r="K216" s="49">
        <f t="shared" si="30"/>
        <v>53.623012501517174</v>
      </c>
    </row>
    <row r="217" spans="1:11" ht="13.5">
      <c r="A217" s="18" t="s">
        <v>167</v>
      </c>
      <c r="B217" s="119" t="s">
        <v>174</v>
      </c>
      <c r="C217" s="120"/>
      <c r="D217" s="16" t="s">
        <v>166</v>
      </c>
      <c r="E217" s="16" t="s">
        <v>168</v>
      </c>
      <c r="F217" s="22"/>
      <c r="G217" s="26"/>
      <c r="H217" s="27">
        <f>H218+H221</f>
        <v>1578.4</v>
      </c>
      <c r="I217" s="27">
        <f>I218+I221</f>
        <v>901.7</v>
      </c>
      <c r="J217" s="49">
        <f t="shared" si="29"/>
        <v>676.7</v>
      </c>
      <c r="K217" s="49">
        <f t="shared" si="30"/>
        <v>57.12747085656361</v>
      </c>
    </row>
    <row r="218" spans="1:11" ht="78.75">
      <c r="A218" s="18" t="s">
        <v>20</v>
      </c>
      <c r="B218" s="119" t="s">
        <v>174</v>
      </c>
      <c r="C218" s="120"/>
      <c r="D218" s="16" t="s">
        <v>166</v>
      </c>
      <c r="E218" s="16" t="s">
        <v>168</v>
      </c>
      <c r="F218" s="22" t="s">
        <v>21</v>
      </c>
      <c r="G218" s="26"/>
      <c r="H218" s="27">
        <f>H219</f>
        <v>1434.9</v>
      </c>
      <c r="I218" s="27">
        <f>I219</f>
        <v>847.2</v>
      </c>
      <c r="J218" s="49">
        <f t="shared" si="29"/>
        <v>587.7</v>
      </c>
      <c r="K218" s="49">
        <f t="shared" si="30"/>
        <v>59.04244198201965</v>
      </c>
    </row>
    <row r="219" spans="1:11" ht="26.25">
      <c r="A219" s="18" t="s">
        <v>22</v>
      </c>
      <c r="B219" s="119" t="s">
        <v>174</v>
      </c>
      <c r="C219" s="120"/>
      <c r="D219" s="16" t="s">
        <v>166</v>
      </c>
      <c r="E219" s="16" t="s">
        <v>168</v>
      </c>
      <c r="F219" s="22" t="s">
        <v>23</v>
      </c>
      <c r="G219" s="26"/>
      <c r="H219" s="27">
        <f>H220</f>
        <v>1434.9</v>
      </c>
      <c r="I219" s="27">
        <f>I220</f>
        <v>847.2</v>
      </c>
      <c r="J219" s="49">
        <f t="shared" si="29"/>
        <v>587.7</v>
      </c>
      <c r="K219" s="49">
        <f t="shared" si="30"/>
        <v>59.04244198201965</v>
      </c>
    </row>
    <row r="220" spans="1:11" ht="26.25">
      <c r="A220" s="18" t="s">
        <v>8</v>
      </c>
      <c r="B220" s="119" t="s">
        <v>174</v>
      </c>
      <c r="C220" s="120"/>
      <c r="D220" s="16" t="s">
        <v>166</v>
      </c>
      <c r="E220" s="16" t="s">
        <v>168</v>
      </c>
      <c r="F220" s="22" t="s">
        <v>23</v>
      </c>
      <c r="G220" s="26" t="s">
        <v>9</v>
      </c>
      <c r="H220" s="27">
        <v>1434.9</v>
      </c>
      <c r="I220" s="27">
        <v>847.2</v>
      </c>
      <c r="J220" s="49">
        <f t="shared" si="29"/>
        <v>587.7</v>
      </c>
      <c r="K220" s="49">
        <f t="shared" si="30"/>
        <v>59.04244198201965</v>
      </c>
    </row>
    <row r="221" spans="1:11" ht="39">
      <c r="A221" s="18" t="s">
        <v>33</v>
      </c>
      <c r="B221" s="119" t="s">
        <v>174</v>
      </c>
      <c r="C221" s="120"/>
      <c r="D221" s="16" t="s">
        <v>166</v>
      </c>
      <c r="E221" s="16" t="s">
        <v>168</v>
      </c>
      <c r="F221" s="22" t="s">
        <v>34</v>
      </c>
      <c r="G221" s="26"/>
      <c r="H221" s="27">
        <f>H222</f>
        <v>143.5</v>
      </c>
      <c r="I221" s="27">
        <f>I222</f>
        <v>54.5</v>
      </c>
      <c r="J221" s="49">
        <f t="shared" si="29"/>
        <v>89</v>
      </c>
      <c r="K221" s="49">
        <f t="shared" si="30"/>
        <v>37.97909407665505</v>
      </c>
    </row>
    <row r="222" spans="1:11" ht="39">
      <c r="A222" s="18" t="s">
        <v>35</v>
      </c>
      <c r="B222" s="119" t="s">
        <v>174</v>
      </c>
      <c r="C222" s="120"/>
      <c r="D222" s="16" t="s">
        <v>166</v>
      </c>
      <c r="E222" s="16" t="s">
        <v>168</v>
      </c>
      <c r="F222" s="22" t="s">
        <v>36</v>
      </c>
      <c r="G222" s="26"/>
      <c r="H222" s="27">
        <f>H223</f>
        <v>143.5</v>
      </c>
      <c r="I222" s="27">
        <f>I223</f>
        <v>54.5</v>
      </c>
      <c r="J222" s="49">
        <f t="shared" si="29"/>
        <v>89</v>
      </c>
      <c r="K222" s="49">
        <f t="shared" si="30"/>
        <v>37.97909407665505</v>
      </c>
    </row>
    <row r="223" spans="1:11" ht="26.25">
      <c r="A223" s="18" t="s">
        <v>8</v>
      </c>
      <c r="B223" s="119" t="s">
        <v>174</v>
      </c>
      <c r="C223" s="120"/>
      <c r="D223" s="16" t="s">
        <v>166</v>
      </c>
      <c r="E223" s="16" t="s">
        <v>168</v>
      </c>
      <c r="F223" s="22" t="s">
        <v>36</v>
      </c>
      <c r="G223" s="26" t="s">
        <v>9</v>
      </c>
      <c r="H223" s="27">
        <v>143.5</v>
      </c>
      <c r="I223" s="27">
        <v>54.5</v>
      </c>
      <c r="J223" s="49">
        <f t="shared" si="29"/>
        <v>89</v>
      </c>
      <c r="K223" s="49">
        <f t="shared" si="30"/>
        <v>37.97909407665505</v>
      </c>
    </row>
    <row r="224" spans="1:11" ht="78.75">
      <c r="A224" s="17" t="s">
        <v>306</v>
      </c>
      <c r="B224" s="117" t="s">
        <v>307</v>
      </c>
      <c r="C224" s="118"/>
      <c r="D224" s="15"/>
      <c r="E224" s="15"/>
      <c r="F224" s="21"/>
      <c r="G224" s="24"/>
      <c r="H224" s="25">
        <f aca="true" t="shared" si="33" ref="H224:I229">H225</f>
        <v>1804</v>
      </c>
      <c r="I224" s="25">
        <f t="shared" si="33"/>
        <v>89.3</v>
      </c>
      <c r="J224" s="48">
        <f t="shared" si="29"/>
        <v>1714.7</v>
      </c>
      <c r="K224" s="48">
        <f t="shared" si="30"/>
        <v>4.950110864745011</v>
      </c>
    </row>
    <row r="225" spans="1:11" ht="42" customHeight="1">
      <c r="A225" s="18" t="s">
        <v>308</v>
      </c>
      <c r="B225" s="119" t="s">
        <v>309</v>
      </c>
      <c r="C225" s="120"/>
      <c r="D225" s="16"/>
      <c r="E225" s="16"/>
      <c r="F225" s="22"/>
      <c r="G225" s="26"/>
      <c r="H225" s="27">
        <f t="shared" si="33"/>
        <v>1804</v>
      </c>
      <c r="I225" s="27">
        <f t="shared" si="33"/>
        <v>89.3</v>
      </c>
      <c r="J225" s="49">
        <f t="shared" si="29"/>
        <v>1714.7</v>
      </c>
      <c r="K225" s="49">
        <f t="shared" si="30"/>
        <v>4.950110864745011</v>
      </c>
    </row>
    <row r="226" spans="1:11" ht="13.5">
      <c r="A226" s="18" t="s">
        <v>165</v>
      </c>
      <c r="B226" s="119" t="s">
        <v>309</v>
      </c>
      <c r="C226" s="120"/>
      <c r="D226" s="16" t="s">
        <v>166</v>
      </c>
      <c r="E226" s="16"/>
      <c r="F226" s="22"/>
      <c r="G226" s="26"/>
      <c r="H226" s="27">
        <f t="shared" si="33"/>
        <v>1804</v>
      </c>
      <c r="I226" s="27">
        <f t="shared" si="33"/>
        <v>89.3</v>
      </c>
      <c r="J226" s="49">
        <f t="shared" si="29"/>
        <v>1714.7</v>
      </c>
      <c r="K226" s="49">
        <f t="shared" si="30"/>
        <v>4.950110864745011</v>
      </c>
    </row>
    <row r="227" spans="1:11" ht="13.5">
      <c r="A227" s="18" t="s">
        <v>301</v>
      </c>
      <c r="B227" s="119" t="s">
        <v>309</v>
      </c>
      <c r="C227" s="120"/>
      <c r="D227" s="16" t="s">
        <v>166</v>
      </c>
      <c r="E227" s="16" t="s">
        <v>13</v>
      </c>
      <c r="F227" s="22"/>
      <c r="G227" s="26"/>
      <c r="H227" s="27">
        <f t="shared" si="33"/>
        <v>1804</v>
      </c>
      <c r="I227" s="27">
        <f t="shared" si="33"/>
        <v>89.3</v>
      </c>
      <c r="J227" s="49">
        <f t="shared" si="29"/>
        <v>1714.7</v>
      </c>
      <c r="K227" s="49">
        <f t="shared" si="30"/>
        <v>4.950110864745011</v>
      </c>
    </row>
    <row r="228" spans="1:11" ht="39">
      <c r="A228" s="18" t="s">
        <v>191</v>
      </c>
      <c r="B228" s="119" t="s">
        <v>309</v>
      </c>
      <c r="C228" s="120"/>
      <c r="D228" s="16" t="s">
        <v>166</v>
      </c>
      <c r="E228" s="16" t="s">
        <v>13</v>
      </c>
      <c r="F228" s="22" t="s">
        <v>192</v>
      </c>
      <c r="G228" s="26"/>
      <c r="H228" s="27">
        <f t="shared" si="33"/>
        <v>1804</v>
      </c>
      <c r="I228" s="27">
        <f t="shared" si="33"/>
        <v>89.3</v>
      </c>
      <c r="J228" s="49">
        <f t="shared" si="29"/>
        <v>1714.7</v>
      </c>
      <c r="K228" s="49">
        <f t="shared" si="30"/>
        <v>4.950110864745011</v>
      </c>
    </row>
    <row r="229" spans="1:11" ht="13.5">
      <c r="A229" s="18" t="s">
        <v>264</v>
      </c>
      <c r="B229" s="119" t="s">
        <v>309</v>
      </c>
      <c r="C229" s="120"/>
      <c r="D229" s="16" t="s">
        <v>166</v>
      </c>
      <c r="E229" s="16" t="s">
        <v>13</v>
      </c>
      <c r="F229" s="22" t="s">
        <v>265</v>
      </c>
      <c r="G229" s="26"/>
      <c r="H229" s="27">
        <f t="shared" si="33"/>
        <v>1804</v>
      </c>
      <c r="I229" s="27">
        <f t="shared" si="33"/>
        <v>89.3</v>
      </c>
      <c r="J229" s="49">
        <f t="shared" si="29"/>
        <v>1714.7</v>
      </c>
      <c r="K229" s="49">
        <f t="shared" si="30"/>
        <v>4.950110864745011</v>
      </c>
    </row>
    <row r="230" spans="1:11" ht="26.25">
      <c r="A230" s="18" t="s">
        <v>257</v>
      </c>
      <c r="B230" s="119" t="s">
        <v>309</v>
      </c>
      <c r="C230" s="120"/>
      <c r="D230" s="16" t="s">
        <v>166</v>
      </c>
      <c r="E230" s="16" t="s">
        <v>13</v>
      </c>
      <c r="F230" s="22" t="s">
        <v>265</v>
      </c>
      <c r="G230" s="26" t="s">
        <v>258</v>
      </c>
      <c r="H230" s="27">
        <v>1804</v>
      </c>
      <c r="I230" s="27">
        <v>89.3</v>
      </c>
      <c r="J230" s="49">
        <f t="shared" si="29"/>
        <v>1714.7</v>
      </c>
      <c r="K230" s="49">
        <f t="shared" si="30"/>
        <v>4.950110864745011</v>
      </c>
    </row>
    <row r="231" spans="1:11" ht="66">
      <c r="A231" s="17" t="s">
        <v>68</v>
      </c>
      <c r="B231" s="117" t="s">
        <v>69</v>
      </c>
      <c r="C231" s="118"/>
      <c r="D231" s="15"/>
      <c r="E231" s="15"/>
      <c r="F231" s="21"/>
      <c r="G231" s="24"/>
      <c r="H231" s="25">
        <f aca="true" t="shared" si="34" ref="H231:I237">H232</f>
        <v>49</v>
      </c>
      <c r="I231" s="25">
        <f t="shared" si="34"/>
        <v>0</v>
      </c>
      <c r="J231" s="48">
        <f t="shared" si="29"/>
        <v>49</v>
      </c>
      <c r="K231" s="48">
        <f t="shared" si="30"/>
        <v>0</v>
      </c>
    </row>
    <row r="232" spans="1:11" ht="78.75">
      <c r="A232" s="17" t="s">
        <v>70</v>
      </c>
      <c r="B232" s="117" t="s">
        <v>71</v>
      </c>
      <c r="C232" s="118"/>
      <c r="D232" s="15"/>
      <c r="E232" s="15"/>
      <c r="F232" s="21"/>
      <c r="G232" s="24"/>
      <c r="H232" s="25">
        <f t="shared" si="34"/>
        <v>49</v>
      </c>
      <c r="I232" s="25">
        <f t="shared" si="34"/>
        <v>0</v>
      </c>
      <c r="J232" s="48">
        <f t="shared" si="29"/>
        <v>49</v>
      </c>
      <c r="K232" s="48">
        <f t="shared" si="30"/>
        <v>0</v>
      </c>
    </row>
    <row r="233" spans="1:11" ht="26.25">
      <c r="A233" s="18" t="s">
        <v>72</v>
      </c>
      <c r="B233" s="119" t="s">
        <v>73</v>
      </c>
      <c r="C233" s="120"/>
      <c r="D233" s="16"/>
      <c r="E233" s="16"/>
      <c r="F233" s="22"/>
      <c r="G233" s="26"/>
      <c r="H233" s="27">
        <f t="shared" si="34"/>
        <v>49</v>
      </c>
      <c r="I233" s="27">
        <f t="shared" si="34"/>
        <v>0</v>
      </c>
      <c r="J233" s="49">
        <f t="shared" si="29"/>
        <v>49</v>
      </c>
      <c r="K233" s="49">
        <f t="shared" si="30"/>
        <v>0</v>
      </c>
    </row>
    <row r="234" spans="1:11" ht="13.5">
      <c r="A234" s="18" t="s">
        <v>10</v>
      </c>
      <c r="B234" s="119" t="s">
        <v>73</v>
      </c>
      <c r="C234" s="120"/>
      <c r="D234" s="16" t="s">
        <v>11</v>
      </c>
      <c r="E234" s="16"/>
      <c r="F234" s="22"/>
      <c r="G234" s="26"/>
      <c r="H234" s="27">
        <f t="shared" si="34"/>
        <v>49</v>
      </c>
      <c r="I234" s="27">
        <f t="shared" si="34"/>
        <v>0</v>
      </c>
      <c r="J234" s="49">
        <f t="shared" si="29"/>
        <v>49</v>
      </c>
      <c r="K234" s="49">
        <f t="shared" si="30"/>
        <v>0</v>
      </c>
    </row>
    <row r="235" spans="1:11" ht="13.5">
      <c r="A235" s="18" t="s">
        <v>54</v>
      </c>
      <c r="B235" s="119" t="s">
        <v>73</v>
      </c>
      <c r="C235" s="120"/>
      <c r="D235" s="16" t="s">
        <v>11</v>
      </c>
      <c r="E235" s="16" t="s">
        <v>55</v>
      </c>
      <c r="F235" s="22"/>
      <c r="G235" s="26"/>
      <c r="H235" s="27">
        <f t="shared" si="34"/>
        <v>49</v>
      </c>
      <c r="I235" s="27">
        <f t="shared" si="34"/>
        <v>0</v>
      </c>
      <c r="J235" s="49">
        <f t="shared" si="29"/>
        <v>49</v>
      </c>
      <c r="K235" s="49">
        <f t="shared" si="30"/>
        <v>0</v>
      </c>
    </row>
    <row r="236" spans="1:11" ht="39">
      <c r="A236" s="18" t="s">
        <v>33</v>
      </c>
      <c r="B236" s="119" t="s">
        <v>73</v>
      </c>
      <c r="C236" s="120"/>
      <c r="D236" s="16" t="s">
        <v>11</v>
      </c>
      <c r="E236" s="16" t="s">
        <v>55</v>
      </c>
      <c r="F236" s="22" t="s">
        <v>34</v>
      </c>
      <c r="G236" s="26"/>
      <c r="H236" s="27">
        <f t="shared" si="34"/>
        <v>49</v>
      </c>
      <c r="I236" s="27">
        <f t="shared" si="34"/>
        <v>0</v>
      </c>
      <c r="J236" s="49">
        <f t="shared" si="29"/>
        <v>49</v>
      </c>
      <c r="K236" s="49">
        <f t="shared" si="30"/>
        <v>0</v>
      </c>
    </row>
    <row r="237" spans="1:11" ht="39">
      <c r="A237" s="18" t="s">
        <v>35</v>
      </c>
      <c r="B237" s="119" t="s">
        <v>73</v>
      </c>
      <c r="C237" s="120"/>
      <c r="D237" s="16" t="s">
        <v>11</v>
      </c>
      <c r="E237" s="16" t="s">
        <v>55</v>
      </c>
      <c r="F237" s="22" t="s">
        <v>36</v>
      </c>
      <c r="G237" s="26"/>
      <c r="H237" s="27">
        <f t="shared" si="34"/>
        <v>49</v>
      </c>
      <c r="I237" s="27">
        <f t="shared" si="34"/>
        <v>0</v>
      </c>
      <c r="J237" s="49">
        <f t="shared" si="29"/>
        <v>49</v>
      </c>
      <c r="K237" s="49">
        <f t="shared" si="30"/>
        <v>0</v>
      </c>
    </row>
    <row r="238" spans="1:11" ht="26.25">
      <c r="A238" s="18" t="s">
        <v>8</v>
      </c>
      <c r="B238" s="119" t="s">
        <v>73</v>
      </c>
      <c r="C238" s="120"/>
      <c r="D238" s="16" t="s">
        <v>11</v>
      </c>
      <c r="E238" s="16" t="s">
        <v>55</v>
      </c>
      <c r="F238" s="22" t="s">
        <v>36</v>
      </c>
      <c r="G238" s="26" t="s">
        <v>9</v>
      </c>
      <c r="H238" s="27">
        <v>49</v>
      </c>
      <c r="I238" s="27"/>
      <c r="J238" s="49">
        <f t="shared" si="29"/>
        <v>49</v>
      </c>
      <c r="K238" s="49">
        <f t="shared" si="30"/>
        <v>0</v>
      </c>
    </row>
    <row r="239" spans="1:11" ht="66">
      <c r="A239" s="17" t="s">
        <v>478</v>
      </c>
      <c r="B239" s="117" t="s">
        <v>479</v>
      </c>
      <c r="C239" s="118"/>
      <c r="D239" s="15"/>
      <c r="E239" s="15"/>
      <c r="F239" s="21"/>
      <c r="G239" s="24"/>
      <c r="H239" s="25">
        <f aca="true" t="shared" si="35" ref="H239:I245">H240</f>
        <v>4757.6</v>
      </c>
      <c r="I239" s="25">
        <f t="shared" si="35"/>
        <v>375</v>
      </c>
      <c r="J239" s="48">
        <f t="shared" si="29"/>
        <v>4382.6</v>
      </c>
      <c r="K239" s="48">
        <f t="shared" si="30"/>
        <v>7.882125441399024</v>
      </c>
    </row>
    <row r="240" spans="1:11" ht="39">
      <c r="A240" s="17" t="s">
        <v>480</v>
      </c>
      <c r="B240" s="117" t="s">
        <v>481</v>
      </c>
      <c r="C240" s="118"/>
      <c r="D240" s="15"/>
      <c r="E240" s="15"/>
      <c r="F240" s="21"/>
      <c r="G240" s="24"/>
      <c r="H240" s="25">
        <f t="shared" si="35"/>
        <v>4757.6</v>
      </c>
      <c r="I240" s="25">
        <f t="shared" si="35"/>
        <v>375</v>
      </c>
      <c r="J240" s="48">
        <f t="shared" si="29"/>
        <v>4382.6</v>
      </c>
      <c r="K240" s="48">
        <f t="shared" si="30"/>
        <v>7.882125441399024</v>
      </c>
    </row>
    <row r="241" spans="1:11" ht="39">
      <c r="A241" s="18" t="s">
        <v>482</v>
      </c>
      <c r="B241" s="119" t="s">
        <v>483</v>
      </c>
      <c r="C241" s="120"/>
      <c r="D241" s="16"/>
      <c r="E241" s="16"/>
      <c r="F241" s="22"/>
      <c r="G241" s="26"/>
      <c r="H241" s="27">
        <f t="shared" si="35"/>
        <v>4757.6</v>
      </c>
      <c r="I241" s="27">
        <f t="shared" si="35"/>
        <v>375</v>
      </c>
      <c r="J241" s="49">
        <f t="shared" si="29"/>
        <v>4382.6</v>
      </c>
      <c r="K241" s="49">
        <f t="shared" si="30"/>
        <v>7.882125441399024</v>
      </c>
    </row>
    <row r="242" spans="1:11" ht="13.5">
      <c r="A242" s="18" t="s">
        <v>126</v>
      </c>
      <c r="B242" s="119" t="s">
        <v>483</v>
      </c>
      <c r="C242" s="120"/>
      <c r="D242" s="16" t="s">
        <v>25</v>
      </c>
      <c r="E242" s="16"/>
      <c r="F242" s="22"/>
      <c r="G242" s="26"/>
      <c r="H242" s="27">
        <f t="shared" si="35"/>
        <v>4757.6</v>
      </c>
      <c r="I242" s="27">
        <f t="shared" si="35"/>
        <v>375</v>
      </c>
      <c r="J242" s="49">
        <f t="shared" si="29"/>
        <v>4382.6</v>
      </c>
      <c r="K242" s="49">
        <f t="shared" si="30"/>
        <v>7.882125441399024</v>
      </c>
    </row>
    <row r="243" spans="1:11" ht="13.5">
      <c r="A243" s="18" t="s">
        <v>471</v>
      </c>
      <c r="B243" s="119" t="s">
        <v>483</v>
      </c>
      <c r="C243" s="120"/>
      <c r="D243" s="16" t="s">
        <v>25</v>
      </c>
      <c r="E243" s="16" t="s">
        <v>168</v>
      </c>
      <c r="F243" s="22"/>
      <c r="G243" s="26"/>
      <c r="H243" s="27">
        <f t="shared" si="35"/>
        <v>4757.6</v>
      </c>
      <c r="I243" s="27">
        <f t="shared" si="35"/>
        <v>375</v>
      </c>
      <c r="J243" s="49">
        <f t="shared" si="29"/>
        <v>4382.6</v>
      </c>
      <c r="K243" s="49">
        <f t="shared" si="30"/>
        <v>7.882125441399024</v>
      </c>
    </row>
    <row r="244" spans="1:11" ht="39">
      <c r="A244" s="18" t="s">
        <v>33</v>
      </c>
      <c r="B244" s="119" t="s">
        <v>483</v>
      </c>
      <c r="C244" s="120"/>
      <c r="D244" s="16" t="s">
        <v>25</v>
      </c>
      <c r="E244" s="16" t="s">
        <v>168</v>
      </c>
      <c r="F244" s="22" t="s">
        <v>34</v>
      </c>
      <c r="G244" s="26"/>
      <c r="H244" s="27">
        <f t="shared" si="35"/>
        <v>4757.6</v>
      </c>
      <c r="I244" s="27">
        <f t="shared" si="35"/>
        <v>375</v>
      </c>
      <c r="J244" s="49">
        <f t="shared" si="29"/>
        <v>4382.6</v>
      </c>
      <c r="K244" s="49">
        <f t="shared" si="30"/>
        <v>7.882125441399024</v>
      </c>
    </row>
    <row r="245" spans="1:11" ht="39">
      <c r="A245" s="18" t="s">
        <v>35</v>
      </c>
      <c r="B245" s="119" t="s">
        <v>483</v>
      </c>
      <c r="C245" s="120"/>
      <c r="D245" s="16" t="s">
        <v>25</v>
      </c>
      <c r="E245" s="16" t="s">
        <v>168</v>
      </c>
      <c r="F245" s="22" t="s">
        <v>36</v>
      </c>
      <c r="G245" s="26"/>
      <c r="H245" s="27">
        <f t="shared" si="35"/>
        <v>4757.6</v>
      </c>
      <c r="I245" s="27">
        <f t="shared" si="35"/>
        <v>375</v>
      </c>
      <c r="J245" s="49">
        <f t="shared" si="29"/>
        <v>4382.6</v>
      </c>
      <c r="K245" s="49">
        <f t="shared" si="30"/>
        <v>7.882125441399024</v>
      </c>
    </row>
    <row r="246" spans="1:11" ht="39">
      <c r="A246" s="18" t="s">
        <v>458</v>
      </c>
      <c r="B246" s="119" t="s">
        <v>483</v>
      </c>
      <c r="C246" s="120"/>
      <c r="D246" s="16" t="s">
        <v>25</v>
      </c>
      <c r="E246" s="16" t="s">
        <v>168</v>
      </c>
      <c r="F246" s="22" t="s">
        <v>36</v>
      </c>
      <c r="G246" s="26" t="s">
        <v>459</v>
      </c>
      <c r="H246" s="27">
        <v>4757.6</v>
      </c>
      <c r="I246" s="27">
        <v>375</v>
      </c>
      <c r="J246" s="49">
        <f t="shared" si="29"/>
        <v>4382.6</v>
      </c>
      <c r="K246" s="49">
        <f t="shared" si="30"/>
        <v>7.882125441399024</v>
      </c>
    </row>
    <row r="247" spans="1:11" ht="39">
      <c r="A247" s="17" t="s">
        <v>524</v>
      </c>
      <c r="B247" s="117" t="s">
        <v>525</v>
      </c>
      <c r="C247" s="118"/>
      <c r="D247" s="15"/>
      <c r="E247" s="15"/>
      <c r="F247" s="21"/>
      <c r="G247" s="24"/>
      <c r="H247" s="25">
        <f>H248+H255</f>
        <v>7640</v>
      </c>
      <c r="I247" s="25">
        <f>I248+I255</f>
        <v>162.5</v>
      </c>
      <c r="J247" s="49">
        <f t="shared" si="29"/>
        <v>7477.5</v>
      </c>
      <c r="K247" s="49">
        <f t="shared" si="30"/>
        <v>2.1269633507853403</v>
      </c>
    </row>
    <row r="248" spans="1:11" ht="26.25">
      <c r="A248" s="17" t="s">
        <v>474</v>
      </c>
      <c r="B248" s="117" t="s">
        <v>526</v>
      </c>
      <c r="C248" s="118"/>
      <c r="D248" s="15"/>
      <c r="E248" s="15"/>
      <c r="F248" s="21"/>
      <c r="G248" s="24"/>
      <c r="H248" s="25">
        <f aca="true" t="shared" si="36" ref="H248:I253">H249</f>
        <v>581</v>
      </c>
      <c r="I248" s="25">
        <f t="shared" si="36"/>
        <v>162.5</v>
      </c>
      <c r="J248" s="49">
        <f t="shared" si="29"/>
        <v>418.5</v>
      </c>
      <c r="K248" s="49">
        <f t="shared" si="30"/>
        <v>27.969018932874356</v>
      </c>
    </row>
    <row r="249" spans="1:11" ht="39">
      <c r="A249" s="18" t="s">
        <v>527</v>
      </c>
      <c r="B249" s="119" t="s">
        <v>528</v>
      </c>
      <c r="C249" s="120"/>
      <c r="D249" s="16"/>
      <c r="E249" s="16"/>
      <c r="F249" s="22"/>
      <c r="G249" s="26"/>
      <c r="H249" s="27">
        <f t="shared" si="36"/>
        <v>581</v>
      </c>
      <c r="I249" s="27">
        <f t="shared" si="36"/>
        <v>162.5</v>
      </c>
      <c r="J249" s="49">
        <f t="shared" si="29"/>
        <v>418.5</v>
      </c>
      <c r="K249" s="49">
        <f t="shared" si="30"/>
        <v>27.969018932874356</v>
      </c>
    </row>
    <row r="250" spans="1:11" ht="26.25">
      <c r="A250" s="18" t="s">
        <v>153</v>
      </c>
      <c r="B250" s="119" t="s">
        <v>528</v>
      </c>
      <c r="C250" s="120"/>
      <c r="D250" s="16" t="s">
        <v>154</v>
      </c>
      <c r="E250" s="16"/>
      <c r="F250" s="22"/>
      <c r="G250" s="26"/>
      <c r="H250" s="27">
        <f t="shared" si="36"/>
        <v>581</v>
      </c>
      <c r="I250" s="27">
        <f t="shared" si="36"/>
        <v>162.5</v>
      </c>
      <c r="J250" s="49">
        <f t="shared" si="29"/>
        <v>418.5</v>
      </c>
      <c r="K250" s="49">
        <f t="shared" si="30"/>
        <v>27.969018932874356</v>
      </c>
    </row>
    <row r="251" spans="1:11" ht="13.5">
      <c r="A251" s="18" t="s">
        <v>523</v>
      </c>
      <c r="B251" s="119" t="s">
        <v>528</v>
      </c>
      <c r="C251" s="120"/>
      <c r="D251" s="16" t="s">
        <v>154</v>
      </c>
      <c r="E251" s="16" t="s">
        <v>101</v>
      </c>
      <c r="F251" s="22"/>
      <c r="G251" s="26"/>
      <c r="H251" s="27">
        <f t="shared" si="36"/>
        <v>581</v>
      </c>
      <c r="I251" s="27">
        <f t="shared" si="36"/>
        <v>162.5</v>
      </c>
      <c r="J251" s="49">
        <f t="shared" si="29"/>
        <v>418.5</v>
      </c>
      <c r="K251" s="49">
        <f t="shared" si="30"/>
        <v>27.969018932874356</v>
      </c>
    </row>
    <row r="252" spans="1:11" ht="39">
      <c r="A252" s="18" t="s">
        <v>33</v>
      </c>
      <c r="B252" s="119" t="s">
        <v>528</v>
      </c>
      <c r="C252" s="120"/>
      <c r="D252" s="16" t="s">
        <v>154</v>
      </c>
      <c r="E252" s="16" t="s">
        <v>101</v>
      </c>
      <c r="F252" s="22" t="s">
        <v>34</v>
      </c>
      <c r="G252" s="26"/>
      <c r="H252" s="27">
        <f t="shared" si="36"/>
        <v>581</v>
      </c>
      <c r="I252" s="27">
        <f t="shared" si="36"/>
        <v>162.5</v>
      </c>
      <c r="J252" s="49">
        <f t="shared" si="29"/>
        <v>418.5</v>
      </c>
      <c r="K252" s="49">
        <f t="shared" si="30"/>
        <v>27.969018932874356</v>
      </c>
    </row>
    <row r="253" spans="1:11" ht="39">
      <c r="A253" s="18" t="s">
        <v>35</v>
      </c>
      <c r="B253" s="119" t="s">
        <v>528</v>
      </c>
      <c r="C253" s="120"/>
      <c r="D253" s="16" t="s">
        <v>154</v>
      </c>
      <c r="E253" s="16" t="s">
        <v>101</v>
      </c>
      <c r="F253" s="22" t="s">
        <v>36</v>
      </c>
      <c r="G253" s="26"/>
      <c r="H253" s="27">
        <f t="shared" si="36"/>
        <v>581</v>
      </c>
      <c r="I253" s="27">
        <f t="shared" si="36"/>
        <v>162.5</v>
      </c>
      <c r="J253" s="49">
        <f t="shared" si="29"/>
        <v>418.5</v>
      </c>
      <c r="K253" s="49">
        <f t="shared" si="30"/>
        <v>27.969018932874356</v>
      </c>
    </row>
    <row r="254" spans="1:11" ht="39">
      <c r="A254" s="18" t="s">
        <v>458</v>
      </c>
      <c r="B254" s="119" t="s">
        <v>528</v>
      </c>
      <c r="C254" s="120"/>
      <c r="D254" s="16" t="s">
        <v>154</v>
      </c>
      <c r="E254" s="16" t="s">
        <v>101</v>
      </c>
      <c r="F254" s="22" t="s">
        <v>36</v>
      </c>
      <c r="G254" s="26" t="s">
        <v>459</v>
      </c>
      <c r="H254" s="27">
        <v>581</v>
      </c>
      <c r="I254" s="27">
        <v>162.5</v>
      </c>
      <c r="J254" s="49">
        <f t="shared" si="29"/>
        <v>418.5</v>
      </c>
      <c r="K254" s="49">
        <f t="shared" si="30"/>
        <v>27.969018932874356</v>
      </c>
    </row>
    <row r="255" spans="1:11" ht="26.25">
      <c r="A255" s="17" t="s">
        <v>529</v>
      </c>
      <c r="B255" s="117" t="s">
        <v>530</v>
      </c>
      <c r="C255" s="118"/>
      <c r="D255" s="15"/>
      <c r="E255" s="15"/>
      <c r="F255" s="21"/>
      <c r="G255" s="24"/>
      <c r="H255" s="25">
        <f aca="true" t="shared" si="37" ref="H255:I260">H256</f>
        <v>7059</v>
      </c>
      <c r="I255" s="25">
        <f t="shared" si="37"/>
        <v>0</v>
      </c>
      <c r="J255" s="48">
        <f t="shared" si="29"/>
        <v>7059</v>
      </c>
      <c r="K255" s="48">
        <f t="shared" si="30"/>
        <v>0</v>
      </c>
    </row>
    <row r="256" spans="1:11" ht="26.25">
      <c r="A256" s="18" t="s">
        <v>531</v>
      </c>
      <c r="B256" s="119" t="s">
        <v>532</v>
      </c>
      <c r="C256" s="120"/>
      <c r="D256" s="16"/>
      <c r="E256" s="16"/>
      <c r="F256" s="22"/>
      <c r="G256" s="26"/>
      <c r="H256" s="27">
        <f t="shared" si="37"/>
        <v>7059</v>
      </c>
      <c r="I256" s="27">
        <f t="shared" si="37"/>
        <v>0</v>
      </c>
      <c r="J256" s="49">
        <f t="shared" si="29"/>
        <v>7059</v>
      </c>
      <c r="K256" s="49">
        <f t="shared" si="30"/>
        <v>0</v>
      </c>
    </row>
    <row r="257" spans="1:11" ht="26.25">
      <c r="A257" s="18" t="s">
        <v>153</v>
      </c>
      <c r="B257" s="119" t="s">
        <v>532</v>
      </c>
      <c r="C257" s="120"/>
      <c r="D257" s="16" t="s">
        <v>154</v>
      </c>
      <c r="E257" s="16"/>
      <c r="F257" s="22"/>
      <c r="G257" s="26"/>
      <c r="H257" s="27">
        <f t="shared" si="37"/>
        <v>7059</v>
      </c>
      <c r="I257" s="27">
        <f t="shared" si="37"/>
        <v>0</v>
      </c>
      <c r="J257" s="49">
        <f t="shared" si="29"/>
        <v>7059</v>
      </c>
      <c r="K257" s="49">
        <f t="shared" si="30"/>
        <v>0</v>
      </c>
    </row>
    <row r="258" spans="1:11" ht="13.5">
      <c r="A258" s="18" t="s">
        <v>523</v>
      </c>
      <c r="B258" s="119" t="s">
        <v>532</v>
      </c>
      <c r="C258" s="120"/>
      <c r="D258" s="16" t="s">
        <v>154</v>
      </c>
      <c r="E258" s="16" t="s">
        <v>101</v>
      </c>
      <c r="F258" s="22"/>
      <c r="G258" s="26"/>
      <c r="H258" s="27">
        <f t="shared" si="37"/>
        <v>7059</v>
      </c>
      <c r="I258" s="27">
        <f t="shared" si="37"/>
        <v>0</v>
      </c>
      <c r="J258" s="49">
        <f t="shared" si="29"/>
        <v>7059</v>
      </c>
      <c r="K258" s="49">
        <f t="shared" si="30"/>
        <v>0</v>
      </c>
    </row>
    <row r="259" spans="1:11" ht="39">
      <c r="A259" s="18" t="s">
        <v>33</v>
      </c>
      <c r="B259" s="119" t="s">
        <v>532</v>
      </c>
      <c r="C259" s="120"/>
      <c r="D259" s="16" t="s">
        <v>154</v>
      </c>
      <c r="E259" s="16" t="s">
        <v>101</v>
      </c>
      <c r="F259" s="22" t="s">
        <v>34</v>
      </c>
      <c r="G259" s="26"/>
      <c r="H259" s="27">
        <f t="shared" si="37"/>
        <v>7059</v>
      </c>
      <c r="I259" s="27">
        <f t="shared" si="37"/>
        <v>0</v>
      </c>
      <c r="J259" s="49">
        <f t="shared" si="29"/>
        <v>7059</v>
      </c>
      <c r="K259" s="49">
        <f t="shared" si="30"/>
        <v>0</v>
      </c>
    </row>
    <row r="260" spans="1:11" ht="39">
      <c r="A260" s="18" t="s">
        <v>35</v>
      </c>
      <c r="B260" s="119" t="s">
        <v>532</v>
      </c>
      <c r="C260" s="120"/>
      <c r="D260" s="16" t="s">
        <v>154</v>
      </c>
      <c r="E260" s="16" t="s">
        <v>101</v>
      </c>
      <c r="F260" s="22" t="s">
        <v>36</v>
      </c>
      <c r="G260" s="26"/>
      <c r="H260" s="27">
        <f t="shared" si="37"/>
        <v>7059</v>
      </c>
      <c r="I260" s="27">
        <f t="shared" si="37"/>
        <v>0</v>
      </c>
      <c r="J260" s="49">
        <f t="shared" si="29"/>
        <v>7059</v>
      </c>
      <c r="K260" s="49">
        <f t="shared" si="30"/>
        <v>0</v>
      </c>
    </row>
    <row r="261" spans="1:11" ht="39">
      <c r="A261" s="18" t="s">
        <v>458</v>
      </c>
      <c r="B261" s="119" t="s">
        <v>532</v>
      </c>
      <c r="C261" s="120"/>
      <c r="D261" s="16" t="s">
        <v>154</v>
      </c>
      <c r="E261" s="16" t="s">
        <v>101</v>
      </c>
      <c r="F261" s="22" t="s">
        <v>36</v>
      </c>
      <c r="G261" s="26" t="s">
        <v>459</v>
      </c>
      <c r="H261" s="27">
        <v>7059</v>
      </c>
      <c r="I261" s="27">
        <v>0</v>
      </c>
      <c r="J261" s="49">
        <f t="shared" si="29"/>
        <v>7059</v>
      </c>
      <c r="K261" s="49">
        <f t="shared" si="30"/>
        <v>0</v>
      </c>
    </row>
    <row r="262" spans="1:11" ht="66">
      <c r="A262" s="17" t="s">
        <v>266</v>
      </c>
      <c r="B262" s="117" t="s">
        <v>267</v>
      </c>
      <c r="C262" s="118"/>
      <c r="D262" s="15"/>
      <c r="E262" s="15"/>
      <c r="F262" s="21"/>
      <c r="G262" s="24"/>
      <c r="H262" s="25">
        <f>H263</f>
        <v>4901.1</v>
      </c>
      <c r="I262" s="25">
        <f>I263</f>
        <v>2191.4</v>
      </c>
      <c r="J262" s="48">
        <f t="shared" si="29"/>
        <v>2709.7000000000003</v>
      </c>
      <c r="K262" s="48">
        <f t="shared" si="30"/>
        <v>44.71241149945931</v>
      </c>
    </row>
    <row r="263" spans="1:11" ht="52.5">
      <c r="A263" s="17" t="s">
        <v>268</v>
      </c>
      <c r="B263" s="117" t="s">
        <v>269</v>
      </c>
      <c r="C263" s="118"/>
      <c r="D263" s="15"/>
      <c r="E263" s="15"/>
      <c r="F263" s="21"/>
      <c r="G263" s="24"/>
      <c r="H263" s="25">
        <f>H264+H278+H288</f>
        <v>4901.1</v>
      </c>
      <c r="I263" s="25">
        <f>I264+I278+I288</f>
        <v>2191.4</v>
      </c>
      <c r="J263" s="48">
        <f t="shared" si="29"/>
        <v>2709.7000000000003</v>
      </c>
      <c r="K263" s="48">
        <f t="shared" si="30"/>
        <v>44.71241149945931</v>
      </c>
    </row>
    <row r="264" spans="1:11" ht="26.25">
      <c r="A264" s="18" t="s">
        <v>270</v>
      </c>
      <c r="B264" s="119" t="s">
        <v>271</v>
      </c>
      <c r="C264" s="120"/>
      <c r="D264" s="16"/>
      <c r="E264" s="16"/>
      <c r="F264" s="22"/>
      <c r="G264" s="26"/>
      <c r="H264" s="27">
        <f>H265</f>
        <v>752.4000000000001</v>
      </c>
      <c r="I264" s="27">
        <f>I265</f>
        <v>322.6</v>
      </c>
      <c r="J264" s="49">
        <f t="shared" si="29"/>
        <v>429.80000000000007</v>
      </c>
      <c r="K264" s="49">
        <f t="shared" si="30"/>
        <v>42.87612971823498</v>
      </c>
    </row>
    <row r="265" spans="1:11" ht="13.5">
      <c r="A265" s="18" t="s">
        <v>165</v>
      </c>
      <c r="B265" s="119" t="s">
        <v>271</v>
      </c>
      <c r="C265" s="120"/>
      <c r="D265" s="16" t="s">
        <v>166</v>
      </c>
      <c r="E265" s="16"/>
      <c r="F265" s="22"/>
      <c r="G265" s="26"/>
      <c r="H265" s="27">
        <f>H266+H270+H274</f>
        <v>752.4000000000001</v>
      </c>
      <c r="I265" s="27">
        <f>I266+I270+I274</f>
        <v>322.6</v>
      </c>
      <c r="J265" s="49">
        <f t="shared" si="29"/>
        <v>429.80000000000007</v>
      </c>
      <c r="K265" s="49">
        <f t="shared" si="30"/>
        <v>42.87612971823498</v>
      </c>
    </row>
    <row r="266" spans="1:11" ht="13.5">
      <c r="A266" s="18" t="s">
        <v>259</v>
      </c>
      <c r="B266" s="119" t="s">
        <v>271</v>
      </c>
      <c r="C266" s="120"/>
      <c r="D266" s="16" t="s">
        <v>166</v>
      </c>
      <c r="E266" s="16" t="s">
        <v>11</v>
      </c>
      <c r="F266" s="22"/>
      <c r="G266" s="26"/>
      <c r="H266" s="27">
        <f aca="true" t="shared" si="38" ref="H266:I268">H267</f>
        <v>166.4</v>
      </c>
      <c r="I266" s="27">
        <f t="shared" si="38"/>
        <v>83.2</v>
      </c>
      <c r="J266" s="49">
        <f aca="true" t="shared" si="39" ref="J266:J329">H266-I266</f>
        <v>83.2</v>
      </c>
      <c r="K266" s="49">
        <f aca="true" t="shared" si="40" ref="K266:K329">I266/H266*100</f>
        <v>50</v>
      </c>
    </row>
    <row r="267" spans="1:11" ht="39">
      <c r="A267" s="18" t="s">
        <v>191</v>
      </c>
      <c r="B267" s="119" t="s">
        <v>271</v>
      </c>
      <c r="C267" s="120"/>
      <c r="D267" s="16" t="s">
        <v>166</v>
      </c>
      <c r="E267" s="16" t="s">
        <v>11</v>
      </c>
      <c r="F267" s="22" t="s">
        <v>192</v>
      </c>
      <c r="G267" s="26"/>
      <c r="H267" s="27">
        <f t="shared" si="38"/>
        <v>166.4</v>
      </c>
      <c r="I267" s="27">
        <f t="shared" si="38"/>
        <v>83.2</v>
      </c>
      <c r="J267" s="49">
        <f t="shared" si="39"/>
        <v>83.2</v>
      </c>
      <c r="K267" s="49">
        <f t="shared" si="40"/>
        <v>50</v>
      </c>
    </row>
    <row r="268" spans="1:11" ht="13.5">
      <c r="A268" s="18" t="s">
        <v>264</v>
      </c>
      <c r="B268" s="119" t="s">
        <v>271</v>
      </c>
      <c r="C268" s="120"/>
      <c r="D268" s="16" t="s">
        <v>166</v>
      </c>
      <c r="E268" s="16" t="s">
        <v>11</v>
      </c>
      <c r="F268" s="22" t="s">
        <v>265</v>
      </c>
      <c r="G268" s="26"/>
      <c r="H268" s="27">
        <f t="shared" si="38"/>
        <v>166.4</v>
      </c>
      <c r="I268" s="27">
        <f t="shared" si="38"/>
        <v>83.2</v>
      </c>
      <c r="J268" s="49">
        <f t="shared" si="39"/>
        <v>83.2</v>
      </c>
      <c r="K268" s="49">
        <f t="shared" si="40"/>
        <v>50</v>
      </c>
    </row>
    <row r="269" spans="1:11" ht="26.25">
      <c r="A269" s="18" t="s">
        <v>257</v>
      </c>
      <c r="B269" s="119" t="s">
        <v>271</v>
      </c>
      <c r="C269" s="120"/>
      <c r="D269" s="16" t="s">
        <v>166</v>
      </c>
      <c r="E269" s="16" t="s">
        <v>11</v>
      </c>
      <c r="F269" s="22" t="s">
        <v>265</v>
      </c>
      <c r="G269" s="26" t="s">
        <v>258</v>
      </c>
      <c r="H269" s="27">
        <v>166.4</v>
      </c>
      <c r="I269" s="27">
        <v>83.2</v>
      </c>
      <c r="J269" s="49">
        <f t="shared" si="39"/>
        <v>83.2</v>
      </c>
      <c r="K269" s="49">
        <f t="shared" si="40"/>
        <v>50</v>
      </c>
    </row>
    <row r="270" spans="1:11" ht="13.5">
      <c r="A270" s="18" t="s">
        <v>301</v>
      </c>
      <c r="B270" s="119" t="s">
        <v>271</v>
      </c>
      <c r="C270" s="120"/>
      <c r="D270" s="16" t="s">
        <v>166</v>
      </c>
      <c r="E270" s="16" t="s">
        <v>13</v>
      </c>
      <c r="F270" s="22"/>
      <c r="G270" s="26"/>
      <c r="H270" s="27">
        <f aca="true" t="shared" si="41" ref="H270:I272">H271</f>
        <v>381.2</v>
      </c>
      <c r="I270" s="27">
        <f t="shared" si="41"/>
        <v>137</v>
      </c>
      <c r="J270" s="49">
        <f t="shared" si="39"/>
        <v>244.2</v>
      </c>
      <c r="K270" s="49">
        <f t="shared" si="40"/>
        <v>35.93913955928647</v>
      </c>
    </row>
    <row r="271" spans="1:11" ht="39">
      <c r="A271" s="18" t="s">
        <v>191</v>
      </c>
      <c r="B271" s="119" t="s">
        <v>271</v>
      </c>
      <c r="C271" s="120"/>
      <c r="D271" s="16" t="s">
        <v>166</v>
      </c>
      <c r="E271" s="16" t="s">
        <v>13</v>
      </c>
      <c r="F271" s="22" t="s">
        <v>192</v>
      </c>
      <c r="G271" s="26"/>
      <c r="H271" s="27">
        <f t="shared" si="41"/>
        <v>381.2</v>
      </c>
      <c r="I271" s="27">
        <f t="shared" si="41"/>
        <v>137</v>
      </c>
      <c r="J271" s="49">
        <f t="shared" si="39"/>
        <v>244.2</v>
      </c>
      <c r="K271" s="49">
        <f t="shared" si="40"/>
        <v>35.93913955928647</v>
      </c>
    </row>
    <row r="272" spans="1:11" ht="13.5">
      <c r="A272" s="18" t="s">
        <v>264</v>
      </c>
      <c r="B272" s="119" t="s">
        <v>271</v>
      </c>
      <c r="C272" s="120"/>
      <c r="D272" s="16" t="s">
        <v>166</v>
      </c>
      <c r="E272" s="16" t="s">
        <v>13</v>
      </c>
      <c r="F272" s="22" t="s">
        <v>265</v>
      </c>
      <c r="G272" s="26"/>
      <c r="H272" s="27">
        <f t="shared" si="41"/>
        <v>381.2</v>
      </c>
      <c r="I272" s="27">
        <f t="shared" si="41"/>
        <v>137</v>
      </c>
      <c r="J272" s="49">
        <f t="shared" si="39"/>
        <v>244.2</v>
      </c>
      <c r="K272" s="49">
        <f t="shared" si="40"/>
        <v>35.93913955928647</v>
      </c>
    </row>
    <row r="273" spans="1:11" ht="26.25">
      <c r="A273" s="18" t="s">
        <v>257</v>
      </c>
      <c r="B273" s="119" t="s">
        <v>271</v>
      </c>
      <c r="C273" s="120"/>
      <c r="D273" s="16" t="s">
        <v>166</v>
      </c>
      <c r="E273" s="16" t="s">
        <v>13</v>
      </c>
      <c r="F273" s="22" t="s">
        <v>265</v>
      </c>
      <c r="G273" s="26" t="s">
        <v>258</v>
      </c>
      <c r="H273" s="27">
        <v>381.2</v>
      </c>
      <c r="I273" s="27">
        <v>137</v>
      </c>
      <c r="J273" s="49">
        <f t="shared" si="39"/>
        <v>244.2</v>
      </c>
      <c r="K273" s="49">
        <f t="shared" si="40"/>
        <v>35.93913955928647</v>
      </c>
    </row>
    <row r="274" spans="1:11" ht="13.5">
      <c r="A274" s="18" t="s">
        <v>321</v>
      </c>
      <c r="B274" s="119" t="s">
        <v>271</v>
      </c>
      <c r="C274" s="120"/>
      <c r="D274" s="16" t="s">
        <v>166</v>
      </c>
      <c r="E274" s="16" t="s">
        <v>101</v>
      </c>
      <c r="F274" s="22"/>
      <c r="G274" s="26"/>
      <c r="H274" s="27">
        <f aca="true" t="shared" si="42" ref="H274:I276">H275</f>
        <v>204.8</v>
      </c>
      <c r="I274" s="27">
        <f t="shared" si="42"/>
        <v>102.4</v>
      </c>
      <c r="J274" s="49">
        <f t="shared" si="39"/>
        <v>102.4</v>
      </c>
      <c r="K274" s="49">
        <f t="shared" si="40"/>
        <v>50</v>
      </c>
    </row>
    <row r="275" spans="1:11" ht="39">
      <c r="A275" s="18" t="s">
        <v>191</v>
      </c>
      <c r="B275" s="119" t="s">
        <v>271</v>
      </c>
      <c r="C275" s="120"/>
      <c r="D275" s="16" t="s">
        <v>166</v>
      </c>
      <c r="E275" s="16" t="s">
        <v>101</v>
      </c>
      <c r="F275" s="22" t="s">
        <v>192</v>
      </c>
      <c r="G275" s="26"/>
      <c r="H275" s="27">
        <f t="shared" si="42"/>
        <v>204.8</v>
      </c>
      <c r="I275" s="27">
        <f t="shared" si="42"/>
        <v>102.4</v>
      </c>
      <c r="J275" s="49">
        <f t="shared" si="39"/>
        <v>102.4</v>
      </c>
      <c r="K275" s="49">
        <f t="shared" si="40"/>
        <v>50</v>
      </c>
    </row>
    <row r="276" spans="1:11" ht="13.5">
      <c r="A276" s="18" t="s">
        <v>264</v>
      </c>
      <c r="B276" s="119" t="s">
        <v>271</v>
      </c>
      <c r="C276" s="120"/>
      <c r="D276" s="16" t="s">
        <v>166</v>
      </c>
      <c r="E276" s="16" t="s">
        <v>101</v>
      </c>
      <c r="F276" s="22" t="s">
        <v>265</v>
      </c>
      <c r="G276" s="26"/>
      <c r="H276" s="27">
        <f t="shared" si="42"/>
        <v>204.8</v>
      </c>
      <c r="I276" s="27">
        <f t="shared" si="42"/>
        <v>102.4</v>
      </c>
      <c r="J276" s="49">
        <f t="shared" si="39"/>
        <v>102.4</v>
      </c>
      <c r="K276" s="49">
        <f t="shared" si="40"/>
        <v>50</v>
      </c>
    </row>
    <row r="277" spans="1:11" ht="26.25">
      <c r="A277" s="18" t="s">
        <v>257</v>
      </c>
      <c r="B277" s="119" t="s">
        <v>271</v>
      </c>
      <c r="C277" s="120"/>
      <c r="D277" s="16" t="s">
        <v>166</v>
      </c>
      <c r="E277" s="16" t="s">
        <v>101</v>
      </c>
      <c r="F277" s="22" t="s">
        <v>265</v>
      </c>
      <c r="G277" s="26" t="s">
        <v>258</v>
      </c>
      <c r="H277" s="27">
        <v>204.8</v>
      </c>
      <c r="I277" s="27">
        <v>102.4</v>
      </c>
      <c r="J277" s="49">
        <f t="shared" si="39"/>
        <v>102.4</v>
      </c>
      <c r="K277" s="49">
        <f t="shared" si="40"/>
        <v>50</v>
      </c>
    </row>
    <row r="278" spans="1:11" ht="13.5">
      <c r="A278" s="18" t="s">
        <v>272</v>
      </c>
      <c r="B278" s="119" t="s">
        <v>273</v>
      </c>
      <c r="C278" s="120"/>
      <c r="D278" s="16"/>
      <c r="E278" s="16"/>
      <c r="F278" s="22"/>
      <c r="G278" s="26"/>
      <c r="H278" s="27">
        <f>H279</f>
        <v>3948.7</v>
      </c>
      <c r="I278" s="27">
        <f>I279</f>
        <v>1868.8000000000002</v>
      </c>
      <c r="J278" s="49">
        <f t="shared" si="39"/>
        <v>2079.8999999999996</v>
      </c>
      <c r="K278" s="49">
        <f t="shared" si="40"/>
        <v>47.326968369336754</v>
      </c>
    </row>
    <row r="279" spans="1:11" ht="13.5">
      <c r="A279" s="18" t="s">
        <v>165</v>
      </c>
      <c r="B279" s="119" t="s">
        <v>273</v>
      </c>
      <c r="C279" s="120"/>
      <c r="D279" s="16" t="s">
        <v>166</v>
      </c>
      <c r="E279" s="16"/>
      <c r="F279" s="22"/>
      <c r="G279" s="26"/>
      <c r="H279" s="27">
        <f>H280+H284</f>
        <v>3948.7</v>
      </c>
      <c r="I279" s="27">
        <f>I280+I284</f>
        <v>1868.8000000000002</v>
      </c>
      <c r="J279" s="49">
        <f t="shared" si="39"/>
        <v>2079.8999999999996</v>
      </c>
      <c r="K279" s="49">
        <f t="shared" si="40"/>
        <v>47.326968369336754</v>
      </c>
    </row>
    <row r="280" spans="1:11" ht="13.5">
      <c r="A280" s="18" t="s">
        <v>259</v>
      </c>
      <c r="B280" s="119" t="s">
        <v>273</v>
      </c>
      <c r="C280" s="120"/>
      <c r="D280" s="16" t="s">
        <v>166</v>
      </c>
      <c r="E280" s="16" t="s">
        <v>11</v>
      </c>
      <c r="F280" s="22"/>
      <c r="G280" s="26"/>
      <c r="H280" s="27">
        <f aca="true" t="shared" si="43" ref="H280:I282">H281</f>
        <v>1632</v>
      </c>
      <c r="I280" s="27">
        <f t="shared" si="43"/>
        <v>715.6</v>
      </c>
      <c r="J280" s="49">
        <f t="shared" si="39"/>
        <v>916.4</v>
      </c>
      <c r="K280" s="49">
        <f t="shared" si="40"/>
        <v>43.84803921568627</v>
      </c>
    </row>
    <row r="281" spans="1:11" ht="39">
      <c r="A281" s="18" t="s">
        <v>191</v>
      </c>
      <c r="B281" s="119" t="s">
        <v>273</v>
      </c>
      <c r="C281" s="120"/>
      <c r="D281" s="16" t="s">
        <v>166</v>
      </c>
      <c r="E281" s="16" t="s">
        <v>11</v>
      </c>
      <c r="F281" s="22" t="s">
        <v>192</v>
      </c>
      <c r="G281" s="26"/>
      <c r="H281" s="27">
        <f t="shared" si="43"/>
        <v>1632</v>
      </c>
      <c r="I281" s="27">
        <f t="shared" si="43"/>
        <v>715.6</v>
      </c>
      <c r="J281" s="49">
        <f t="shared" si="39"/>
        <v>916.4</v>
      </c>
      <c r="K281" s="49">
        <f t="shared" si="40"/>
        <v>43.84803921568627</v>
      </c>
    </row>
    <row r="282" spans="1:11" ht="13.5">
      <c r="A282" s="18" t="s">
        <v>264</v>
      </c>
      <c r="B282" s="119" t="s">
        <v>273</v>
      </c>
      <c r="C282" s="120"/>
      <c r="D282" s="16" t="s">
        <v>166</v>
      </c>
      <c r="E282" s="16" t="s">
        <v>11</v>
      </c>
      <c r="F282" s="22" t="s">
        <v>265</v>
      </c>
      <c r="G282" s="26"/>
      <c r="H282" s="27">
        <f t="shared" si="43"/>
        <v>1632</v>
      </c>
      <c r="I282" s="27">
        <f t="shared" si="43"/>
        <v>715.6</v>
      </c>
      <c r="J282" s="49">
        <f t="shared" si="39"/>
        <v>916.4</v>
      </c>
      <c r="K282" s="49">
        <f t="shared" si="40"/>
        <v>43.84803921568627</v>
      </c>
    </row>
    <row r="283" spans="1:11" ht="26.25">
      <c r="A283" s="18" t="s">
        <v>257</v>
      </c>
      <c r="B283" s="119" t="s">
        <v>273</v>
      </c>
      <c r="C283" s="120"/>
      <c r="D283" s="16" t="s">
        <v>166</v>
      </c>
      <c r="E283" s="16" t="s">
        <v>11</v>
      </c>
      <c r="F283" s="22" t="s">
        <v>265</v>
      </c>
      <c r="G283" s="26" t="s">
        <v>258</v>
      </c>
      <c r="H283" s="27">
        <v>1632</v>
      </c>
      <c r="I283" s="27">
        <v>715.6</v>
      </c>
      <c r="J283" s="49">
        <f t="shared" si="39"/>
        <v>916.4</v>
      </c>
      <c r="K283" s="49">
        <f t="shared" si="40"/>
        <v>43.84803921568627</v>
      </c>
    </row>
    <row r="284" spans="1:11" ht="13.5">
      <c r="A284" s="18" t="s">
        <v>301</v>
      </c>
      <c r="B284" s="119" t="s">
        <v>273</v>
      </c>
      <c r="C284" s="120"/>
      <c r="D284" s="16" t="s">
        <v>166</v>
      </c>
      <c r="E284" s="16" t="s">
        <v>13</v>
      </c>
      <c r="F284" s="22"/>
      <c r="G284" s="26"/>
      <c r="H284" s="27">
        <f aca="true" t="shared" si="44" ref="H284:I286">H285</f>
        <v>2316.7</v>
      </c>
      <c r="I284" s="27">
        <f t="shared" si="44"/>
        <v>1153.2</v>
      </c>
      <c r="J284" s="49">
        <f t="shared" si="39"/>
        <v>1163.4999999999998</v>
      </c>
      <c r="K284" s="49">
        <f t="shared" si="40"/>
        <v>49.77770104027281</v>
      </c>
    </row>
    <row r="285" spans="1:11" ht="39">
      <c r="A285" s="18" t="s">
        <v>191</v>
      </c>
      <c r="B285" s="119" t="s">
        <v>273</v>
      </c>
      <c r="C285" s="120"/>
      <c r="D285" s="16" t="s">
        <v>166</v>
      </c>
      <c r="E285" s="16" t="s">
        <v>13</v>
      </c>
      <c r="F285" s="22" t="s">
        <v>192</v>
      </c>
      <c r="G285" s="26"/>
      <c r="H285" s="27">
        <f t="shared" si="44"/>
        <v>2316.7</v>
      </c>
      <c r="I285" s="27">
        <f t="shared" si="44"/>
        <v>1153.2</v>
      </c>
      <c r="J285" s="49">
        <f t="shared" si="39"/>
        <v>1163.4999999999998</v>
      </c>
      <c r="K285" s="49">
        <f t="shared" si="40"/>
        <v>49.77770104027281</v>
      </c>
    </row>
    <row r="286" spans="1:11" ht="13.5">
      <c r="A286" s="18" t="s">
        <v>264</v>
      </c>
      <c r="B286" s="119" t="s">
        <v>273</v>
      </c>
      <c r="C286" s="120"/>
      <c r="D286" s="16" t="s">
        <v>166</v>
      </c>
      <c r="E286" s="16" t="s">
        <v>13</v>
      </c>
      <c r="F286" s="22" t="s">
        <v>265</v>
      </c>
      <c r="G286" s="26"/>
      <c r="H286" s="27">
        <f t="shared" si="44"/>
        <v>2316.7</v>
      </c>
      <c r="I286" s="27">
        <f t="shared" si="44"/>
        <v>1153.2</v>
      </c>
      <c r="J286" s="49">
        <f t="shared" si="39"/>
        <v>1163.4999999999998</v>
      </c>
      <c r="K286" s="49">
        <f t="shared" si="40"/>
        <v>49.77770104027281</v>
      </c>
    </row>
    <row r="287" spans="1:11" ht="26.25">
      <c r="A287" s="18" t="s">
        <v>257</v>
      </c>
      <c r="B287" s="119" t="s">
        <v>273</v>
      </c>
      <c r="C287" s="120"/>
      <c r="D287" s="16" t="s">
        <v>166</v>
      </c>
      <c r="E287" s="16" t="s">
        <v>13</v>
      </c>
      <c r="F287" s="22" t="s">
        <v>265</v>
      </c>
      <c r="G287" s="26" t="s">
        <v>258</v>
      </c>
      <c r="H287" s="27">
        <v>2316.7</v>
      </c>
      <c r="I287" s="27">
        <v>1153.2</v>
      </c>
      <c r="J287" s="49">
        <f t="shared" si="39"/>
        <v>1163.4999999999998</v>
      </c>
      <c r="K287" s="49">
        <f t="shared" si="40"/>
        <v>49.77770104027281</v>
      </c>
    </row>
    <row r="288" spans="1:11" ht="13.5">
      <c r="A288" s="18" t="s">
        <v>274</v>
      </c>
      <c r="B288" s="119" t="s">
        <v>275</v>
      </c>
      <c r="C288" s="120"/>
      <c r="D288" s="16"/>
      <c r="E288" s="16"/>
      <c r="F288" s="22"/>
      <c r="G288" s="26"/>
      <c r="H288" s="27">
        <f aca="true" t="shared" si="45" ref="H288:I292">H289</f>
        <v>200</v>
      </c>
      <c r="I288" s="27">
        <f t="shared" si="45"/>
        <v>0</v>
      </c>
      <c r="J288" s="49">
        <f t="shared" si="39"/>
        <v>200</v>
      </c>
      <c r="K288" s="49">
        <f t="shared" si="40"/>
        <v>0</v>
      </c>
    </row>
    <row r="289" spans="1:11" ht="13.5">
      <c r="A289" s="18" t="s">
        <v>165</v>
      </c>
      <c r="B289" s="119" t="s">
        <v>275</v>
      </c>
      <c r="C289" s="120"/>
      <c r="D289" s="16" t="s">
        <v>166</v>
      </c>
      <c r="E289" s="16"/>
      <c r="F289" s="22"/>
      <c r="G289" s="26"/>
      <c r="H289" s="27">
        <f t="shared" si="45"/>
        <v>200</v>
      </c>
      <c r="I289" s="27">
        <f t="shared" si="45"/>
        <v>0</v>
      </c>
      <c r="J289" s="49">
        <f t="shared" si="39"/>
        <v>200</v>
      </c>
      <c r="K289" s="49">
        <f t="shared" si="40"/>
        <v>0</v>
      </c>
    </row>
    <row r="290" spans="1:11" ht="13.5">
      <c r="A290" s="18" t="s">
        <v>259</v>
      </c>
      <c r="B290" s="119" t="s">
        <v>275</v>
      </c>
      <c r="C290" s="120"/>
      <c r="D290" s="16" t="s">
        <v>166</v>
      </c>
      <c r="E290" s="16" t="s">
        <v>11</v>
      </c>
      <c r="F290" s="22"/>
      <c r="G290" s="26"/>
      <c r="H290" s="27">
        <f t="shared" si="45"/>
        <v>200</v>
      </c>
      <c r="I290" s="27">
        <f t="shared" si="45"/>
        <v>0</v>
      </c>
      <c r="J290" s="49">
        <f t="shared" si="39"/>
        <v>200</v>
      </c>
      <c r="K290" s="49">
        <f t="shared" si="40"/>
        <v>0</v>
      </c>
    </row>
    <row r="291" spans="1:11" ht="39">
      <c r="A291" s="18" t="s">
        <v>191</v>
      </c>
      <c r="B291" s="119" t="s">
        <v>275</v>
      </c>
      <c r="C291" s="120"/>
      <c r="D291" s="16" t="s">
        <v>166</v>
      </c>
      <c r="E291" s="16" t="s">
        <v>11</v>
      </c>
      <c r="F291" s="22" t="s">
        <v>192</v>
      </c>
      <c r="G291" s="26"/>
      <c r="H291" s="27">
        <f t="shared" si="45"/>
        <v>200</v>
      </c>
      <c r="I291" s="27">
        <f t="shared" si="45"/>
        <v>0</v>
      </c>
      <c r="J291" s="49">
        <f t="shared" si="39"/>
        <v>200</v>
      </c>
      <c r="K291" s="49">
        <f t="shared" si="40"/>
        <v>0</v>
      </c>
    </row>
    <row r="292" spans="1:11" ht="13.5">
      <c r="A292" s="18" t="s">
        <v>264</v>
      </c>
      <c r="B292" s="119" t="s">
        <v>275</v>
      </c>
      <c r="C292" s="120"/>
      <c r="D292" s="16" t="s">
        <v>166</v>
      </c>
      <c r="E292" s="16" t="s">
        <v>11</v>
      </c>
      <c r="F292" s="22" t="s">
        <v>265</v>
      </c>
      <c r="G292" s="26"/>
      <c r="H292" s="27">
        <f t="shared" si="45"/>
        <v>200</v>
      </c>
      <c r="I292" s="27">
        <f t="shared" si="45"/>
        <v>0</v>
      </c>
      <c r="J292" s="49">
        <f t="shared" si="39"/>
        <v>200</v>
      </c>
      <c r="K292" s="49">
        <f t="shared" si="40"/>
        <v>0</v>
      </c>
    </row>
    <row r="293" spans="1:11" ht="26.25">
      <c r="A293" s="18" t="s">
        <v>257</v>
      </c>
      <c r="B293" s="119" t="s">
        <v>275</v>
      </c>
      <c r="C293" s="120"/>
      <c r="D293" s="16" t="s">
        <v>166</v>
      </c>
      <c r="E293" s="16" t="s">
        <v>11</v>
      </c>
      <c r="F293" s="22" t="s">
        <v>265</v>
      </c>
      <c r="G293" s="26" t="s">
        <v>258</v>
      </c>
      <c r="H293" s="27">
        <v>200</v>
      </c>
      <c r="I293" s="27">
        <v>0</v>
      </c>
      <c r="J293" s="49">
        <f t="shared" si="39"/>
        <v>200</v>
      </c>
      <c r="K293" s="49">
        <f t="shared" si="40"/>
        <v>0</v>
      </c>
    </row>
    <row r="294" spans="1:11" ht="52.5">
      <c r="A294" s="17" t="s">
        <v>328</v>
      </c>
      <c r="B294" s="117" t="s">
        <v>329</v>
      </c>
      <c r="C294" s="118"/>
      <c r="D294" s="15"/>
      <c r="E294" s="15"/>
      <c r="F294" s="21"/>
      <c r="G294" s="24"/>
      <c r="H294" s="25">
        <f>H295</f>
        <v>508.3</v>
      </c>
      <c r="I294" s="25">
        <f>I295</f>
        <v>336.7</v>
      </c>
      <c r="J294" s="48">
        <f t="shared" si="39"/>
        <v>171.60000000000002</v>
      </c>
      <c r="K294" s="48">
        <f t="shared" si="40"/>
        <v>66.24040920716112</v>
      </c>
    </row>
    <row r="295" spans="1:11" ht="42" customHeight="1">
      <c r="A295" s="17" t="s">
        <v>330</v>
      </c>
      <c r="B295" s="117" t="s">
        <v>331</v>
      </c>
      <c r="C295" s="118"/>
      <c r="D295" s="15"/>
      <c r="E295" s="15"/>
      <c r="F295" s="21"/>
      <c r="G295" s="24"/>
      <c r="H295" s="28">
        <f>H296+H305</f>
        <v>508.3</v>
      </c>
      <c r="I295" s="28">
        <f>I296+I305</f>
        <v>336.7</v>
      </c>
      <c r="J295" s="48">
        <f t="shared" si="39"/>
        <v>171.60000000000002</v>
      </c>
      <c r="K295" s="48">
        <f t="shared" si="40"/>
        <v>66.24040920716112</v>
      </c>
    </row>
    <row r="296" spans="1:11" ht="26.25">
      <c r="A296" s="18" t="s">
        <v>332</v>
      </c>
      <c r="B296" s="119" t="s">
        <v>333</v>
      </c>
      <c r="C296" s="120"/>
      <c r="D296" s="16"/>
      <c r="E296" s="16"/>
      <c r="F296" s="22"/>
      <c r="G296" s="26"/>
      <c r="H296" s="27">
        <f>H297</f>
        <v>493.3</v>
      </c>
      <c r="I296" s="27">
        <f>I297</f>
        <v>336.7</v>
      </c>
      <c r="J296" s="49">
        <f t="shared" si="39"/>
        <v>156.60000000000002</v>
      </c>
      <c r="K296" s="49">
        <f t="shared" si="40"/>
        <v>68.25461179809447</v>
      </c>
    </row>
    <row r="297" spans="1:11" ht="13.5">
      <c r="A297" s="18" t="s">
        <v>165</v>
      </c>
      <c r="B297" s="119" t="s">
        <v>333</v>
      </c>
      <c r="C297" s="120"/>
      <c r="D297" s="16" t="s">
        <v>166</v>
      </c>
      <c r="E297" s="16"/>
      <c r="F297" s="22"/>
      <c r="G297" s="26"/>
      <c r="H297" s="27">
        <f>H298</f>
        <v>493.3</v>
      </c>
      <c r="I297" s="27">
        <f>I298</f>
        <v>336.7</v>
      </c>
      <c r="J297" s="49">
        <f t="shared" si="39"/>
        <v>156.60000000000002</v>
      </c>
      <c r="K297" s="49">
        <f t="shared" si="40"/>
        <v>68.25461179809447</v>
      </c>
    </row>
    <row r="298" spans="1:11" ht="13.5">
      <c r="A298" s="18" t="s">
        <v>327</v>
      </c>
      <c r="B298" s="119" t="s">
        <v>333</v>
      </c>
      <c r="C298" s="120"/>
      <c r="D298" s="16" t="s">
        <v>166</v>
      </c>
      <c r="E298" s="16" t="s">
        <v>166</v>
      </c>
      <c r="F298" s="22"/>
      <c r="G298" s="26"/>
      <c r="H298" s="27">
        <f>H299+H302</f>
        <v>493.3</v>
      </c>
      <c r="I298" s="27">
        <f>I299+I302</f>
        <v>336.7</v>
      </c>
      <c r="J298" s="49">
        <f t="shared" si="39"/>
        <v>156.60000000000002</v>
      </c>
      <c r="K298" s="49">
        <f t="shared" si="40"/>
        <v>68.25461179809447</v>
      </c>
    </row>
    <row r="299" spans="1:11" ht="39">
      <c r="A299" s="18" t="s">
        <v>33</v>
      </c>
      <c r="B299" s="119" t="s">
        <v>333</v>
      </c>
      <c r="C299" s="120"/>
      <c r="D299" s="16" t="s">
        <v>166</v>
      </c>
      <c r="E299" s="16" t="s">
        <v>166</v>
      </c>
      <c r="F299" s="22" t="s">
        <v>34</v>
      </c>
      <c r="G299" s="26"/>
      <c r="H299" s="27">
        <f>H300</f>
        <v>384.8</v>
      </c>
      <c r="I299" s="27">
        <f>I300</f>
        <v>236.5</v>
      </c>
      <c r="J299" s="49">
        <f t="shared" si="39"/>
        <v>148.3</v>
      </c>
      <c r="K299" s="49">
        <f t="shared" si="40"/>
        <v>61.46049896049895</v>
      </c>
    </row>
    <row r="300" spans="1:11" ht="39">
      <c r="A300" s="18" t="s">
        <v>35</v>
      </c>
      <c r="B300" s="119" t="s">
        <v>333</v>
      </c>
      <c r="C300" s="120"/>
      <c r="D300" s="16" t="s">
        <v>166</v>
      </c>
      <c r="E300" s="16" t="s">
        <v>166</v>
      </c>
      <c r="F300" s="22" t="s">
        <v>36</v>
      </c>
      <c r="G300" s="26"/>
      <c r="H300" s="27">
        <f>H301</f>
        <v>384.8</v>
      </c>
      <c r="I300" s="27">
        <f>I301</f>
        <v>236.5</v>
      </c>
      <c r="J300" s="49">
        <f t="shared" si="39"/>
        <v>148.3</v>
      </c>
      <c r="K300" s="49">
        <f t="shared" si="40"/>
        <v>61.46049896049895</v>
      </c>
    </row>
    <row r="301" spans="1:11" ht="39">
      <c r="A301" s="18" t="s">
        <v>364</v>
      </c>
      <c r="B301" s="119" t="s">
        <v>333</v>
      </c>
      <c r="C301" s="120"/>
      <c r="D301" s="16" t="s">
        <v>166</v>
      </c>
      <c r="E301" s="16" t="s">
        <v>166</v>
      </c>
      <c r="F301" s="22" t="s">
        <v>36</v>
      </c>
      <c r="G301" s="26" t="s">
        <v>365</v>
      </c>
      <c r="H301" s="27">
        <v>384.8</v>
      </c>
      <c r="I301" s="27">
        <v>236.5</v>
      </c>
      <c r="J301" s="49">
        <f t="shared" si="39"/>
        <v>148.3</v>
      </c>
      <c r="K301" s="49">
        <f t="shared" si="40"/>
        <v>61.46049896049895</v>
      </c>
    </row>
    <row r="302" spans="1:11" ht="39">
      <c r="A302" s="18" t="s">
        <v>191</v>
      </c>
      <c r="B302" s="119" t="s">
        <v>333</v>
      </c>
      <c r="C302" s="120"/>
      <c r="D302" s="16" t="s">
        <v>166</v>
      </c>
      <c r="E302" s="16" t="s">
        <v>166</v>
      </c>
      <c r="F302" s="22" t="s">
        <v>192</v>
      </c>
      <c r="G302" s="26"/>
      <c r="H302" s="27">
        <f>H303</f>
        <v>108.5</v>
      </c>
      <c r="I302" s="27">
        <f>I303</f>
        <v>100.2</v>
      </c>
      <c r="J302" s="49">
        <f t="shared" si="39"/>
        <v>8.299999999999997</v>
      </c>
      <c r="K302" s="49">
        <f t="shared" si="40"/>
        <v>92.35023041474655</v>
      </c>
    </row>
    <row r="303" spans="1:11" ht="13.5">
      <c r="A303" s="18" t="s">
        <v>264</v>
      </c>
      <c r="B303" s="119" t="s">
        <v>333</v>
      </c>
      <c r="C303" s="120"/>
      <c r="D303" s="16" t="s">
        <v>166</v>
      </c>
      <c r="E303" s="16" t="s">
        <v>166</v>
      </c>
      <c r="F303" s="22" t="s">
        <v>265</v>
      </c>
      <c r="G303" s="26"/>
      <c r="H303" s="27">
        <f>H304</f>
        <v>108.5</v>
      </c>
      <c r="I303" s="27">
        <f>I304</f>
        <v>100.2</v>
      </c>
      <c r="J303" s="49">
        <f t="shared" si="39"/>
        <v>8.299999999999997</v>
      </c>
      <c r="K303" s="49">
        <f t="shared" si="40"/>
        <v>92.35023041474655</v>
      </c>
    </row>
    <row r="304" spans="1:11" ht="26.25">
      <c r="A304" s="18" t="s">
        <v>257</v>
      </c>
      <c r="B304" s="119" t="s">
        <v>333</v>
      </c>
      <c r="C304" s="120"/>
      <c r="D304" s="16" t="s">
        <v>166</v>
      </c>
      <c r="E304" s="16" t="s">
        <v>166</v>
      </c>
      <c r="F304" s="22" t="s">
        <v>265</v>
      </c>
      <c r="G304" s="26" t="s">
        <v>258</v>
      </c>
      <c r="H304" s="27">
        <v>108.5</v>
      </c>
      <c r="I304" s="27">
        <v>100.2</v>
      </c>
      <c r="J304" s="49">
        <f t="shared" si="39"/>
        <v>8.299999999999997</v>
      </c>
      <c r="K304" s="49">
        <f t="shared" si="40"/>
        <v>92.35023041474655</v>
      </c>
    </row>
    <row r="305" spans="1:11" ht="52.5">
      <c r="A305" s="18" t="s">
        <v>366</v>
      </c>
      <c r="B305" s="119" t="s">
        <v>367</v>
      </c>
      <c r="C305" s="120"/>
      <c r="D305" s="16"/>
      <c r="E305" s="16"/>
      <c r="F305" s="22"/>
      <c r="G305" s="26"/>
      <c r="H305" s="27">
        <f aca="true" t="shared" si="46" ref="H305:I309">H306</f>
        <v>15</v>
      </c>
      <c r="I305" s="27">
        <f t="shared" si="46"/>
        <v>0</v>
      </c>
      <c r="J305" s="49">
        <f t="shared" si="39"/>
        <v>15</v>
      </c>
      <c r="K305" s="49">
        <f t="shared" si="40"/>
        <v>0</v>
      </c>
    </row>
    <row r="306" spans="1:11" ht="13.5">
      <c r="A306" s="18" t="s">
        <v>165</v>
      </c>
      <c r="B306" s="119" t="s">
        <v>367</v>
      </c>
      <c r="C306" s="120"/>
      <c r="D306" s="16" t="s">
        <v>166</v>
      </c>
      <c r="E306" s="16"/>
      <c r="F306" s="22"/>
      <c r="G306" s="26"/>
      <c r="H306" s="27">
        <f t="shared" si="46"/>
        <v>15</v>
      </c>
      <c r="I306" s="27">
        <f t="shared" si="46"/>
        <v>0</v>
      </c>
      <c r="J306" s="49">
        <f t="shared" si="39"/>
        <v>15</v>
      </c>
      <c r="K306" s="49">
        <f t="shared" si="40"/>
        <v>0</v>
      </c>
    </row>
    <row r="307" spans="1:11" ht="13.5">
      <c r="A307" s="18" t="s">
        <v>327</v>
      </c>
      <c r="B307" s="119" t="s">
        <v>367</v>
      </c>
      <c r="C307" s="120"/>
      <c r="D307" s="16" t="s">
        <v>166</v>
      </c>
      <c r="E307" s="16" t="s">
        <v>166</v>
      </c>
      <c r="F307" s="22"/>
      <c r="G307" s="26"/>
      <c r="H307" s="27">
        <f t="shared" si="46"/>
        <v>15</v>
      </c>
      <c r="I307" s="27">
        <f t="shared" si="46"/>
        <v>0</v>
      </c>
      <c r="J307" s="49">
        <f t="shared" si="39"/>
        <v>15</v>
      </c>
      <c r="K307" s="49">
        <f t="shared" si="40"/>
        <v>0</v>
      </c>
    </row>
    <row r="308" spans="1:11" ht="39">
      <c r="A308" s="18" t="s">
        <v>33</v>
      </c>
      <c r="B308" s="119" t="s">
        <v>367</v>
      </c>
      <c r="C308" s="120"/>
      <c r="D308" s="16" t="s">
        <v>166</v>
      </c>
      <c r="E308" s="16" t="s">
        <v>166</v>
      </c>
      <c r="F308" s="22" t="s">
        <v>34</v>
      </c>
      <c r="G308" s="26"/>
      <c r="H308" s="27">
        <f t="shared" si="46"/>
        <v>15</v>
      </c>
      <c r="I308" s="27">
        <f t="shared" si="46"/>
        <v>0</v>
      </c>
      <c r="J308" s="49">
        <f t="shared" si="39"/>
        <v>15</v>
      </c>
      <c r="K308" s="49">
        <f t="shared" si="40"/>
        <v>0</v>
      </c>
    </row>
    <row r="309" spans="1:11" ht="39">
      <c r="A309" s="18" t="s">
        <v>35</v>
      </c>
      <c r="B309" s="119" t="s">
        <v>367</v>
      </c>
      <c r="C309" s="120"/>
      <c r="D309" s="16" t="s">
        <v>166</v>
      </c>
      <c r="E309" s="16" t="s">
        <v>166</v>
      </c>
      <c r="F309" s="22" t="s">
        <v>36</v>
      </c>
      <c r="G309" s="26"/>
      <c r="H309" s="27">
        <f t="shared" si="46"/>
        <v>15</v>
      </c>
      <c r="I309" s="27">
        <f t="shared" si="46"/>
        <v>0</v>
      </c>
      <c r="J309" s="49">
        <f t="shared" si="39"/>
        <v>15</v>
      </c>
      <c r="K309" s="49">
        <f t="shared" si="40"/>
        <v>0</v>
      </c>
    </row>
    <row r="310" spans="1:11" ht="39">
      <c r="A310" s="18" t="s">
        <v>364</v>
      </c>
      <c r="B310" s="119" t="s">
        <v>367</v>
      </c>
      <c r="C310" s="120"/>
      <c r="D310" s="16" t="s">
        <v>166</v>
      </c>
      <c r="E310" s="16" t="s">
        <v>166</v>
      </c>
      <c r="F310" s="22" t="s">
        <v>36</v>
      </c>
      <c r="G310" s="26" t="s">
        <v>365</v>
      </c>
      <c r="H310" s="27">
        <v>15</v>
      </c>
      <c r="I310" s="27">
        <v>0</v>
      </c>
      <c r="J310" s="49">
        <f t="shared" si="39"/>
        <v>15</v>
      </c>
      <c r="K310" s="49">
        <f t="shared" si="40"/>
        <v>0</v>
      </c>
    </row>
    <row r="311" spans="1:11" ht="78.75">
      <c r="A311" s="17" t="s">
        <v>498</v>
      </c>
      <c r="B311" s="117" t="s">
        <v>499</v>
      </c>
      <c r="C311" s="118"/>
      <c r="D311" s="15"/>
      <c r="E311" s="15"/>
      <c r="F311" s="21"/>
      <c r="G311" s="24"/>
      <c r="H311" s="25">
        <f aca="true" t="shared" si="47" ref="H311:I317">H312</f>
        <v>10</v>
      </c>
      <c r="I311" s="25">
        <f t="shared" si="47"/>
        <v>0</v>
      </c>
      <c r="J311" s="48">
        <f t="shared" si="39"/>
        <v>10</v>
      </c>
      <c r="K311" s="48">
        <f t="shared" si="40"/>
        <v>0</v>
      </c>
    </row>
    <row r="312" spans="1:11" ht="39">
      <c r="A312" s="17" t="s">
        <v>500</v>
      </c>
      <c r="B312" s="117" t="s">
        <v>501</v>
      </c>
      <c r="C312" s="118"/>
      <c r="D312" s="15"/>
      <c r="E312" s="15"/>
      <c r="F312" s="21"/>
      <c r="G312" s="24"/>
      <c r="H312" s="25">
        <f t="shared" si="47"/>
        <v>10</v>
      </c>
      <c r="I312" s="25">
        <f t="shared" si="47"/>
        <v>0</v>
      </c>
      <c r="J312" s="48">
        <f t="shared" si="39"/>
        <v>10</v>
      </c>
      <c r="K312" s="48">
        <f t="shared" si="40"/>
        <v>0</v>
      </c>
    </row>
    <row r="313" spans="1:11" ht="26.25">
      <c r="A313" s="18" t="s">
        <v>502</v>
      </c>
      <c r="B313" s="119" t="s">
        <v>503</v>
      </c>
      <c r="C313" s="120"/>
      <c r="D313" s="16"/>
      <c r="E313" s="16"/>
      <c r="F313" s="22"/>
      <c r="G313" s="26"/>
      <c r="H313" s="27">
        <f t="shared" si="47"/>
        <v>10</v>
      </c>
      <c r="I313" s="27">
        <f t="shared" si="47"/>
        <v>0</v>
      </c>
      <c r="J313" s="49">
        <f t="shared" si="39"/>
        <v>10</v>
      </c>
      <c r="K313" s="49">
        <f t="shared" si="40"/>
        <v>0</v>
      </c>
    </row>
    <row r="314" spans="1:11" ht="26.25">
      <c r="A314" s="18" t="s">
        <v>153</v>
      </c>
      <c r="B314" s="119" t="s">
        <v>503</v>
      </c>
      <c r="C314" s="120"/>
      <c r="D314" s="16" t="s">
        <v>154</v>
      </c>
      <c r="E314" s="16"/>
      <c r="F314" s="22"/>
      <c r="G314" s="26"/>
      <c r="H314" s="27">
        <f t="shared" si="47"/>
        <v>10</v>
      </c>
      <c r="I314" s="27">
        <f t="shared" si="47"/>
        <v>0</v>
      </c>
      <c r="J314" s="49">
        <f t="shared" si="39"/>
        <v>10</v>
      </c>
      <c r="K314" s="49">
        <f t="shared" si="40"/>
        <v>0</v>
      </c>
    </row>
    <row r="315" spans="1:11" ht="13.5">
      <c r="A315" s="18" t="s">
        <v>155</v>
      </c>
      <c r="B315" s="119" t="s">
        <v>503</v>
      </c>
      <c r="C315" s="120"/>
      <c r="D315" s="16" t="s">
        <v>154</v>
      </c>
      <c r="E315" s="16" t="s">
        <v>11</v>
      </c>
      <c r="F315" s="22"/>
      <c r="G315" s="26"/>
      <c r="H315" s="27">
        <f t="shared" si="47"/>
        <v>10</v>
      </c>
      <c r="I315" s="27">
        <f t="shared" si="47"/>
        <v>0</v>
      </c>
      <c r="J315" s="49">
        <f t="shared" si="39"/>
        <v>10</v>
      </c>
      <c r="K315" s="49">
        <f t="shared" si="40"/>
        <v>0</v>
      </c>
    </row>
    <row r="316" spans="1:11" ht="39">
      <c r="A316" s="18" t="s">
        <v>33</v>
      </c>
      <c r="B316" s="119" t="s">
        <v>503</v>
      </c>
      <c r="C316" s="120"/>
      <c r="D316" s="16" t="s">
        <v>154</v>
      </c>
      <c r="E316" s="16" t="s">
        <v>11</v>
      </c>
      <c r="F316" s="22" t="s">
        <v>34</v>
      </c>
      <c r="G316" s="26"/>
      <c r="H316" s="27">
        <f t="shared" si="47"/>
        <v>10</v>
      </c>
      <c r="I316" s="27">
        <f t="shared" si="47"/>
        <v>0</v>
      </c>
      <c r="J316" s="49">
        <f t="shared" si="39"/>
        <v>10</v>
      </c>
      <c r="K316" s="49">
        <f t="shared" si="40"/>
        <v>0</v>
      </c>
    </row>
    <row r="317" spans="1:11" ht="39">
      <c r="A317" s="18" t="s">
        <v>35</v>
      </c>
      <c r="B317" s="119" t="s">
        <v>503</v>
      </c>
      <c r="C317" s="120"/>
      <c r="D317" s="16" t="s">
        <v>154</v>
      </c>
      <c r="E317" s="16" t="s">
        <v>11</v>
      </c>
      <c r="F317" s="22" t="s">
        <v>36</v>
      </c>
      <c r="G317" s="26"/>
      <c r="H317" s="27">
        <f t="shared" si="47"/>
        <v>10</v>
      </c>
      <c r="I317" s="27">
        <f t="shared" si="47"/>
        <v>0</v>
      </c>
      <c r="J317" s="49">
        <f t="shared" si="39"/>
        <v>10</v>
      </c>
      <c r="K317" s="49">
        <f t="shared" si="40"/>
        <v>0</v>
      </c>
    </row>
    <row r="318" spans="1:11" ht="39">
      <c r="A318" s="18" t="s">
        <v>458</v>
      </c>
      <c r="B318" s="119" t="s">
        <v>503</v>
      </c>
      <c r="C318" s="120"/>
      <c r="D318" s="16" t="s">
        <v>154</v>
      </c>
      <c r="E318" s="16" t="s">
        <v>11</v>
      </c>
      <c r="F318" s="22" t="s">
        <v>36</v>
      </c>
      <c r="G318" s="26" t="s">
        <v>459</v>
      </c>
      <c r="H318" s="27">
        <v>10</v>
      </c>
      <c r="I318" s="27">
        <v>0</v>
      </c>
      <c r="J318" s="49">
        <f t="shared" si="39"/>
        <v>10</v>
      </c>
      <c r="K318" s="49">
        <f t="shared" si="40"/>
        <v>0</v>
      </c>
    </row>
    <row r="319" spans="1:11" ht="26.25">
      <c r="A319" s="17" t="s">
        <v>334</v>
      </c>
      <c r="B319" s="117" t="s">
        <v>335</v>
      </c>
      <c r="C319" s="118"/>
      <c r="D319" s="15"/>
      <c r="E319" s="15"/>
      <c r="F319" s="21"/>
      <c r="G319" s="24"/>
      <c r="H319" s="25">
        <f>H320</f>
        <v>423.8</v>
      </c>
      <c r="I319" s="25">
        <f>I320</f>
        <v>195</v>
      </c>
      <c r="J319" s="48">
        <f t="shared" si="39"/>
        <v>228.8</v>
      </c>
      <c r="K319" s="48">
        <f t="shared" si="40"/>
        <v>46.012269938650306</v>
      </c>
    </row>
    <row r="320" spans="1:11" ht="39">
      <c r="A320" s="17" t="s">
        <v>336</v>
      </c>
      <c r="B320" s="117" t="s">
        <v>337</v>
      </c>
      <c r="C320" s="118"/>
      <c r="D320" s="15"/>
      <c r="E320" s="15"/>
      <c r="F320" s="21"/>
      <c r="G320" s="24"/>
      <c r="H320" s="25">
        <f>H321+H330</f>
        <v>423.8</v>
      </c>
      <c r="I320" s="25">
        <f>I321+I330</f>
        <v>195</v>
      </c>
      <c r="J320" s="48">
        <f t="shared" si="39"/>
        <v>228.8</v>
      </c>
      <c r="K320" s="48">
        <f t="shared" si="40"/>
        <v>46.012269938650306</v>
      </c>
    </row>
    <row r="321" spans="1:11" ht="15.75" customHeight="1">
      <c r="A321" s="18" t="s">
        <v>338</v>
      </c>
      <c r="B321" s="119" t="s">
        <v>339</v>
      </c>
      <c r="C321" s="120"/>
      <c r="D321" s="16"/>
      <c r="E321" s="16"/>
      <c r="F321" s="22"/>
      <c r="G321" s="26"/>
      <c r="H321" s="27">
        <f>H322</f>
        <v>341.8</v>
      </c>
      <c r="I321" s="27">
        <f>I322</f>
        <v>145</v>
      </c>
      <c r="J321" s="49">
        <f t="shared" si="39"/>
        <v>196.8</v>
      </c>
      <c r="K321" s="49">
        <f t="shared" si="40"/>
        <v>42.422469280280865</v>
      </c>
    </row>
    <row r="322" spans="1:11" ht="13.5">
      <c r="A322" s="18" t="s">
        <v>165</v>
      </c>
      <c r="B322" s="119" t="s">
        <v>339</v>
      </c>
      <c r="C322" s="120"/>
      <c r="D322" s="16" t="s">
        <v>166</v>
      </c>
      <c r="E322" s="16"/>
      <c r="F322" s="22"/>
      <c r="G322" s="26"/>
      <c r="H322" s="27">
        <f>H323</f>
        <v>341.8</v>
      </c>
      <c r="I322" s="27">
        <f>I323</f>
        <v>145</v>
      </c>
      <c r="J322" s="49">
        <f t="shared" si="39"/>
        <v>196.8</v>
      </c>
      <c r="K322" s="49">
        <f t="shared" si="40"/>
        <v>42.422469280280865</v>
      </c>
    </row>
    <row r="323" spans="1:11" ht="13.5">
      <c r="A323" s="18" t="s">
        <v>327</v>
      </c>
      <c r="B323" s="119" t="s">
        <v>339</v>
      </c>
      <c r="C323" s="120"/>
      <c r="D323" s="16" t="s">
        <v>166</v>
      </c>
      <c r="E323" s="16" t="s">
        <v>166</v>
      </c>
      <c r="F323" s="22"/>
      <c r="G323" s="26"/>
      <c r="H323" s="27">
        <f>H324+H327</f>
        <v>341.8</v>
      </c>
      <c r="I323" s="27">
        <f>I324+I327</f>
        <v>145</v>
      </c>
      <c r="J323" s="49">
        <f t="shared" si="39"/>
        <v>196.8</v>
      </c>
      <c r="K323" s="49">
        <f t="shared" si="40"/>
        <v>42.422469280280865</v>
      </c>
    </row>
    <row r="324" spans="1:11" ht="39">
      <c r="A324" s="18" t="s">
        <v>33</v>
      </c>
      <c r="B324" s="119" t="s">
        <v>339</v>
      </c>
      <c r="C324" s="120"/>
      <c r="D324" s="16" t="s">
        <v>166</v>
      </c>
      <c r="E324" s="16" t="s">
        <v>166</v>
      </c>
      <c r="F324" s="22" t="s">
        <v>34</v>
      </c>
      <c r="G324" s="26"/>
      <c r="H324" s="27">
        <f>H325</f>
        <v>29.3</v>
      </c>
      <c r="I324" s="27">
        <f>I325</f>
        <v>0</v>
      </c>
      <c r="J324" s="49">
        <f t="shared" si="39"/>
        <v>29.3</v>
      </c>
      <c r="K324" s="49">
        <f t="shared" si="40"/>
        <v>0</v>
      </c>
    </row>
    <row r="325" spans="1:11" ht="39">
      <c r="A325" s="18" t="s">
        <v>35</v>
      </c>
      <c r="B325" s="119" t="s">
        <v>339</v>
      </c>
      <c r="C325" s="120"/>
      <c r="D325" s="16" t="s">
        <v>166</v>
      </c>
      <c r="E325" s="16" t="s">
        <v>166</v>
      </c>
      <c r="F325" s="22" t="s">
        <v>36</v>
      </c>
      <c r="G325" s="26"/>
      <c r="H325" s="27">
        <f>H326</f>
        <v>29.3</v>
      </c>
      <c r="I325" s="27">
        <f>I326</f>
        <v>0</v>
      </c>
      <c r="J325" s="49">
        <f t="shared" si="39"/>
        <v>29.3</v>
      </c>
      <c r="K325" s="49">
        <f t="shared" si="40"/>
        <v>0</v>
      </c>
    </row>
    <row r="326" spans="1:11" ht="26.25">
      <c r="A326" s="18" t="s">
        <v>257</v>
      </c>
      <c r="B326" s="119" t="s">
        <v>339</v>
      </c>
      <c r="C326" s="120"/>
      <c r="D326" s="16" t="s">
        <v>166</v>
      </c>
      <c r="E326" s="16" t="s">
        <v>166</v>
      </c>
      <c r="F326" s="22" t="s">
        <v>36</v>
      </c>
      <c r="G326" s="26" t="s">
        <v>258</v>
      </c>
      <c r="H326" s="27">
        <v>29.3</v>
      </c>
      <c r="I326" s="27">
        <v>0</v>
      </c>
      <c r="J326" s="49">
        <f t="shared" si="39"/>
        <v>29.3</v>
      </c>
      <c r="K326" s="49">
        <f t="shared" si="40"/>
        <v>0</v>
      </c>
    </row>
    <row r="327" spans="1:11" ht="26.25">
      <c r="A327" s="18" t="s">
        <v>181</v>
      </c>
      <c r="B327" s="119" t="s">
        <v>339</v>
      </c>
      <c r="C327" s="120"/>
      <c r="D327" s="16" t="s">
        <v>166</v>
      </c>
      <c r="E327" s="16" t="s">
        <v>166</v>
      </c>
      <c r="F327" s="22" t="s">
        <v>182</v>
      </c>
      <c r="G327" s="26"/>
      <c r="H327" s="27">
        <f>H328</f>
        <v>312.5</v>
      </c>
      <c r="I327" s="27">
        <f>I328</f>
        <v>145</v>
      </c>
      <c r="J327" s="49">
        <f t="shared" si="39"/>
        <v>167.5</v>
      </c>
      <c r="K327" s="49">
        <f t="shared" si="40"/>
        <v>46.400000000000006</v>
      </c>
    </row>
    <row r="328" spans="1:11" ht="13.5">
      <c r="A328" s="18" t="s">
        <v>340</v>
      </c>
      <c r="B328" s="119" t="s">
        <v>339</v>
      </c>
      <c r="C328" s="120"/>
      <c r="D328" s="16" t="s">
        <v>166</v>
      </c>
      <c r="E328" s="16" t="s">
        <v>166</v>
      </c>
      <c r="F328" s="22" t="s">
        <v>341</v>
      </c>
      <c r="G328" s="26"/>
      <c r="H328" s="27">
        <f>H329</f>
        <v>312.5</v>
      </c>
      <c r="I328" s="27">
        <f>I329</f>
        <v>145</v>
      </c>
      <c r="J328" s="49">
        <f t="shared" si="39"/>
        <v>167.5</v>
      </c>
      <c r="K328" s="49">
        <f t="shared" si="40"/>
        <v>46.400000000000006</v>
      </c>
    </row>
    <row r="329" spans="1:11" ht="26.25">
      <c r="A329" s="18" t="s">
        <v>257</v>
      </c>
      <c r="B329" s="119" t="s">
        <v>339</v>
      </c>
      <c r="C329" s="120"/>
      <c r="D329" s="16" t="s">
        <v>166</v>
      </c>
      <c r="E329" s="16" t="s">
        <v>166</v>
      </c>
      <c r="F329" s="22" t="s">
        <v>341</v>
      </c>
      <c r="G329" s="26" t="s">
        <v>258</v>
      </c>
      <c r="H329" s="27">
        <v>312.5</v>
      </c>
      <c r="I329" s="27">
        <v>145</v>
      </c>
      <c r="J329" s="49">
        <f t="shared" si="39"/>
        <v>167.5</v>
      </c>
      <c r="K329" s="49">
        <f t="shared" si="40"/>
        <v>46.400000000000006</v>
      </c>
    </row>
    <row r="330" spans="1:11" ht="26.25">
      <c r="A330" s="18" t="s">
        <v>342</v>
      </c>
      <c r="B330" s="119" t="s">
        <v>343</v>
      </c>
      <c r="C330" s="120"/>
      <c r="D330" s="16"/>
      <c r="E330" s="16"/>
      <c r="F330" s="22"/>
      <c r="G330" s="26"/>
      <c r="H330" s="27">
        <f aca="true" t="shared" si="48" ref="H330:I334">H331</f>
        <v>82</v>
      </c>
      <c r="I330" s="27">
        <f t="shared" si="48"/>
        <v>50</v>
      </c>
      <c r="J330" s="49">
        <f aca="true" t="shared" si="49" ref="J330:J393">H330-I330</f>
        <v>32</v>
      </c>
      <c r="K330" s="49">
        <f aca="true" t="shared" si="50" ref="K330:K393">I330/H330*100</f>
        <v>60.97560975609756</v>
      </c>
    </row>
    <row r="331" spans="1:11" ht="13.5">
      <c r="A331" s="18" t="s">
        <v>165</v>
      </c>
      <c r="B331" s="119" t="s">
        <v>343</v>
      </c>
      <c r="C331" s="120"/>
      <c r="D331" s="16" t="s">
        <v>166</v>
      </c>
      <c r="E331" s="16"/>
      <c r="F331" s="22"/>
      <c r="G331" s="26"/>
      <c r="H331" s="27">
        <f t="shared" si="48"/>
        <v>82</v>
      </c>
      <c r="I331" s="27">
        <f t="shared" si="48"/>
        <v>50</v>
      </c>
      <c r="J331" s="49">
        <f t="shared" si="49"/>
        <v>32</v>
      </c>
      <c r="K331" s="49">
        <f t="shared" si="50"/>
        <v>60.97560975609756</v>
      </c>
    </row>
    <row r="332" spans="1:11" ht="13.5">
      <c r="A332" s="18" t="s">
        <v>327</v>
      </c>
      <c r="B332" s="119" t="s">
        <v>343</v>
      </c>
      <c r="C332" s="120"/>
      <c r="D332" s="16" t="s">
        <v>166</v>
      </c>
      <c r="E332" s="16" t="s">
        <v>166</v>
      </c>
      <c r="F332" s="22"/>
      <c r="G332" s="26"/>
      <c r="H332" s="27">
        <f t="shared" si="48"/>
        <v>82</v>
      </c>
      <c r="I332" s="27">
        <f t="shared" si="48"/>
        <v>50</v>
      </c>
      <c r="J332" s="49">
        <f t="shared" si="49"/>
        <v>32</v>
      </c>
      <c r="K332" s="49">
        <f t="shared" si="50"/>
        <v>60.97560975609756</v>
      </c>
    </row>
    <row r="333" spans="1:11" ht="39">
      <c r="A333" s="18" t="s">
        <v>33</v>
      </c>
      <c r="B333" s="119" t="s">
        <v>343</v>
      </c>
      <c r="C333" s="120"/>
      <c r="D333" s="16" t="s">
        <v>166</v>
      </c>
      <c r="E333" s="16" t="s">
        <v>166</v>
      </c>
      <c r="F333" s="22" t="s">
        <v>34</v>
      </c>
      <c r="G333" s="26"/>
      <c r="H333" s="27">
        <f t="shared" si="48"/>
        <v>82</v>
      </c>
      <c r="I333" s="27">
        <f t="shared" si="48"/>
        <v>50</v>
      </c>
      <c r="J333" s="49">
        <f t="shared" si="49"/>
        <v>32</v>
      </c>
      <c r="K333" s="49">
        <f t="shared" si="50"/>
        <v>60.97560975609756</v>
      </c>
    </row>
    <row r="334" spans="1:11" ht="39">
      <c r="A334" s="18" t="s">
        <v>35</v>
      </c>
      <c r="B334" s="119" t="s">
        <v>343</v>
      </c>
      <c r="C334" s="120"/>
      <c r="D334" s="16" t="s">
        <v>166</v>
      </c>
      <c r="E334" s="16" t="s">
        <v>166</v>
      </c>
      <c r="F334" s="22" t="s">
        <v>36</v>
      </c>
      <c r="G334" s="26"/>
      <c r="H334" s="27">
        <f t="shared" si="48"/>
        <v>82</v>
      </c>
      <c r="I334" s="27">
        <f t="shared" si="48"/>
        <v>50</v>
      </c>
      <c r="J334" s="49">
        <f t="shared" si="49"/>
        <v>32</v>
      </c>
      <c r="K334" s="49">
        <f t="shared" si="50"/>
        <v>60.97560975609756</v>
      </c>
    </row>
    <row r="335" spans="1:11" ht="26.25">
      <c r="A335" s="18" t="s">
        <v>257</v>
      </c>
      <c r="B335" s="119" t="s">
        <v>343</v>
      </c>
      <c r="C335" s="120"/>
      <c r="D335" s="16" t="s">
        <v>166</v>
      </c>
      <c r="E335" s="16" t="s">
        <v>166</v>
      </c>
      <c r="F335" s="22" t="s">
        <v>36</v>
      </c>
      <c r="G335" s="26" t="s">
        <v>258</v>
      </c>
      <c r="H335" s="27">
        <v>82</v>
      </c>
      <c r="I335" s="27">
        <v>50</v>
      </c>
      <c r="J335" s="49">
        <f t="shared" si="49"/>
        <v>32</v>
      </c>
      <c r="K335" s="49">
        <f t="shared" si="50"/>
        <v>60.97560975609756</v>
      </c>
    </row>
    <row r="336" spans="1:11" ht="52.5">
      <c r="A336" s="17" t="s">
        <v>135</v>
      </c>
      <c r="B336" s="117" t="s">
        <v>136</v>
      </c>
      <c r="C336" s="118"/>
      <c r="D336" s="15"/>
      <c r="E336" s="15"/>
      <c r="F336" s="21"/>
      <c r="G336" s="24"/>
      <c r="H336" s="25">
        <f>H337</f>
        <v>800</v>
      </c>
      <c r="I336" s="25">
        <f>I337</f>
        <v>0</v>
      </c>
      <c r="J336" s="48">
        <f t="shared" si="49"/>
        <v>800</v>
      </c>
      <c r="K336" s="48">
        <f t="shared" si="50"/>
        <v>0</v>
      </c>
    </row>
    <row r="337" spans="1:11" ht="52.5">
      <c r="A337" s="17" t="s">
        <v>137</v>
      </c>
      <c r="B337" s="117" t="s">
        <v>138</v>
      </c>
      <c r="C337" s="118"/>
      <c r="D337" s="15"/>
      <c r="E337" s="15"/>
      <c r="F337" s="21"/>
      <c r="G337" s="24"/>
      <c r="H337" s="25">
        <f>H338+H350+H344</f>
        <v>800</v>
      </c>
      <c r="I337" s="25">
        <f>I338+I350+I344</f>
        <v>0</v>
      </c>
      <c r="J337" s="48">
        <f t="shared" si="49"/>
        <v>800</v>
      </c>
      <c r="K337" s="48">
        <f t="shared" si="50"/>
        <v>0</v>
      </c>
    </row>
    <row r="338" spans="1:11" ht="52.5">
      <c r="A338" s="18" t="s">
        <v>139</v>
      </c>
      <c r="B338" s="119" t="s">
        <v>140</v>
      </c>
      <c r="C338" s="120"/>
      <c r="D338" s="16"/>
      <c r="E338" s="16"/>
      <c r="F338" s="22"/>
      <c r="G338" s="26"/>
      <c r="H338" s="27">
        <f aca="true" t="shared" si="51" ref="H338:I342">H339</f>
        <v>651</v>
      </c>
      <c r="I338" s="27">
        <f t="shared" si="51"/>
        <v>0</v>
      </c>
      <c r="J338" s="49">
        <f t="shared" si="49"/>
        <v>651</v>
      </c>
      <c r="K338" s="49">
        <f t="shared" si="50"/>
        <v>0</v>
      </c>
    </row>
    <row r="339" spans="1:11" ht="13.5">
      <c r="A339" s="18" t="s">
        <v>126</v>
      </c>
      <c r="B339" s="119" t="s">
        <v>140</v>
      </c>
      <c r="C339" s="120"/>
      <c r="D339" s="16" t="s">
        <v>25</v>
      </c>
      <c r="E339" s="16"/>
      <c r="F339" s="22"/>
      <c r="G339" s="26"/>
      <c r="H339" s="27">
        <f t="shared" si="51"/>
        <v>651</v>
      </c>
      <c r="I339" s="27">
        <f t="shared" si="51"/>
        <v>0</v>
      </c>
      <c r="J339" s="49">
        <f t="shared" si="49"/>
        <v>651</v>
      </c>
      <c r="K339" s="49">
        <f t="shared" si="50"/>
        <v>0</v>
      </c>
    </row>
    <row r="340" spans="1:11" ht="26.25">
      <c r="A340" s="18" t="s">
        <v>133</v>
      </c>
      <c r="B340" s="119" t="s">
        <v>140</v>
      </c>
      <c r="C340" s="120"/>
      <c r="D340" s="16" t="s">
        <v>25</v>
      </c>
      <c r="E340" s="16" t="s">
        <v>134</v>
      </c>
      <c r="F340" s="22"/>
      <c r="G340" s="26"/>
      <c r="H340" s="27">
        <f t="shared" si="51"/>
        <v>651</v>
      </c>
      <c r="I340" s="27">
        <f t="shared" si="51"/>
        <v>0</v>
      </c>
      <c r="J340" s="49">
        <f t="shared" si="49"/>
        <v>651</v>
      </c>
      <c r="K340" s="49">
        <f t="shared" si="50"/>
        <v>0</v>
      </c>
    </row>
    <row r="341" spans="1:11" ht="13.5">
      <c r="A341" s="18" t="s">
        <v>45</v>
      </c>
      <c r="B341" s="119" t="s">
        <v>140</v>
      </c>
      <c r="C341" s="120"/>
      <c r="D341" s="16" t="s">
        <v>25</v>
      </c>
      <c r="E341" s="16" t="s">
        <v>134</v>
      </c>
      <c r="F341" s="22" t="s">
        <v>46</v>
      </c>
      <c r="G341" s="26"/>
      <c r="H341" s="27">
        <f t="shared" si="51"/>
        <v>651</v>
      </c>
      <c r="I341" s="27">
        <f t="shared" si="51"/>
        <v>0</v>
      </c>
      <c r="J341" s="49">
        <f t="shared" si="49"/>
        <v>651</v>
      </c>
      <c r="K341" s="49">
        <f t="shared" si="50"/>
        <v>0</v>
      </c>
    </row>
    <row r="342" spans="1:11" ht="66">
      <c r="A342" s="18" t="s">
        <v>141</v>
      </c>
      <c r="B342" s="119" t="s">
        <v>140</v>
      </c>
      <c r="C342" s="120"/>
      <c r="D342" s="16" t="s">
        <v>25</v>
      </c>
      <c r="E342" s="16" t="s">
        <v>134</v>
      </c>
      <c r="F342" s="22" t="s">
        <v>142</v>
      </c>
      <c r="G342" s="26"/>
      <c r="H342" s="27">
        <f t="shared" si="51"/>
        <v>651</v>
      </c>
      <c r="I342" s="27">
        <f t="shared" si="51"/>
        <v>0</v>
      </c>
      <c r="J342" s="49">
        <f t="shared" si="49"/>
        <v>651</v>
      </c>
      <c r="K342" s="49">
        <f t="shared" si="50"/>
        <v>0</v>
      </c>
    </row>
    <row r="343" spans="1:11" ht="26.25">
      <c r="A343" s="18" t="s">
        <v>8</v>
      </c>
      <c r="B343" s="119" t="s">
        <v>140</v>
      </c>
      <c r="C343" s="120"/>
      <c r="D343" s="16" t="s">
        <v>25</v>
      </c>
      <c r="E343" s="16" t="s">
        <v>134</v>
      </c>
      <c r="F343" s="22" t="s">
        <v>142</v>
      </c>
      <c r="G343" s="26" t="s">
        <v>9</v>
      </c>
      <c r="H343" s="27">
        <v>651</v>
      </c>
      <c r="I343" s="27">
        <v>0</v>
      </c>
      <c r="J343" s="49">
        <f t="shared" si="49"/>
        <v>651</v>
      </c>
      <c r="K343" s="49">
        <f t="shared" si="50"/>
        <v>0</v>
      </c>
    </row>
    <row r="344" spans="1:11" ht="26.25">
      <c r="A344" s="18" t="s">
        <v>143</v>
      </c>
      <c r="B344" s="119" t="s">
        <v>144</v>
      </c>
      <c r="C344" s="120"/>
      <c r="D344" s="16"/>
      <c r="E344" s="16"/>
      <c r="F344" s="22"/>
      <c r="G344" s="26"/>
      <c r="H344" s="27">
        <f aca="true" t="shared" si="52" ref="H344:I348">H345</f>
        <v>100</v>
      </c>
      <c r="I344" s="27">
        <f t="shared" si="52"/>
        <v>0</v>
      </c>
      <c r="J344" s="49">
        <f t="shared" si="49"/>
        <v>100</v>
      </c>
      <c r="K344" s="49">
        <f t="shared" si="50"/>
        <v>0</v>
      </c>
    </row>
    <row r="345" spans="1:11" ht="13.5">
      <c r="A345" s="18" t="s">
        <v>126</v>
      </c>
      <c r="B345" s="119" t="s">
        <v>144</v>
      </c>
      <c r="C345" s="120"/>
      <c r="D345" s="16" t="s">
        <v>25</v>
      </c>
      <c r="E345" s="16"/>
      <c r="F345" s="22"/>
      <c r="G345" s="26"/>
      <c r="H345" s="27">
        <f t="shared" si="52"/>
        <v>100</v>
      </c>
      <c r="I345" s="27">
        <f t="shared" si="52"/>
        <v>0</v>
      </c>
      <c r="J345" s="49">
        <f t="shared" si="49"/>
        <v>100</v>
      </c>
      <c r="K345" s="49">
        <f t="shared" si="50"/>
        <v>0</v>
      </c>
    </row>
    <row r="346" spans="1:11" ht="26.25">
      <c r="A346" s="18" t="s">
        <v>133</v>
      </c>
      <c r="B346" s="119" t="s">
        <v>144</v>
      </c>
      <c r="C346" s="120"/>
      <c r="D346" s="16" t="s">
        <v>25</v>
      </c>
      <c r="E346" s="16" t="s">
        <v>134</v>
      </c>
      <c r="F346" s="22"/>
      <c r="G346" s="26"/>
      <c r="H346" s="27">
        <f t="shared" si="52"/>
        <v>100</v>
      </c>
      <c r="I346" s="27">
        <f t="shared" si="52"/>
        <v>0</v>
      </c>
      <c r="J346" s="49">
        <f t="shared" si="49"/>
        <v>100</v>
      </c>
      <c r="K346" s="49">
        <f t="shared" si="50"/>
        <v>0</v>
      </c>
    </row>
    <row r="347" spans="1:11" ht="13.5">
      <c r="A347" s="18" t="s">
        <v>45</v>
      </c>
      <c r="B347" s="119" t="s">
        <v>144</v>
      </c>
      <c r="C347" s="120"/>
      <c r="D347" s="16" t="s">
        <v>25</v>
      </c>
      <c r="E347" s="16" t="s">
        <v>134</v>
      </c>
      <c r="F347" s="22" t="s">
        <v>46</v>
      </c>
      <c r="G347" s="26"/>
      <c r="H347" s="27">
        <f t="shared" si="52"/>
        <v>100</v>
      </c>
      <c r="I347" s="27">
        <f t="shared" si="52"/>
        <v>0</v>
      </c>
      <c r="J347" s="49">
        <f t="shared" si="49"/>
        <v>100</v>
      </c>
      <c r="K347" s="49">
        <f t="shared" si="50"/>
        <v>0</v>
      </c>
    </row>
    <row r="348" spans="1:11" ht="66">
      <c r="A348" s="18" t="s">
        <v>141</v>
      </c>
      <c r="B348" s="119" t="s">
        <v>144</v>
      </c>
      <c r="C348" s="120"/>
      <c r="D348" s="16" t="s">
        <v>25</v>
      </c>
      <c r="E348" s="16" t="s">
        <v>134</v>
      </c>
      <c r="F348" s="22" t="s">
        <v>142</v>
      </c>
      <c r="G348" s="26"/>
      <c r="H348" s="27">
        <f t="shared" si="52"/>
        <v>100</v>
      </c>
      <c r="I348" s="27">
        <f t="shared" si="52"/>
        <v>0</v>
      </c>
      <c r="J348" s="49">
        <f t="shared" si="49"/>
        <v>100</v>
      </c>
      <c r="K348" s="49">
        <f t="shared" si="50"/>
        <v>0</v>
      </c>
    </row>
    <row r="349" spans="1:11" ht="26.25">
      <c r="A349" s="18" t="s">
        <v>8</v>
      </c>
      <c r="B349" s="119" t="s">
        <v>144</v>
      </c>
      <c r="C349" s="120"/>
      <c r="D349" s="16" t="s">
        <v>25</v>
      </c>
      <c r="E349" s="16" t="s">
        <v>134</v>
      </c>
      <c r="F349" s="22" t="s">
        <v>142</v>
      </c>
      <c r="G349" s="26" t="s">
        <v>9</v>
      </c>
      <c r="H349" s="27">
        <v>100</v>
      </c>
      <c r="I349" s="27">
        <v>0</v>
      </c>
      <c r="J349" s="49">
        <f t="shared" si="49"/>
        <v>100</v>
      </c>
      <c r="K349" s="49">
        <f t="shared" si="50"/>
        <v>0</v>
      </c>
    </row>
    <row r="350" spans="1:11" ht="66">
      <c r="A350" s="18" t="s">
        <v>145</v>
      </c>
      <c r="B350" s="119" t="s">
        <v>146</v>
      </c>
      <c r="C350" s="120"/>
      <c r="D350" s="16"/>
      <c r="E350" s="16"/>
      <c r="F350" s="22"/>
      <c r="G350" s="26"/>
      <c r="H350" s="27">
        <f aca="true" t="shared" si="53" ref="H350:I354">H351</f>
        <v>49</v>
      </c>
      <c r="I350" s="27">
        <f t="shared" si="53"/>
        <v>0</v>
      </c>
      <c r="J350" s="49">
        <f t="shared" si="49"/>
        <v>49</v>
      </c>
      <c r="K350" s="49">
        <f t="shared" si="50"/>
        <v>0</v>
      </c>
    </row>
    <row r="351" spans="1:11" ht="13.5">
      <c r="A351" s="18" t="s">
        <v>126</v>
      </c>
      <c r="B351" s="119" t="s">
        <v>146</v>
      </c>
      <c r="C351" s="120"/>
      <c r="D351" s="16" t="s">
        <v>25</v>
      </c>
      <c r="E351" s="16"/>
      <c r="F351" s="22"/>
      <c r="G351" s="26"/>
      <c r="H351" s="27">
        <f t="shared" si="53"/>
        <v>49</v>
      </c>
      <c r="I351" s="27">
        <f t="shared" si="53"/>
        <v>0</v>
      </c>
      <c r="J351" s="49">
        <f t="shared" si="49"/>
        <v>49</v>
      </c>
      <c r="K351" s="49">
        <f t="shared" si="50"/>
        <v>0</v>
      </c>
    </row>
    <row r="352" spans="1:11" ht="26.25">
      <c r="A352" s="18" t="s">
        <v>133</v>
      </c>
      <c r="B352" s="119" t="s">
        <v>146</v>
      </c>
      <c r="C352" s="120"/>
      <c r="D352" s="16" t="s">
        <v>25</v>
      </c>
      <c r="E352" s="16" t="s">
        <v>134</v>
      </c>
      <c r="F352" s="22"/>
      <c r="G352" s="26"/>
      <c r="H352" s="27">
        <f t="shared" si="53"/>
        <v>49</v>
      </c>
      <c r="I352" s="27">
        <f t="shared" si="53"/>
        <v>0</v>
      </c>
      <c r="J352" s="49">
        <f t="shared" si="49"/>
        <v>49</v>
      </c>
      <c r="K352" s="49">
        <f t="shared" si="50"/>
        <v>0</v>
      </c>
    </row>
    <row r="353" spans="1:11" ht="13.5">
      <c r="A353" s="18" t="s">
        <v>45</v>
      </c>
      <c r="B353" s="119" t="s">
        <v>146</v>
      </c>
      <c r="C353" s="120"/>
      <c r="D353" s="16" t="s">
        <v>25</v>
      </c>
      <c r="E353" s="16" t="s">
        <v>134</v>
      </c>
      <c r="F353" s="22" t="s">
        <v>46</v>
      </c>
      <c r="G353" s="26"/>
      <c r="H353" s="27">
        <f t="shared" si="53"/>
        <v>49</v>
      </c>
      <c r="I353" s="27">
        <f t="shared" si="53"/>
        <v>0</v>
      </c>
      <c r="J353" s="49">
        <f t="shared" si="49"/>
        <v>49</v>
      </c>
      <c r="K353" s="49">
        <f t="shared" si="50"/>
        <v>0</v>
      </c>
    </row>
    <row r="354" spans="1:11" ht="66">
      <c r="A354" s="18" t="s">
        <v>141</v>
      </c>
      <c r="B354" s="119" t="s">
        <v>146</v>
      </c>
      <c r="C354" s="120"/>
      <c r="D354" s="16" t="s">
        <v>25</v>
      </c>
      <c r="E354" s="16" t="s">
        <v>134</v>
      </c>
      <c r="F354" s="22" t="s">
        <v>142</v>
      </c>
      <c r="G354" s="26"/>
      <c r="H354" s="27">
        <f t="shared" si="53"/>
        <v>49</v>
      </c>
      <c r="I354" s="27">
        <f t="shared" si="53"/>
        <v>0</v>
      </c>
      <c r="J354" s="49">
        <f t="shared" si="49"/>
        <v>49</v>
      </c>
      <c r="K354" s="49">
        <f t="shared" si="50"/>
        <v>0</v>
      </c>
    </row>
    <row r="355" spans="1:11" ht="26.25">
      <c r="A355" s="18" t="s">
        <v>8</v>
      </c>
      <c r="B355" s="119" t="s">
        <v>146</v>
      </c>
      <c r="C355" s="120"/>
      <c r="D355" s="16" t="s">
        <v>25</v>
      </c>
      <c r="E355" s="16" t="s">
        <v>134</v>
      </c>
      <c r="F355" s="22" t="s">
        <v>142</v>
      </c>
      <c r="G355" s="26" t="s">
        <v>9</v>
      </c>
      <c r="H355" s="27">
        <v>49</v>
      </c>
      <c r="I355" s="27">
        <v>0</v>
      </c>
      <c r="J355" s="49">
        <f t="shared" si="49"/>
        <v>49</v>
      </c>
      <c r="K355" s="49">
        <f t="shared" si="50"/>
        <v>0</v>
      </c>
    </row>
    <row r="356" spans="1:11" ht="66">
      <c r="A356" s="17" t="s">
        <v>533</v>
      </c>
      <c r="B356" s="117" t="s">
        <v>534</v>
      </c>
      <c r="C356" s="118"/>
      <c r="D356" s="15"/>
      <c r="E356" s="15"/>
      <c r="F356" s="21"/>
      <c r="G356" s="24"/>
      <c r="H356" s="25">
        <f>H357</f>
        <v>101694.9</v>
      </c>
      <c r="I356" s="25">
        <f>I357</f>
        <v>66001.1</v>
      </c>
      <c r="J356" s="48">
        <f t="shared" si="49"/>
        <v>35693.79999999999</v>
      </c>
      <c r="K356" s="48">
        <f t="shared" si="50"/>
        <v>64.90109140183039</v>
      </c>
    </row>
    <row r="357" spans="1:11" ht="66">
      <c r="A357" s="17" t="s">
        <v>535</v>
      </c>
      <c r="B357" s="117" t="s">
        <v>536</v>
      </c>
      <c r="C357" s="118"/>
      <c r="D357" s="15"/>
      <c r="E357" s="15"/>
      <c r="F357" s="21"/>
      <c r="G357" s="24"/>
      <c r="H357" s="25">
        <f>H358+H364+H370+H376</f>
        <v>101694.9</v>
      </c>
      <c r="I357" s="25">
        <f>I358+I364+I370+I376</f>
        <v>66001.1</v>
      </c>
      <c r="J357" s="48">
        <f t="shared" si="49"/>
        <v>35693.79999999999</v>
      </c>
      <c r="K357" s="48">
        <f t="shared" si="50"/>
        <v>64.90109140183039</v>
      </c>
    </row>
    <row r="358" spans="1:11" ht="78.75">
      <c r="A358" s="18" t="s">
        <v>537</v>
      </c>
      <c r="B358" s="119" t="s">
        <v>538</v>
      </c>
      <c r="C358" s="120"/>
      <c r="D358" s="16"/>
      <c r="E358" s="16"/>
      <c r="F358" s="22"/>
      <c r="G358" s="26"/>
      <c r="H358" s="27">
        <f aca="true" t="shared" si="54" ref="H358:I362">H359</f>
        <v>50000</v>
      </c>
      <c r="I358" s="27">
        <f t="shared" si="54"/>
        <v>45530</v>
      </c>
      <c r="J358" s="49">
        <f t="shared" si="49"/>
        <v>4470</v>
      </c>
      <c r="K358" s="49">
        <f t="shared" si="50"/>
        <v>91.06</v>
      </c>
    </row>
    <row r="359" spans="1:11" ht="26.25">
      <c r="A359" s="18" t="s">
        <v>153</v>
      </c>
      <c r="B359" s="119" t="s">
        <v>538</v>
      </c>
      <c r="C359" s="120"/>
      <c r="D359" s="16" t="s">
        <v>154</v>
      </c>
      <c r="E359" s="16"/>
      <c r="F359" s="22"/>
      <c r="G359" s="26"/>
      <c r="H359" s="27">
        <f t="shared" si="54"/>
        <v>50000</v>
      </c>
      <c r="I359" s="27">
        <f t="shared" si="54"/>
        <v>45530</v>
      </c>
      <c r="J359" s="49">
        <f t="shared" si="49"/>
        <v>4470</v>
      </c>
      <c r="K359" s="49">
        <f t="shared" si="50"/>
        <v>91.06</v>
      </c>
    </row>
    <row r="360" spans="1:11" ht="13.5">
      <c r="A360" s="18" t="s">
        <v>523</v>
      </c>
      <c r="B360" s="119" t="s">
        <v>538</v>
      </c>
      <c r="C360" s="120"/>
      <c r="D360" s="16" t="s">
        <v>154</v>
      </c>
      <c r="E360" s="16" t="s">
        <v>101</v>
      </c>
      <c r="F360" s="22"/>
      <c r="G360" s="26"/>
      <c r="H360" s="27">
        <f t="shared" si="54"/>
        <v>50000</v>
      </c>
      <c r="I360" s="27">
        <f t="shared" si="54"/>
        <v>45530</v>
      </c>
      <c r="J360" s="49">
        <f t="shared" si="49"/>
        <v>4470</v>
      </c>
      <c r="K360" s="49">
        <f t="shared" si="50"/>
        <v>91.06</v>
      </c>
    </row>
    <row r="361" spans="1:11" ht="39">
      <c r="A361" s="18" t="s">
        <v>33</v>
      </c>
      <c r="B361" s="119" t="s">
        <v>538</v>
      </c>
      <c r="C361" s="120"/>
      <c r="D361" s="16" t="s">
        <v>154</v>
      </c>
      <c r="E361" s="16" t="s">
        <v>101</v>
      </c>
      <c r="F361" s="22" t="s">
        <v>34</v>
      </c>
      <c r="G361" s="26"/>
      <c r="H361" s="27">
        <f t="shared" si="54"/>
        <v>50000</v>
      </c>
      <c r="I361" s="27">
        <f t="shared" si="54"/>
        <v>45530</v>
      </c>
      <c r="J361" s="49">
        <f t="shared" si="49"/>
        <v>4470</v>
      </c>
      <c r="K361" s="49">
        <f t="shared" si="50"/>
        <v>91.06</v>
      </c>
    </row>
    <row r="362" spans="1:11" ht="39">
      <c r="A362" s="18" t="s">
        <v>35</v>
      </c>
      <c r="B362" s="119" t="s">
        <v>538</v>
      </c>
      <c r="C362" s="120"/>
      <c r="D362" s="16" t="s">
        <v>154</v>
      </c>
      <c r="E362" s="16" t="s">
        <v>101</v>
      </c>
      <c r="F362" s="22" t="s">
        <v>36</v>
      </c>
      <c r="G362" s="26"/>
      <c r="H362" s="27">
        <f t="shared" si="54"/>
        <v>50000</v>
      </c>
      <c r="I362" s="27">
        <f t="shared" si="54"/>
        <v>45530</v>
      </c>
      <c r="J362" s="49">
        <f t="shared" si="49"/>
        <v>4470</v>
      </c>
      <c r="K362" s="49">
        <f t="shared" si="50"/>
        <v>91.06</v>
      </c>
    </row>
    <row r="363" spans="1:11" ht="39">
      <c r="A363" s="18" t="s">
        <v>458</v>
      </c>
      <c r="B363" s="119" t="s">
        <v>538</v>
      </c>
      <c r="C363" s="120"/>
      <c r="D363" s="16" t="s">
        <v>154</v>
      </c>
      <c r="E363" s="16" t="s">
        <v>101</v>
      </c>
      <c r="F363" s="22" t="s">
        <v>36</v>
      </c>
      <c r="G363" s="26" t="s">
        <v>459</v>
      </c>
      <c r="H363" s="27">
        <v>50000</v>
      </c>
      <c r="I363" s="27">
        <v>45530</v>
      </c>
      <c r="J363" s="49">
        <f t="shared" si="49"/>
        <v>4470</v>
      </c>
      <c r="K363" s="49">
        <f t="shared" si="50"/>
        <v>91.06</v>
      </c>
    </row>
    <row r="364" spans="1:11" ht="39">
      <c r="A364" s="18" t="s">
        <v>539</v>
      </c>
      <c r="B364" s="119" t="s">
        <v>540</v>
      </c>
      <c r="C364" s="120"/>
      <c r="D364" s="16"/>
      <c r="E364" s="16"/>
      <c r="F364" s="22"/>
      <c r="G364" s="26"/>
      <c r="H364" s="27">
        <f aca="true" t="shared" si="55" ref="H364:I368">H365</f>
        <v>10000</v>
      </c>
      <c r="I364" s="27">
        <f t="shared" si="55"/>
        <v>0</v>
      </c>
      <c r="J364" s="49">
        <f t="shared" si="49"/>
        <v>10000</v>
      </c>
      <c r="K364" s="49">
        <f t="shared" si="50"/>
        <v>0</v>
      </c>
    </row>
    <row r="365" spans="1:11" ht="26.25">
      <c r="A365" s="18" t="s">
        <v>153</v>
      </c>
      <c r="B365" s="119" t="s">
        <v>540</v>
      </c>
      <c r="C365" s="120"/>
      <c r="D365" s="16" t="s">
        <v>154</v>
      </c>
      <c r="E365" s="16"/>
      <c r="F365" s="22"/>
      <c r="G365" s="26"/>
      <c r="H365" s="27">
        <f t="shared" si="55"/>
        <v>10000</v>
      </c>
      <c r="I365" s="27">
        <f t="shared" si="55"/>
        <v>0</v>
      </c>
      <c r="J365" s="49">
        <f t="shared" si="49"/>
        <v>10000</v>
      </c>
      <c r="K365" s="49">
        <f t="shared" si="50"/>
        <v>0</v>
      </c>
    </row>
    <row r="366" spans="1:11" ht="13.5">
      <c r="A366" s="18" t="s">
        <v>523</v>
      </c>
      <c r="B366" s="119" t="s">
        <v>540</v>
      </c>
      <c r="C366" s="120"/>
      <c r="D366" s="16" t="s">
        <v>154</v>
      </c>
      <c r="E366" s="16" t="s">
        <v>101</v>
      </c>
      <c r="F366" s="22"/>
      <c r="G366" s="26"/>
      <c r="H366" s="27">
        <f t="shared" si="55"/>
        <v>10000</v>
      </c>
      <c r="I366" s="27">
        <f t="shared" si="55"/>
        <v>0</v>
      </c>
      <c r="J366" s="49">
        <f t="shared" si="49"/>
        <v>10000</v>
      </c>
      <c r="K366" s="49">
        <f t="shared" si="50"/>
        <v>0</v>
      </c>
    </row>
    <row r="367" spans="1:11" ht="39">
      <c r="A367" s="18" t="s">
        <v>33</v>
      </c>
      <c r="B367" s="119" t="s">
        <v>540</v>
      </c>
      <c r="C367" s="120"/>
      <c r="D367" s="16" t="s">
        <v>154</v>
      </c>
      <c r="E367" s="16" t="s">
        <v>101</v>
      </c>
      <c r="F367" s="22" t="s">
        <v>34</v>
      </c>
      <c r="G367" s="26"/>
      <c r="H367" s="27">
        <f t="shared" si="55"/>
        <v>10000</v>
      </c>
      <c r="I367" s="27">
        <f t="shared" si="55"/>
        <v>0</v>
      </c>
      <c r="J367" s="49">
        <f t="shared" si="49"/>
        <v>10000</v>
      </c>
      <c r="K367" s="49">
        <f t="shared" si="50"/>
        <v>0</v>
      </c>
    </row>
    <row r="368" spans="1:11" ht="39">
      <c r="A368" s="18" t="s">
        <v>35</v>
      </c>
      <c r="B368" s="119" t="s">
        <v>540</v>
      </c>
      <c r="C368" s="120"/>
      <c r="D368" s="16" t="s">
        <v>154</v>
      </c>
      <c r="E368" s="16" t="s">
        <v>101</v>
      </c>
      <c r="F368" s="22" t="s">
        <v>36</v>
      </c>
      <c r="G368" s="26"/>
      <c r="H368" s="27">
        <f t="shared" si="55"/>
        <v>10000</v>
      </c>
      <c r="I368" s="27">
        <f t="shared" si="55"/>
        <v>0</v>
      </c>
      <c r="J368" s="49">
        <f t="shared" si="49"/>
        <v>10000</v>
      </c>
      <c r="K368" s="49">
        <f t="shared" si="50"/>
        <v>0</v>
      </c>
    </row>
    <row r="369" spans="1:11" ht="39">
      <c r="A369" s="18" t="s">
        <v>458</v>
      </c>
      <c r="B369" s="119" t="s">
        <v>540</v>
      </c>
      <c r="C369" s="120"/>
      <c r="D369" s="16" t="s">
        <v>154</v>
      </c>
      <c r="E369" s="16" t="s">
        <v>101</v>
      </c>
      <c r="F369" s="22" t="s">
        <v>36</v>
      </c>
      <c r="G369" s="26" t="s">
        <v>459</v>
      </c>
      <c r="H369" s="27">
        <v>10000</v>
      </c>
      <c r="I369" s="27">
        <v>0</v>
      </c>
      <c r="J369" s="49">
        <f t="shared" si="49"/>
        <v>10000</v>
      </c>
      <c r="K369" s="49">
        <f t="shared" si="50"/>
        <v>0</v>
      </c>
    </row>
    <row r="370" spans="1:11" ht="39">
      <c r="A370" s="18" t="s">
        <v>541</v>
      </c>
      <c r="B370" s="119" t="s">
        <v>542</v>
      </c>
      <c r="C370" s="120"/>
      <c r="D370" s="16"/>
      <c r="E370" s="16"/>
      <c r="F370" s="22"/>
      <c r="G370" s="26"/>
      <c r="H370" s="27">
        <f aca="true" t="shared" si="56" ref="H370:I374">H371</f>
        <v>40942.2</v>
      </c>
      <c r="I370" s="27">
        <f t="shared" si="56"/>
        <v>20471.1</v>
      </c>
      <c r="J370" s="49">
        <f t="shared" si="49"/>
        <v>20471.1</v>
      </c>
      <c r="K370" s="49">
        <f t="shared" si="50"/>
        <v>50</v>
      </c>
    </row>
    <row r="371" spans="1:11" ht="26.25">
      <c r="A371" s="18" t="s">
        <v>153</v>
      </c>
      <c r="B371" s="119" t="s">
        <v>542</v>
      </c>
      <c r="C371" s="120"/>
      <c r="D371" s="16" t="s">
        <v>154</v>
      </c>
      <c r="E371" s="16"/>
      <c r="F371" s="22"/>
      <c r="G371" s="26"/>
      <c r="H371" s="27">
        <f t="shared" si="56"/>
        <v>40942.2</v>
      </c>
      <c r="I371" s="27">
        <f t="shared" si="56"/>
        <v>20471.1</v>
      </c>
      <c r="J371" s="49">
        <f t="shared" si="49"/>
        <v>20471.1</v>
      </c>
      <c r="K371" s="49">
        <f t="shared" si="50"/>
        <v>50</v>
      </c>
    </row>
    <row r="372" spans="1:11" ht="13.5">
      <c r="A372" s="18" t="s">
        <v>523</v>
      </c>
      <c r="B372" s="119" t="s">
        <v>542</v>
      </c>
      <c r="C372" s="120"/>
      <c r="D372" s="16" t="s">
        <v>154</v>
      </c>
      <c r="E372" s="16" t="s">
        <v>101</v>
      </c>
      <c r="F372" s="22"/>
      <c r="G372" s="26"/>
      <c r="H372" s="27">
        <f t="shared" si="56"/>
        <v>40942.2</v>
      </c>
      <c r="I372" s="27">
        <f t="shared" si="56"/>
        <v>20471.1</v>
      </c>
      <c r="J372" s="49">
        <f t="shared" si="49"/>
        <v>20471.1</v>
      </c>
      <c r="K372" s="49">
        <f t="shared" si="50"/>
        <v>50</v>
      </c>
    </row>
    <row r="373" spans="1:11" ht="39">
      <c r="A373" s="18" t="s">
        <v>33</v>
      </c>
      <c r="B373" s="119" t="s">
        <v>542</v>
      </c>
      <c r="C373" s="120"/>
      <c r="D373" s="16" t="s">
        <v>154</v>
      </c>
      <c r="E373" s="16" t="s">
        <v>101</v>
      </c>
      <c r="F373" s="22" t="s">
        <v>34</v>
      </c>
      <c r="G373" s="26"/>
      <c r="H373" s="27">
        <f t="shared" si="56"/>
        <v>40942.2</v>
      </c>
      <c r="I373" s="27">
        <f t="shared" si="56"/>
        <v>20471.1</v>
      </c>
      <c r="J373" s="49">
        <f t="shared" si="49"/>
        <v>20471.1</v>
      </c>
      <c r="K373" s="49">
        <f t="shared" si="50"/>
        <v>50</v>
      </c>
    </row>
    <row r="374" spans="1:11" ht="39">
      <c r="A374" s="18" t="s">
        <v>35</v>
      </c>
      <c r="B374" s="119" t="s">
        <v>542</v>
      </c>
      <c r="C374" s="120"/>
      <c r="D374" s="16" t="s">
        <v>154</v>
      </c>
      <c r="E374" s="16" t="s">
        <v>101</v>
      </c>
      <c r="F374" s="22" t="s">
        <v>36</v>
      </c>
      <c r="G374" s="26"/>
      <c r="H374" s="27">
        <f t="shared" si="56"/>
        <v>40942.2</v>
      </c>
      <c r="I374" s="27">
        <f t="shared" si="56"/>
        <v>20471.1</v>
      </c>
      <c r="J374" s="49">
        <f t="shared" si="49"/>
        <v>20471.1</v>
      </c>
      <c r="K374" s="49">
        <f t="shared" si="50"/>
        <v>50</v>
      </c>
    </row>
    <row r="375" spans="1:11" ht="39">
      <c r="A375" s="18" t="s">
        <v>458</v>
      </c>
      <c r="B375" s="119" t="s">
        <v>542</v>
      </c>
      <c r="C375" s="120"/>
      <c r="D375" s="16" t="s">
        <v>154</v>
      </c>
      <c r="E375" s="16" t="s">
        <v>101</v>
      </c>
      <c r="F375" s="22" t="s">
        <v>36</v>
      </c>
      <c r="G375" s="26" t="s">
        <v>459</v>
      </c>
      <c r="H375" s="27">
        <v>40942.2</v>
      </c>
      <c r="I375" s="27">
        <v>20471.1</v>
      </c>
      <c r="J375" s="49">
        <f t="shared" si="49"/>
        <v>20471.1</v>
      </c>
      <c r="K375" s="49">
        <f t="shared" si="50"/>
        <v>50</v>
      </c>
    </row>
    <row r="376" spans="1:11" ht="39">
      <c r="A376" s="18" t="s">
        <v>543</v>
      </c>
      <c r="B376" s="119" t="s">
        <v>544</v>
      </c>
      <c r="C376" s="120"/>
      <c r="D376" s="16"/>
      <c r="E376" s="16"/>
      <c r="F376" s="22"/>
      <c r="G376" s="26"/>
      <c r="H376" s="27">
        <f aca="true" t="shared" si="57" ref="H376:I380">H377</f>
        <v>752.7</v>
      </c>
      <c r="I376" s="27">
        <f t="shared" si="57"/>
        <v>0</v>
      </c>
      <c r="J376" s="49">
        <f t="shared" si="49"/>
        <v>752.7</v>
      </c>
      <c r="K376" s="49">
        <f t="shared" si="50"/>
        <v>0</v>
      </c>
    </row>
    <row r="377" spans="1:11" ht="26.25">
      <c r="A377" s="18" t="s">
        <v>153</v>
      </c>
      <c r="B377" s="119" t="s">
        <v>544</v>
      </c>
      <c r="C377" s="120"/>
      <c r="D377" s="16" t="s">
        <v>154</v>
      </c>
      <c r="E377" s="16"/>
      <c r="F377" s="22"/>
      <c r="G377" s="26"/>
      <c r="H377" s="27">
        <f t="shared" si="57"/>
        <v>752.7</v>
      </c>
      <c r="I377" s="27">
        <f t="shared" si="57"/>
        <v>0</v>
      </c>
      <c r="J377" s="49">
        <f t="shared" si="49"/>
        <v>752.7</v>
      </c>
      <c r="K377" s="49">
        <f t="shared" si="50"/>
        <v>0</v>
      </c>
    </row>
    <row r="378" spans="1:11" ht="13.5">
      <c r="A378" s="18" t="s">
        <v>523</v>
      </c>
      <c r="B378" s="119" t="s">
        <v>544</v>
      </c>
      <c r="C378" s="120"/>
      <c r="D378" s="16" t="s">
        <v>154</v>
      </c>
      <c r="E378" s="16" t="s">
        <v>101</v>
      </c>
      <c r="F378" s="22"/>
      <c r="G378" s="26"/>
      <c r="H378" s="27">
        <f t="shared" si="57"/>
        <v>752.7</v>
      </c>
      <c r="I378" s="27">
        <f t="shared" si="57"/>
        <v>0</v>
      </c>
      <c r="J378" s="49">
        <f t="shared" si="49"/>
        <v>752.7</v>
      </c>
      <c r="K378" s="49">
        <f t="shared" si="50"/>
        <v>0</v>
      </c>
    </row>
    <row r="379" spans="1:11" ht="39">
      <c r="A379" s="18" t="s">
        <v>33</v>
      </c>
      <c r="B379" s="119" t="s">
        <v>544</v>
      </c>
      <c r="C379" s="120"/>
      <c r="D379" s="16" t="s">
        <v>154</v>
      </c>
      <c r="E379" s="16" t="s">
        <v>101</v>
      </c>
      <c r="F379" s="22" t="s">
        <v>34</v>
      </c>
      <c r="G379" s="26"/>
      <c r="H379" s="27">
        <f t="shared" si="57"/>
        <v>752.7</v>
      </c>
      <c r="I379" s="27">
        <f t="shared" si="57"/>
        <v>0</v>
      </c>
      <c r="J379" s="49">
        <f t="shared" si="49"/>
        <v>752.7</v>
      </c>
      <c r="K379" s="49">
        <f t="shared" si="50"/>
        <v>0</v>
      </c>
    </row>
    <row r="380" spans="1:11" ht="39">
      <c r="A380" s="18" t="s">
        <v>35</v>
      </c>
      <c r="B380" s="119" t="s">
        <v>544</v>
      </c>
      <c r="C380" s="120"/>
      <c r="D380" s="16" t="s">
        <v>154</v>
      </c>
      <c r="E380" s="16" t="s">
        <v>101</v>
      </c>
      <c r="F380" s="22" t="s">
        <v>36</v>
      </c>
      <c r="G380" s="26"/>
      <c r="H380" s="27">
        <f t="shared" si="57"/>
        <v>752.7</v>
      </c>
      <c r="I380" s="27">
        <f t="shared" si="57"/>
        <v>0</v>
      </c>
      <c r="J380" s="49">
        <f t="shared" si="49"/>
        <v>752.7</v>
      </c>
      <c r="K380" s="49">
        <f t="shared" si="50"/>
        <v>0</v>
      </c>
    </row>
    <row r="381" spans="1:11" ht="39">
      <c r="A381" s="18" t="s">
        <v>458</v>
      </c>
      <c r="B381" s="119" t="s">
        <v>544</v>
      </c>
      <c r="C381" s="120"/>
      <c r="D381" s="16" t="s">
        <v>154</v>
      </c>
      <c r="E381" s="16" t="s">
        <v>101</v>
      </c>
      <c r="F381" s="22" t="s">
        <v>36</v>
      </c>
      <c r="G381" s="26" t="s">
        <v>459</v>
      </c>
      <c r="H381" s="27">
        <v>752.7</v>
      </c>
      <c r="I381" s="27">
        <v>0</v>
      </c>
      <c r="J381" s="49">
        <f t="shared" si="49"/>
        <v>752.7</v>
      </c>
      <c r="K381" s="49">
        <f t="shared" si="50"/>
        <v>0</v>
      </c>
    </row>
    <row r="382" spans="1:11" ht="26.25">
      <c r="A382" s="17" t="s">
        <v>344</v>
      </c>
      <c r="B382" s="117" t="s">
        <v>345</v>
      </c>
      <c r="C382" s="118"/>
      <c r="D382" s="15"/>
      <c r="E382" s="15"/>
      <c r="F382" s="21"/>
      <c r="G382" s="24"/>
      <c r="H382" s="25">
        <f>H383+H390</f>
        <v>11293.6</v>
      </c>
      <c r="I382" s="25">
        <f>I383+I390</f>
        <v>339.4</v>
      </c>
      <c r="J382" s="48">
        <f t="shared" si="49"/>
        <v>10954.2</v>
      </c>
      <c r="K382" s="48">
        <f t="shared" si="50"/>
        <v>3.0052419069207335</v>
      </c>
    </row>
    <row r="383" spans="1:11" ht="39">
      <c r="A383" s="17" t="s">
        <v>346</v>
      </c>
      <c r="B383" s="117" t="s">
        <v>347</v>
      </c>
      <c r="C383" s="118"/>
      <c r="D383" s="15"/>
      <c r="E383" s="15"/>
      <c r="F383" s="21"/>
      <c r="G383" s="24"/>
      <c r="H383" s="25">
        <f aca="true" t="shared" si="58" ref="H383:I388">H384</f>
        <v>10270</v>
      </c>
      <c r="I383" s="25">
        <f t="shared" si="58"/>
        <v>339.4</v>
      </c>
      <c r="J383" s="48">
        <f t="shared" si="49"/>
        <v>9930.6</v>
      </c>
      <c r="K383" s="48">
        <f t="shared" si="50"/>
        <v>3.3047711781888993</v>
      </c>
    </row>
    <row r="384" spans="1:11" ht="26.25">
      <c r="A384" s="18" t="s">
        <v>348</v>
      </c>
      <c r="B384" s="119" t="s">
        <v>349</v>
      </c>
      <c r="C384" s="120"/>
      <c r="D384" s="16"/>
      <c r="E384" s="16"/>
      <c r="F384" s="22"/>
      <c r="G384" s="26"/>
      <c r="H384" s="27">
        <f t="shared" si="58"/>
        <v>10270</v>
      </c>
      <c r="I384" s="27">
        <f t="shared" si="58"/>
        <v>339.4</v>
      </c>
      <c r="J384" s="49">
        <f t="shared" si="49"/>
        <v>9930.6</v>
      </c>
      <c r="K384" s="49">
        <f t="shared" si="50"/>
        <v>3.3047711781888993</v>
      </c>
    </row>
    <row r="385" spans="1:11" ht="13.5">
      <c r="A385" s="18" t="s">
        <v>165</v>
      </c>
      <c r="B385" s="119" t="s">
        <v>349</v>
      </c>
      <c r="C385" s="120"/>
      <c r="D385" s="16" t="s">
        <v>166</v>
      </c>
      <c r="E385" s="16"/>
      <c r="F385" s="22"/>
      <c r="G385" s="26"/>
      <c r="H385" s="27">
        <f t="shared" si="58"/>
        <v>10270</v>
      </c>
      <c r="I385" s="27">
        <f t="shared" si="58"/>
        <v>339.4</v>
      </c>
      <c r="J385" s="49">
        <f t="shared" si="49"/>
        <v>9930.6</v>
      </c>
      <c r="K385" s="49">
        <f t="shared" si="50"/>
        <v>3.3047711781888993</v>
      </c>
    </row>
    <row r="386" spans="1:11" ht="13.5">
      <c r="A386" s="18" t="s">
        <v>327</v>
      </c>
      <c r="B386" s="119" t="s">
        <v>349</v>
      </c>
      <c r="C386" s="120"/>
      <c r="D386" s="16" t="s">
        <v>166</v>
      </c>
      <c r="E386" s="16" t="s">
        <v>166</v>
      </c>
      <c r="F386" s="22"/>
      <c r="G386" s="26"/>
      <c r="H386" s="27">
        <f t="shared" si="58"/>
        <v>10270</v>
      </c>
      <c r="I386" s="27">
        <f t="shared" si="58"/>
        <v>339.4</v>
      </c>
      <c r="J386" s="49">
        <f t="shared" si="49"/>
        <v>9930.6</v>
      </c>
      <c r="K386" s="49">
        <f t="shared" si="50"/>
        <v>3.3047711781888993</v>
      </c>
    </row>
    <row r="387" spans="1:11" ht="39">
      <c r="A387" s="18" t="s">
        <v>191</v>
      </c>
      <c r="B387" s="119" t="s">
        <v>349</v>
      </c>
      <c r="C387" s="120"/>
      <c r="D387" s="16" t="s">
        <v>166</v>
      </c>
      <c r="E387" s="16" t="s">
        <v>166</v>
      </c>
      <c r="F387" s="22" t="s">
        <v>192</v>
      </c>
      <c r="G387" s="26"/>
      <c r="H387" s="27">
        <f t="shared" si="58"/>
        <v>10270</v>
      </c>
      <c r="I387" s="27">
        <f t="shared" si="58"/>
        <v>339.4</v>
      </c>
      <c r="J387" s="49">
        <f t="shared" si="49"/>
        <v>9930.6</v>
      </c>
      <c r="K387" s="49">
        <f t="shared" si="50"/>
        <v>3.3047711781888993</v>
      </c>
    </row>
    <row r="388" spans="1:11" ht="13.5">
      <c r="A388" s="18" t="s">
        <v>264</v>
      </c>
      <c r="B388" s="119" t="s">
        <v>349</v>
      </c>
      <c r="C388" s="120"/>
      <c r="D388" s="16" t="s">
        <v>166</v>
      </c>
      <c r="E388" s="16" t="s">
        <v>166</v>
      </c>
      <c r="F388" s="22" t="s">
        <v>265</v>
      </c>
      <c r="G388" s="26"/>
      <c r="H388" s="27">
        <f t="shared" si="58"/>
        <v>10270</v>
      </c>
      <c r="I388" s="27">
        <f t="shared" si="58"/>
        <v>339.4</v>
      </c>
      <c r="J388" s="49">
        <f t="shared" si="49"/>
        <v>9930.6</v>
      </c>
      <c r="K388" s="49">
        <f t="shared" si="50"/>
        <v>3.3047711781888993</v>
      </c>
    </row>
    <row r="389" spans="1:11" ht="26.25">
      <c r="A389" s="18" t="s">
        <v>257</v>
      </c>
      <c r="B389" s="119" t="s">
        <v>349</v>
      </c>
      <c r="C389" s="120"/>
      <c r="D389" s="16" t="s">
        <v>166</v>
      </c>
      <c r="E389" s="16" t="s">
        <v>166</v>
      </c>
      <c r="F389" s="22" t="s">
        <v>265</v>
      </c>
      <c r="G389" s="26" t="s">
        <v>258</v>
      </c>
      <c r="H389" s="27">
        <v>10270</v>
      </c>
      <c r="I389" s="27">
        <v>339.4</v>
      </c>
      <c r="J389" s="49">
        <f t="shared" si="49"/>
        <v>9930.6</v>
      </c>
      <c r="K389" s="49">
        <f t="shared" si="50"/>
        <v>3.3047711781888993</v>
      </c>
    </row>
    <row r="390" spans="1:11" ht="39">
      <c r="A390" s="17" t="s">
        <v>350</v>
      </c>
      <c r="B390" s="117" t="s">
        <v>351</v>
      </c>
      <c r="C390" s="118"/>
      <c r="D390" s="15"/>
      <c r="E390" s="15"/>
      <c r="F390" s="21"/>
      <c r="G390" s="24"/>
      <c r="H390" s="25">
        <f aca="true" t="shared" si="59" ref="H390:I395">H391</f>
        <v>1023.6</v>
      </c>
      <c r="I390" s="25">
        <f t="shared" si="59"/>
        <v>0</v>
      </c>
      <c r="J390" s="49">
        <f t="shared" si="49"/>
        <v>1023.6</v>
      </c>
      <c r="K390" s="49">
        <f t="shared" si="50"/>
        <v>0</v>
      </c>
    </row>
    <row r="391" spans="1:11" ht="26.25">
      <c r="A391" s="18" t="s">
        <v>352</v>
      </c>
      <c r="B391" s="119" t="s">
        <v>353</v>
      </c>
      <c r="C391" s="120"/>
      <c r="D391" s="16"/>
      <c r="E391" s="16"/>
      <c r="F391" s="22"/>
      <c r="G391" s="26"/>
      <c r="H391" s="27">
        <f t="shared" si="59"/>
        <v>1023.6</v>
      </c>
      <c r="I391" s="27">
        <f t="shared" si="59"/>
        <v>0</v>
      </c>
      <c r="J391" s="49">
        <f t="shared" si="49"/>
        <v>1023.6</v>
      </c>
      <c r="K391" s="49">
        <f t="shared" si="50"/>
        <v>0</v>
      </c>
    </row>
    <row r="392" spans="1:11" ht="13.5">
      <c r="A392" s="18" t="s">
        <v>165</v>
      </c>
      <c r="B392" s="119" t="s">
        <v>353</v>
      </c>
      <c r="C392" s="120"/>
      <c r="D392" s="16" t="s">
        <v>166</v>
      </c>
      <c r="E392" s="16"/>
      <c r="F392" s="22"/>
      <c r="G392" s="26"/>
      <c r="H392" s="27">
        <f t="shared" si="59"/>
        <v>1023.6</v>
      </c>
      <c r="I392" s="27">
        <f t="shared" si="59"/>
        <v>0</v>
      </c>
      <c r="J392" s="49">
        <f t="shared" si="49"/>
        <v>1023.6</v>
      </c>
      <c r="K392" s="49">
        <f t="shared" si="50"/>
        <v>0</v>
      </c>
    </row>
    <row r="393" spans="1:11" ht="13.5">
      <c r="A393" s="18" t="s">
        <v>327</v>
      </c>
      <c r="B393" s="119" t="s">
        <v>353</v>
      </c>
      <c r="C393" s="120"/>
      <c r="D393" s="16" t="s">
        <v>166</v>
      </c>
      <c r="E393" s="16" t="s">
        <v>166</v>
      </c>
      <c r="F393" s="22"/>
      <c r="G393" s="26"/>
      <c r="H393" s="27">
        <f t="shared" si="59"/>
        <v>1023.6</v>
      </c>
      <c r="I393" s="27">
        <f t="shared" si="59"/>
        <v>0</v>
      </c>
      <c r="J393" s="49">
        <f t="shared" si="49"/>
        <v>1023.6</v>
      </c>
      <c r="K393" s="49">
        <f t="shared" si="50"/>
        <v>0</v>
      </c>
    </row>
    <row r="394" spans="1:11" ht="39">
      <c r="A394" s="18" t="s">
        <v>191</v>
      </c>
      <c r="B394" s="119" t="s">
        <v>353</v>
      </c>
      <c r="C394" s="120"/>
      <c r="D394" s="16" t="s">
        <v>166</v>
      </c>
      <c r="E394" s="16" t="s">
        <v>166</v>
      </c>
      <c r="F394" s="22" t="s">
        <v>192</v>
      </c>
      <c r="G394" s="26"/>
      <c r="H394" s="27">
        <f t="shared" si="59"/>
        <v>1023.6</v>
      </c>
      <c r="I394" s="27">
        <f t="shared" si="59"/>
        <v>0</v>
      </c>
      <c r="J394" s="49">
        <f aca="true" t="shared" si="60" ref="J394:J457">H394-I394</f>
        <v>1023.6</v>
      </c>
      <c r="K394" s="49">
        <f aca="true" t="shared" si="61" ref="K394:K457">I394/H394*100</f>
        <v>0</v>
      </c>
    </row>
    <row r="395" spans="1:11" ht="13.5">
      <c r="A395" s="18" t="s">
        <v>264</v>
      </c>
      <c r="B395" s="119" t="s">
        <v>353</v>
      </c>
      <c r="C395" s="120"/>
      <c r="D395" s="16" t="s">
        <v>166</v>
      </c>
      <c r="E395" s="16" t="s">
        <v>166</v>
      </c>
      <c r="F395" s="22" t="s">
        <v>265</v>
      </c>
      <c r="G395" s="26"/>
      <c r="H395" s="27">
        <f t="shared" si="59"/>
        <v>1023.6</v>
      </c>
      <c r="I395" s="27">
        <f t="shared" si="59"/>
        <v>0</v>
      </c>
      <c r="J395" s="49">
        <f t="shared" si="60"/>
        <v>1023.6</v>
      </c>
      <c r="K395" s="49">
        <f t="shared" si="61"/>
        <v>0</v>
      </c>
    </row>
    <row r="396" spans="1:11" ht="26.25">
      <c r="A396" s="18" t="s">
        <v>257</v>
      </c>
      <c r="B396" s="119" t="s">
        <v>353</v>
      </c>
      <c r="C396" s="120"/>
      <c r="D396" s="16" t="s">
        <v>166</v>
      </c>
      <c r="E396" s="16" t="s">
        <v>166</v>
      </c>
      <c r="F396" s="22" t="s">
        <v>265</v>
      </c>
      <c r="G396" s="26" t="s">
        <v>258</v>
      </c>
      <c r="H396" s="27">
        <v>1023.6</v>
      </c>
      <c r="I396" s="27">
        <v>0</v>
      </c>
      <c r="J396" s="49">
        <f t="shared" si="60"/>
        <v>1023.6</v>
      </c>
      <c r="K396" s="49">
        <f t="shared" si="61"/>
        <v>0</v>
      </c>
    </row>
    <row r="397" spans="1:11" ht="39">
      <c r="A397" s="17" t="s">
        <v>368</v>
      </c>
      <c r="B397" s="117" t="s">
        <v>369</v>
      </c>
      <c r="C397" s="118"/>
      <c r="D397" s="15"/>
      <c r="E397" s="15"/>
      <c r="F397" s="21"/>
      <c r="G397" s="24"/>
      <c r="H397" s="25">
        <f>H398+H405</f>
        <v>300</v>
      </c>
      <c r="I397" s="25">
        <f>I398+I405</f>
        <v>40</v>
      </c>
      <c r="J397" s="48">
        <f t="shared" si="60"/>
        <v>260</v>
      </c>
      <c r="K397" s="48">
        <f t="shared" si="61"/>
        <v>13.333333333333334</v>
      </c>
    </row>
    <row r="398" spans="1:11" ht="26.25">
      <c r="A398" s="17" t="s">
        <v>370</v>
      </c>
      <c r="B398" s="117" t="s">
        <v>371</v>
      </c>
      <c r="C398" s="118"/>
      <c r="D398" s="15"/>
      <c r="E398" s="15"/>
      <c r="F398" s="21"/>
      <c r="G398" s="24"/>
      <c r="H398" s="25">
        <f aca="true" t="shared" si="62" ref="H398:I403">H399</f>
        <v>50</v>
      </c>
      <c r="I398" s="25">
        <f t="shared" si="62"/>
        <v>0</v>
      </c>
      <c r="J398" s="48">
        <f t="shared" si="60"/>
        <v>50</v>
      </c>
      <c r="K398" s="48">
        <f t="shared" si="61"/>
        <v>0</v>
      </c>
    </row>
    <row r="399" spans="1:11" ht="39">
      <c r="A399" s="18" t="s">
        <v>372</v>
      </c>
      <c r="B399" s="119" t="s">
        <v>373</v>
      </c>
      <c r="C399" s="120"/>
      <c r="D399" s="16"/>
      <c r="E399" s="16"/>
      <c r="F399" s="22"/>
      <c r="G399" s="26"/>
      <c r="H399" s="27">
        <f t="shared" si="62"/>
        <v>50</v>
      </c>
      <c r="I399" s="27">
        <f t="shared" si="62"/>
        <v>0</v>
      </c>
      <c r="J399" s="49">
        <f t="shared" si="60"/>
        <v>50</v>
      </c>
      <c r="K399" s="49">
        <f t="shared" si="61"/>
        <v>0</v>
      </c>
    </row>
    <row r="400" spans="1:11" ht="13.5">
      <c r="A400" s="18" t="s">
        <v>165</v>
      </c>
      <c r="B400" s="119" t="s">
        <v>373</v>
      </c>
      <c r="C400" s="120"/>
      <c r="D400" s="16" t="s">
        <v>166</v>
      </c>
      <c r="E400" s="16"/>
      <c r="F400" s="22"/>
      <c r="G400" s="26"/>
      <c r="H400" s="27">
        <f t="shared" si="62"/>
        <v>50</v>
      </c>
      <c r="I400" s="27">
        <f t="shared" si="62"/>
        <v>0</v>
      </c>
      <c r="J400" s="49">
        <f t="shared" si="60"/>
        <v>50</v>
      </c>
      <c r="K400" s="49">
        <f t="shared" si="61"/>
        <v>0</v>
      </c>
    </row>
    <row r="401" spans="1:11" ht="13.5">
      <c r="A401" s="18" t="s">
        <v>327</v>
      </c>
      <c r="B401" s="119" t="s">
        <v>373</v>
      </c>
      <c r="C401" s="120"/>
      <c r="D401" s="16" t="s">
        <v>166</v>
      </c>
      <c r="E401" s="16" t="s">
        <v>166</v>
      </c>
      <c r="F401" s="22"/>
      <c r="G401" s="26"/>
      <c r="H401" s="27">
        <f t="shared" si="62"/>
        <v>50</v>
      </c>
      <c r="I401" s="27">
        <f t="shared" si="62"/>
        <v>0</v>
      </c>
      <c r="J401" s="49">
        <f t="shared" si="60"/>
        <v>50</v>
      </c>
      <c r="K401" s="49">
        <f t="shared" si="61"/>
        <v>0</v>
      </c>
    </row>
    <row r="402" spans="1:11" ht="39">
      <c r="A402" s="18" t="s">
        <v>33</v>
      </c>
      <c r="B402" s="119" t="s">
        <v>373</v>
      </c>
      <c r="C402" s="120"/>
      <c r="D402" s="16" t="s">
        <v>166</v>
      </c>
      <c r="E402" s="16" t="s">
        <v>166</v>
      </c>
      <c r="F402" s="22" t="s">
        <v>34</v>
      </c>
      <c r="G402" s="26"/>
      <c r="H402" s="27">
        <f t="shared" si="62"/>
        <v>50</v>
      </c>
      <c r="I402" s="27">
        <f t="shared" si="62"/>
        <v>0</v>
      </c>
      <c r="J402" s="49">
        <f t="shared" si="60"/>
        <v>50</v>
      </c>
      <c r="K402" s="49">
        <f t="shared" si="61"/>
        <v>0</v>
      </c>
    </row>
    <row r="403" spans="1:11" ht="39">
      <c r="A403" s="18" t="s">
        <v>35</v>
      </c>
      <c r="B403" s="119" t="s">
        <v>373</v>
      </c>
      <c r="C403" s="120"/>
      <c r="D403" s="16" t="s">
        <v>166</v>
      </c>
      <c r="E403" s="16" t="s">
        <v>166</v>
      </c>
      <c r="F403" s="22" t="s">
        <v>36</v>
      </c>
      <c r="G403" s="26"/>
      <c r="H403" s="27">
        <f t="shared" si="62"/>
        <v>50</v>
      </c>
      <c r="I403" s="27">
        <f t="shared" si="62"/>
        <v>0</v>
      </c>
      <c r="J403" s="49">
        <f t="shared" si="60"/>
        <v>50</v>
      </c>
      <c r="K403" s="49">
        <f t="shared" si="61"/>
        <v>0</v>
      </c>
    </row>
    <row r="404" spans="1:11" ht="39">
      <c r="A404" s="18" t="s">
        <v>364</v>
      </c>
      <c r="B404" s="119" t="s">
        <v>373</v>
      </c>
      <c r="C404" s="120"/>
      <c r="D404" s="16" t="s">
        <v>166</v>
      </c>
      <c r="E404" s="16" t="s">
        <v>166</v>
      </c>
      <c r="F404" s="22" t="s">
        <v>36</v>
      </c>
      <c r="G404" s="26" t="s">
        <v>365</v>
      </c>
      <c r="H404" s="27">
        <v>50</v>
      </c>
      <c r="I404" s="27">
        <v>0</v>
      </c>
      <c r="J404" s="49">
        <f t="shared" si="60"/>
        <v>50</v>
      </c>
      <c r="K404" s="49">
        <f t="shared" si="61"/>
        <v>0</v>
      </c>
    </row>
    <row r="405" spans="1:11" ht="26.25">
      <c r="A405" s="17" t="s">
        <v>374</v>
      </c>
      <c r="B405" s="117" t="s">
        <v>375</v>
      </c>
      <c r="C405" s="118"/>
      <c r="D405" s="15"/>
      <c r="E405" s="15"/>
      <c r="F405" s="21"/>
      <c r="G405" s="24"/>
      <c r="H405" s="25">
        <f>H406+H412+H418+H424</f>
        <v>250</v>
      </c>
      <c r="I405" s="25">
        <f>I406+I412+I418+I424</f>
        <v>40</v>
      </c>
      <c r="J405" s="49">
        <f t="shared" si="60"/>
        <v>210</v>
      </c>
      <c r="K405" s="49">
        <f t="shared" si="61"/>
        <v>16</v>
      </c>
    </row>
    <row r="406" spans="1:11" ht="26.25">
      <c r="A406" s="18" t="s">
        <v>376</v>
      </c>
      <c r="B406" s="119" t="s">
        <v>377</v>
      </c>
      <c r="C406" s="120"/>
      <c r="D406" s="16"/>
      <c r="E406" s="16"/>
      <c r="F406" s="22"/>
      <c r="G406" s="26"/>
      <c r="H406" s="27">
        <f aca="true" t="shared" si="63" ref="H406:I410">H407</f>
        <v>95</v>
      </c>
      <c r="I406" s="27">
        <f t="shared" si="63"/>
        <v>40</v>
      </c>
      <c r="J406" s="49">
        <f t="shared" si="60"/>
        <v>55</v>
      </c>
      <c r="K406" s="49">
        <f t="shared" si="61"/>
        <v>42.10526315789473</v>
      </c>
    </row>
    <row r="407" spans="1:11" ht="13.5">
      <c r="A407" s="18" t="s">
        <v>165</v>
      </c>
      <c r="B407" s="119" t="s">
        <v>377</v>
      </c>
      <c r="C407" s="120"/>
      <c r="D407" s="16" t="s">
        <v>166</v>
      </c>
      <c r="E407" s="16"/>
      <c r="F407" s="22"/>
      <c r="G407" s="26"/>
      <c r="H407" s="27">
        <f t="shared" si="63"/>
        <v>95</v>
      </c>
      <c r="I407" s="27">
        <f t="shared" si="63"/>
        <v>40</v>
      </c>
      <c r="J407" s="49">
        <f t="shared" si="60"/>
        <v>55</v>
      </c>
      <c r="K407" s="49">
        <f t="shared" si="61"/>
        <v>42.10526315789473</v>
      </c>
    </row>
    <row r="408" spans="1:11" ht="13.5">
      <c r="A408" s="18" t="s">
        <v>327</v>
      </c>
      <c r="B408" s="119" t="s">
        <v>377</v>
      </c>
      <c r="C408" s="120"/>
      <c r="D408" s="16" t="s">
        <v>166</v>
      </c>
      <c r="E408" s="16" t="s">
        <v>166</v>
      </c>
      <c r="F408" s="22"/>
      <c r="G408" s="26"/>
      <c r="H408" s="27">
        <f t="shared" si="63"/>
        <v>95</v>
      </c>
      <c r="I408" s="27">
        <f t="shared" si="63"/>
        <v>40</v>
      </c>
      <c r="J408" s="49">
        <f t="shared" si="60"/>
        <v>55</v>
      </c>
      <c r="K408" s="49">
        <f t="shared" si="61"/>
        <v>42.10526315789473</v>
      </c>
    </row>
    <row r="409" spans="1:11" ht="39">
      <c r="A409" s="18" t="s">
        <v>33</v>
      </c>
      <c r="B409" s="119" t="s">
        <v>377</v>
      </c>
      <c r="C409" s="120"/>
      <c r="D409" s="16" t="s">
        <v>166</v>
      </c>
      <c r="E409" s="16" t="s">
        <v>166</v>
      </c>
      <c r="F409" s="22" t="s">
        <v>34</v>
      </c>
      <c r="G409" s="26"/>
      <c r="H409" s="27">
        <f t="shared" si="63"/>
        <v>95</v>
      </c>
      <c r="I409" s="27">
        <f t="shared" si="63"/>
        <v>40</v>
      </c>
      <c r="J409" s="49">
        <f t="shared" si="60"/>
        <v>55</v>
      </c>
      <c r="K409" s="49">
        <f t="shared" si="61"/>
        <v>42.10526315789473</v>
      </c>
    </row>
    <row r="410" spans="1:11" ht="39">
      <c r="A410" s="18" t="s">
        <v>35</v>
      </c>
      <c r="B410" s="119" t="s">
        <v>377</v>
      </c>
      <c r="C410" s="120"/>
      <c r="D410" s="16" t="s">
        <v>166</v>
      </c>
      <c r="E410" s="16" t="s">
        <v>166</v>
      </c>
      <c r="F410" s="22" t="s">
        <v>36</v>
      </c>
      <c r="G410" s="26"/>
      <c r="H410" s="27">
        <f t="shared" si="63"/>
        <v>95</v>
      </c>
      <c r="I410" s="27">
        <f t="shared" si="63"/>
        <v>40</v>
      </c>
      <c r="J410" s="49">
        <f t="shared" si="60"/>
        <v>55</v>
      </c>
      <c r="K410" s="49">
        <f t="shared" si="61"/>
        <v>42.10526315789473</v>
      </c>
    </row>
    <row r="411" spans="1:11" ht="39">
      <c r="A411" s="18" t="s">
        <v>364</v>
      </c>
      <c r="B411" s="119" t="s">
        <v>377</v>
      </c>
      <c r="C411" s="120"/>
      <c r="D411" s="16" t="s">
        <v>166</v>
      </c>
      <c r="E411" s="16" t="s">
        <v>166</v>
      </c>
      <c r="F411" s="22" t="s">
        <v>36</v>
      </c>
      <c r="G411" s="26" t="s">
        <v>365</v>
      </c>
      <c r="H411" s="27">
        <v>95</v>
      </c>
      <c r="I411" s="27">
        <v>40</v>
      </c>
      <c r="J411" s="49">
        <f t="shared" si="60"/>
        <v>55</v>
      </c>
      <c r="K411" s="49">
        <f t="shared" si="61"/>
        <v>42.10526315789473</v>
      </c>
    </row>
    <row r="412" spans="1:11" ht="30.75" customHeight="1">
      <c r="A412" s="18" t="s">
        <v>378</v>
      </c>
      <c r="B412" s="119" t="s">
        <v>379</v>
      </c>
      <c r="C412" s="120"/>
      <c r="D412" s="16"/>
      <c r="E412" s="16"/>
      <c r="F412" s="22"/>
      <c r="G412" s="26"/>
      <c r="H412" s="27">
        <f aca="true" t="shared" si="64" ref="H412:I416">H413</f>
        <v>100</v>
      </c>
      <c r="I412" s="27">
        <f t="shared" si="64"/>
        <v>0</v>
      </c>
      <c r="J412" s="49">
        <f t="shared" si="60"/>
        <v>100</v>
      </c>
      <c r="K412" s="49">
        <f t="shared" si="61"/>
        <v>0</v>
      </c>
    </row>
    <row r="413" spans="1:11" ht="13.5">
      <c r="A413" s="18" t="s">
        <v>165</v>
      </c>
      <c r="B413" s="119" t="s">
        <v>379</v>
      </c>
      <c r="C413" s="120"/>
      <c r="D413" s="16" t="s">
        <v>166</v>
      </c>
      <c r="E413" s="16"/>
      <c r="F413" s="22"/>
      <c r="G413" s="26"/>
      <c r="H413" s="27">
        <f t="shared" si="64"/>
        <v>100</v>
      </c>
      <c r="I413" s="27">
        <f t="shared" si="64"/>
        <v>0</v>
      </c>
      <c r="J413" s="49">
        <f t="shared" si="60"/>
        <v>100</v>
      </c>
      <c r="K413" s="49">
        <f t="shared" si="61"/>
        <v>0</v>
      </c>
    </row>
    <row r="414" spans="1:11" ht="13.5">
      <c r="A414" s="18" t="s">
        <v>327</v>
      </c>
      <c r="B414" s="119" t="s">
        <v>379</v>
      </c>
      <c r="C414" s="120"/>
      <c r="D414" s="16" t="s">
        <v>166</v>
      </c>
      <c r="E414" s="16" t="s">
        <v>166</v>
      </c>
      <c r="F414" s="22"/>
      <c r="G414" s="26"/>
      <c r="H414" s="27">
        <f t="shared" si="64"/>
        <v>100</v>
      </c>
      <c r="I414" s="27">
        <f t="shared" si="64"/>
        <v>0</v>
      </c>
      <c r="J414" s="49">
        <f t="shared" si="60"/>
        <v>100</v>
      </c>
      <c r="K414" s="49">
        <f t="shared" si="61"/>
        <v>0</v>
      </c>
    </row>
    <row r="415" spans="1:11" ht="78.75">
      <c r="A415" s="18" t="s">
        <v>20</v>
      </c>
      <c r="B415" s="119" t="s">
        <v>379</v>
      </c>
      <c r="C415" s="120"/>
      <c r="D415" s="16" t="s">
        <v>166</v>
      </c>
      <c r="E415" s="16" t="s">
        <v>166</v>
      </c>
      <c r="F415" s="22" t="s">
        <v>21</v>
      </c>
      <c r="G415" s="26"/>
      <c r="H415" s="27">
        <f t="shared" si="64"/>
        <v>100</v>
      </c>
      <c r="I415" s="27">
        <f t="shared" si="64"/>
        <v>0</v>
      </c>
      <c r="J415" s="49">
        <f t="shared" si="60"/>
        <v>100</v>
      </c>
      <c r="K415" s="49">
        <f t="shared" si="61"/>
        <v>0</v>
      </c>
    </row>
    <row r="416" spans="1:11" ht="26.25">
      <c r="A416" s="18" t="s">
        <v>221</v>
      </c>
      <c r="B416" s="119" t="s">
        <v>379</v>
      </c>
      <c r="C416" s="120"/>
      <c r="D416" s="16" t="s">
        <v>166</v>
      </c>
      <c r="E416" s="16" t="s">
        <v>166</v>
      </c>
      <c r="F416" s="22" t="s">
        <v>222</v>
      </c>
      <c r="G416" s="26"/>
      <c r="H416" s="27">
        <f t="shared" si="64"/>
        <v>100</v>
      </c>
      <c r="I416" s="27">
        <f t="shared" si="64"/>
        <v>0</v>
      </c>
      <c r="J416" s="49">
        <f t="shared" si="60"/>
        <v>100</v>
      </c>
      <c r="K416" s="49">
        <f t="shared" si="61"/>
        <v>0</v>
      </c>
    </row>
    <row r="417" spans="1:11" ht="39">
      <c r="A417" s="18" t="s">
        <v>364</v>
      </c>
      <c r="B417" s="119" t="s">
        <v>379</v>
      </c>
      <c r="C417" s="120"/>
      <c r="D417" s="16" t="s">
        <v>166</v>
      </c>
      <c r="E417" s="16" t="s">
        <v>166</v>
      </c>
      <c r="F417" s="22" t="s">
        <v>222</v>
      </c>
      <c r="G417" s="26" t="s">
        <v>365</v>
      </c>
      <c r="H417" s="27">
        <v>100</v>
      </c>
      <c r="I417" s="27">
        <v>0</v>
      </c>
      <c r="J417" s="49">
        <f t="shared" si="60"/>
        <v>100</v>
      </c>
      <c r="K417" s="49">
        <f t="shared" si="61"/>
        <v>0</v>
      </c>
    </row>
    <row r="418" spans="1:11" ht="13.5">
      <c r="A418" s="18" t="s">
        <v>380</v>
      </c>
      <c r="B418" s="119" t="s">
        <v>381</v>
      </c>
      <c r="C418" s="120"/>
      <c r="D418" s="16"/>
      <c r="E418" s="16"/>
      <c r="F418" s="22"/>
      <c r="G418" s="26"/>
      <c r="H418" s="27">
        <f aca="true" t="shared" si="65" ref="H418:I422">H419</f>
        <v>35</v>
      </c>
      <c r="I418" s="27">
        <f t="shared" si="65"/>
        <v>0</v>
      </c>
      <c r="J418" s="49">
        <f t="shared" si="60"/>
        <v>35</v>
      </c>
      <c r="K418" s="49">
        <f t="shared" si="61"/>
        <v>0</v>
      </c>
    </row>
    <row r="419" spans="1:11" ht="13.5">
      <c r="A419" s="18" t="s">
        <v>165</v>
      </c>
      <c r="B419" s="119" t="s">
        <v>381</v>
      </c>
      <c r="C419" s="120"/>
      <c r="D419" s="16" t="s">
        <v>166</v>
      </c>
      <c r="E419" s="16"/>
      <c r="F419" s="22"/>
      <c r="G419" s="26"/>
      <c r="H419" s="27">
        <f t="shared" si="65"/>
        <v>35</v>
      </c>
      <c r="I419" s="27">
        <f t="shared" si="65"/>
        <v>0</v>
      </c>
      <c r="J419" s="49">
        <f t="shared" si="60"/>
        <v>35</v>
      </c>
      <c r="K419" s="49">
        <f t="shared" si="61"/>
        <v>0</v>
      </c>
    </row>
    <row r="420" spans="1:11" ht="13.5">
      <c r="A420" s="18" t="s">
        <v>327</v>
      </c>
      <c r="B420" s="119" t="s">
        <v>381</v>
      </c>
      <c r="C420" s="120"/>
      <c r="D420" s="16" t="s">
        <v>166</v>
      </c>
      <c r="E420" s="16" t="s">
        <v>166</v>
      </c>
      <c r="F420" s="22"/>
      <c r="G420" s="26"/>
      <c r="H420" s="27">
        <f t="shared" si="65"/>
        <v>35</v>
      </c>
      <c r="I420" s="27">
        <f t="shared" si="65"/>
        <v>0</v>
      </c>
      <c r="J420" s="49">
        <f t="shared" si="60"/>
        <v>35</v>
      </c>
      <c r="K420" s="49">
        <f t="shared" si="61"/>
        <v>0</v>
      </c>
    </row>
    <row r="421" spans="1:11" ht="39">
      <c r="A421" s="18" t="s">
        <v>33</v>
      </c>
      <c r="B421" s="119" t="s">
        <v>381</v>
      </c>
      <c r="C421" s="120"/>
      <c r="D421" s="16" t="s">
        <v>166</v>
      </c>
      <c r="E421" s="16" t="s">
        <v>166</v>
      </c>
      <c r="F421" s="22" t="s">
        <v>34</v>
      </c>
      <c r="G421" s="26"/>
      <c r="H421" s="27">
        <f t="shared" si="65"/>
        <v>35</v>
      </c>
      <c r="I421" s="27">
        <f t="shared" si="65"/>
        <v>0</v>
      </c>
      <c r="J421" s="49">
        <f t="shared" si="60"/>
        <v>35</v>
      </c>
      <c r="K421" s="49">
        <f t="shared" si="61"/>
        <v>0</v>
      </c>
    </row>
    <row r="422" spans="1:11" ht="39">
      <c r="A422" s="18" t="s">
        <v>35</v>
      </c>
      <c r="B422" s="119" t="s">
        <v>381</v>
      </c>
      <c r="C422" s="120"/>
      <c r="D422" s="16" t="s">
        <v>166</v>
      </c>
      <c r="E422" s="16" t="s">
        <v>166</v>
      </c>
      <c r="F422" s="22" t="s">
        <v>36</v>
      </c>
      <c r="G422" s="26"/>
      <c r="H422" s="27">
        <f t="shared" si="65"/>
        <v>35</v>
      </c>
      <c r="I422" s="27">
        <f t="shared" si="65"/>
        <v>0</v>
      </c>
      <c r="J422" s="49">
        <f t="shared" si="60"/>
        <v>35</v>
      </c>
      <c r="K422" s="49">
        <f t="shared" si="61"/>
        <v>0</v>
      </c>
    </row>
    <row r="423" spans="1:11" ht="39">
      <c r="A423" s="18" t="s">
        <v>364</v>
      </c>
      <c r="B423" s="119" t="s">
        <v>381</v>
      </c>
      <c r="C423" s="120"/>
      <c r="D423" s="16" t="s">
        <v>166</v>
      </c>
      <c r="E423" s="16" t="s">
        <v>166</v>
      </c>
      <c r="F423" s="22" t="s">
        <v>36</v>
      </c>
      <c r="G423" s="26" t="s">
        <v>365</v>
      </c>
      <c r="H423" s="27">
        <v>35</v>
      </c>
      <c r="I423" s="27">
        <v>0</v>
      </c>
      <c r="J423" s="49">
        <f t="shared" si="60"/>
        <v>35</v>
      </c>
      <c r="K423" s="49">
        <f t="shared" si="61"/>
        <v>0</v>
      </c>
    </row>
    <row r="424" spans="1:11" ht="26.25">
      <c r="A424" s="18" t="s">
        <v>382</v>
      </c>
      <c r="B424" s="119" t="s">
        <v>383</v>
      </c>
      <c r="C424" s="120"/>
      <c r="D424" s="16"/>
      <c r="E424" s="16"/>
      <c r="F424" s="22"/>
      <c r="G424" s="26"/>
      <c r="H424" s="27">
        <f aca="true" t="shared" si="66" ref="H424:I428">H425</f>
        <v>20</v>
      </c>
      <c r="I424" s="27">
        <f t="shared" si="66"/>
        <v>0</v>
      </c>
      <c r="J424" s="49">
        <f t="shared" si="60"/>
        <v>20</v>
      </c>
      <c r="K424" s="49">
        <f t="shared" si="61"/>
        <v>0</v>
      </c>
    </row>
    <row r="425" spans="1:11" ht="13.5">
      <c r="A425" s="18" t="s">
        <v>165</v>
      </c>
      <c r="B425" s="119" t="s">
        <v>383</v>
      </c>
      <c r="C425" s="120"/>
      <c r="D425" s="16" t="s">
        <v>166</v>
      </c>
      <c r="E425" s="16"/>
      <c r="F425" s="22"/>
      <c r="G425" s="26"/>
      <c r="H425" s="27">
        <f t="shared" si="66"/>
        <v>20</v>
      </c>
      <c r="I425" s="27">
        <f t="shared" si="66"/>
        <v>0</v>
      </c>
      <c r="J425" s="49">
        <f t="shared" si="60"/>
        <v>20</v>
      </c>
      <c r="K425" s="49">
        <f t="shared" si="61"/>
        <v>0</v>
      </c>
    </row>
    <row r="426" spans="1:11" ht="13.5">
      <c r="A426" s="18" t="s">
        <v>327</v>
      </c>
      <c r="B426" s="119" t="s">
        <v>383</v>
      </c>
      <c r="C426" s="120"/>
      <c r="D426" s="16" t="s">
        <v>166</v>
      </c>
      <c r="E426" s="16" t="s">
        <v>166</v>
      </c>
      <c r="F426" s="22"/>
      <c r="G426" s="26"/>
      <c r="H426" s="27">
        <f t="shared" si="66"/>
        <v>20</v>
      </c>
      <c r="I426" s="27">
        <f t="shared" si="66"/>
        <v>0</v>
      </c>
      <c r="J426" s="49">
        <f t="shared" si="60"/>
        <v>20</v>
      </c>
      <c r="K426" s="49">
        <f t="shared" si="61"/>
        <v>0</v>
      </c>
    </row>
    <row r="427" spans="1:11" ht="39">
      <c r="A427" s="18" t="s">
        <v>33</v>
      </c>
      <c r="B427" s="119" t="s">
        <v>383</v>
      </c>
      <c r="C427" s="120"/>
      <c r="D427" s="16" t="s">
        <v>166</v>
      </c>
      <c r="E427" s="16" t="s">
        <v>166</v>
      </c>
      <c r="F427" s="22" t="s">
        <v>34</v>
      </c>
      <c r="G427" s="26"/>
      <c r="H427" s="27">
        <f t="shared" si="66"/>
        <v>20</v>
      </c>
      <c r="I427" s="27">
        <f t="shared" si="66"/>
        <v>0</v>
      </c>
      <c r="J427" s="49">
        <f t="shared" si="60"/>
        <v>20</v>
      </c>
      <c r="K427" s="49">
        <f t="shared" si="61"/>
        <v>0</v>
      </c>
    </row>
    <row r="428" spans="1:11" ht="39">
      <c r="A428" s="18" t="s">
        <v>35</v>
      </c>
      <c r="B428" s="119" t="s">
        <v>383</v>
      </c>
      <c r="C428" s="120"/>
      <c r="D428" s="16" t="s">
        <v>166</v>
      </c>
      <c r="E428" s="16" t="s">
        <v>166</v>
      </c>
      <c r="F428" s="22" t="s">
        <v>36</v>
      </c>
      <c r="G428" s="26"/>
      <c r="H428" s="27">
        <f t="shared" si="66"/>
        <v>20</v>
      </c>
      <c r="I428" s="27">
        <f t="shared" si="66"/>
        <v>0</v>
      </c>
      <c r="J428" s="49">
        <f t="shared" si="60"/>
        <v>20</v>
      </c>
      <c r="K428" s="49">
        <f t="shared" si="61"/>
        <v>0</v>
      </c>
    </row>
    <row r="429" spans="1:11" ht="39">
      <c r="A429" s="18" t="s">
        <v>364</v>
      </c>
      <c r="B429" s="119" t="s">
        <v>383</v>
      </c>
      <c r="C429" s="120"/>
      <c r="D429" s="16" t="s">
        <v>166</v>
      </c>
      <c r="E429" s="16" t="s">
        <v>166</v>
      </c>
      <c r="F429" s="22" t="s">
        <v>36</v>
      </c>
      <c r="G429" s="26" t="s">
        <v>365</v>
      </c>
      <c r="H429" s="27">
        <v>20</v>
      </c>
      <c r="I429" s="27">
        <v>0</v>
      </c>
      <c r="J429" s="49">
        <f t="shared" si="60"/>
        <v>20</v>
      </c>
      <c r="K429" s="49">
        <f t="shared" si="61"/>
        <v>0</v>
      </c>
    </row>
    <row r="430" spans="1:11" ht="39">
      <c r="A430" s="17" t="s">
        <v>147</v>
      </c>
      <c r="B430" s="117" t="s">
        <v>148</v>
      </c>
      <c r="C430" s="118"/>
      <c r="D430" s="15"/>
      <c r="E430" s="15"/>
      <c r="F430" s="21"/>
      <c r="G430" s="24"/>
      <c r="H430" s="25">
        <f aca="true" t="shared" si="67" ref="H430:I436">H431</f>
        <v>231.1</v>
      </c>
      <c r="I430" s="25">
        <f t="shared" si="67"/>
        <v>69.5</v>
      </c>
      <c r="J430" s="48">
        <f t="shared" si="60"/>
        <v>161.6</v>
      </c>
      <c r="K430" s="48">
        <f t="shared" si="61"/>
        <v>30.073561228905238</v>
      </c>
    </row>
    <row r="431" spans="1:11" ht="39">
      <c r="A431" s="17" t="s">
        <v>149</v>
      </c>
      <c r="B431" s="117" t="s">
        <v>150</v>
      </c>
      <c r="C431" s="118"/>
      <c r="D431" s="15"/>
      <c r="E431" s="15"/>
      <c r="F431" s="21"/>
      <c r="G431" s="24"/>
      <c r="H431" s="25">
        <f t="shared" si="67"/>
        <v>231.1</v>
      </c>
      <c r="I431" s="25">
        <f t="shared" si="67"/>
        <v>69.5</v>
      </c>
      <c r="J431" s="48">
        <f t="shared" si="60"/>
        <v>161.6</v>
      </c>
      <c r="K431" s="48">
        <f t="shared" si="61"/>
        <v>30.073561228905238</v>
      </c>
    </row>
    <row r="432" spans="1:11" ht="39">
      <c r="A432" s="18" t="s">
        <v>151</v>
      </c>
      <c r="B432" s="119" t="s">
        <v>152</v>
      </c>
      <c r="C432" s="120"/>
      <c r="D432" s="16"/>
      <c r="E432" s="16"/>
      <c r="F432" s="22"/>
      <c r="G432" s="26"/>
      <c r="H432" s="27">
        <f t="shared" si="67"/>
        <v>231.1</v>
      </c>
      <c r="I432" s="27">
        <f t="shared" si="67"/>
        <v>69.5</v>
      </c>
      <c r="J432" s="49">
        <f t="shared" si="60"/>
        <v>161.6</v>
      </c>
      <c r="K432" s="49">
        <f t="shared" si="61"/>
        <v>30.073561228905238</v>
      </c>
    </row>
    <row r="433" spans="1:11" ht="13.5">
      <c r="A433" s="18" t="s">
        <v>126</v>
      </c>
      <c r="B433" s="119" t="s">
        <v>152</v>
      </c>
      <c r="C433" s="120"/>
      <c r="D433" s="16" t="s">
        <v>25</v>
      </c>
      <c r="E433" s="16"/>
      <c r="F433" s="22"/>
      <c r="G433" s="26"/>
      <c r="H433" s="27">
        <f t="shared" si="67"/>
        <v>231.1</v>
      </c>
      <c r="I433" s="27">
        <f t="shared" si="67"/>
        <v>69.5</v>
      </c>
      <c r="J433" s="49">
        <f t="shared" si="60"/>
        <v>161.6</v>
      </c>
      <c r="K433" s="49">
        <f t="shared" si="61"/>
        <v>30.073561228905238</v>
      </c>
    </row>
    <row r="434" spans="1:11" ht="26.25">
      <c r="A434" s="18" t="s">
        <v>133</v>
      </c>
      <c r="B434" s="119" t="s">
        <v>152</v>
      </c>
      <c r="C434" s="120"/>
      <c r="D434" s="16" t="s">
        <v>25</v>
      </c>
      <c r="E434" s="16" t="s">
        <v>134</v>
      </c>
      <c r="F434" s="22"/>
      <c r="G434" s="26"/>
      <c r="H434" s="27">
        <f t="shared" si="67"/>
        <v>231.1</v>
      </c>
      <c r="I434" s="27">
        <f t="shared" si="67"/>
        <v>69.5</v>
      </c>
      <c r="J434" s="49">
        <f t="shared" si="60"/>
        <v>161.6</v>
      </c>
      <c r="K434" s="49">
        <f t="shared" si="61"/>
        <v>30.073561228905238</v>
      </c>
    </row>
    <row r="435" spans="1:11" ht="39">
      <c r="A435" s="18" t="s">
        <v>33</v>
      </c>
      <c r="B435" s="119" t="s">
        <v>152</v>
      </c>
      <c r="C435" s="120"/>
      <c r="D435" s="16" t="s">
        <v>25</v>
      </c>
      <c r="E435" s="16" t="s">
        <v>134</v>
      </c>
      <c r="F435" s="22" t="s">
        <v>34</v>
      </c>
      <c r="G435" s="26"/>
      <c r="H435" s="27">
        <f t="shared" si="67"/>
        <v>231.1</v>
      </c>
      <c r="I435" s="27">
        <f t="shared" si="67"/>
        <v>69.5</v>
      </c>
      <c r="J435" s="49">
        <f t="shared" si="60"/>
        <v>161.6</v>
      </c>
      <c r="K435" s="49">
        <f t="shared" si="61"/>
        <v>30.073561228905238</v>
      </c>
    </row>
    <row r="436" spans="1:11" ht="39">
      <c r="A436" s="18" t="s">
        <v>35</v>
      </c>
      <c r="B436" s="119" t="s">
        <v>152</v>
      </c>
      <c r="C436" s="120"/>
      <c r="D436" s="16" t="s">
        <v>25</v>
      </c>
      <c r="E436" s="16" t="s">
        <v>134</v>
      </c>
      <c r="F436" s="22" t="s">
        <v>36</v>
      </c>
      <c r="G436" s="26"/>
      <c r="H436" s="27">
        <f t="shared" si="67"/>
        <v>231.1</v>
      </c>
      <c r="I436" s="27">
        <f t="shared" si="67"/>
        <v>69.5</v>
      </c>
      <c r="J436" s="49">
        <f t="shared" si="60"/>
        <v>161.6</v>
      </c>
      <c r="K436" s="49">
        <f t="shared" si="61"/>
        <v>30.073561228905238</v>
      </c>
    </row>
    <row r="437" spans="1:11" ht="26.25">
      <c r="A437" s="18" t="s">
        <v>8</v>
      </c>
      <c r="B437" s="119" t="s">
        <v>152</v>
      </c>
      <c r="C437" s="120"/>
      <c r="D437" s="16" t="s">
        <v>25</v>
      </c>
      <c r="E437" s="16" t="s">
        <v>134</v>
      </c>
      <c r="F437" s="22" t="s">
        <v>36</v>
      </c>
      <c r="G437" s="26" t="s">
        <v>9</v>
      </c>
      <c r="H437" s="27">
        <v>231.1</v>
      </c>
      <c r="I437" s="45">
        <v>69.5</v>
      </c>
      <c r="J437" s="49">
        <f t="shared" si="60"/>
        <v>161.6</v>
      </c>
      <c r="K437" s="49">
        <f t="shared" si="61"/>
        <v>30.073561228905238</v>
      </c>
    </row>
    <row r="438" spans="1:11" ht="39">
      <c r="A438" s="17" t="s">
        <v>276</v>
      </c>
      <c r="B438" s="117" t="s">
        <v>277</v>
      </c>
      <c r="C438" s="118"/>
      <c r="D438" s="15"/>
      <c r="E438" s="15"/>
      <c r="F438" s="21"/>
      <c r="G438" s="24"/>
      <c r="H438" s="25">
        <f>H439</f>
        <v>2700.6</v>
      </c>
      <c r="I438" s="25">
        <f>I439</f>
        <v>765</v>
      </c>
      <c r="J438" s="48">
        <f t="shared" si="60"/>
        <v>1935.6</v>
      </c>
      <c r="K438" s="48">
        <f t="shared" si="61"/>
        <v>28.327038435903134</v>
      </c>
    </row>
    <row r="439" spans="1:11" ht="66">
      <c r="A439" s="17" t="s">
        <v>278</v>
      </c>
      <c r="B439" s="117" t="s">
        <v>279</v>
      </c>
      <c r="C439" s="118"/>
      <c r="D439" s="15"/>
      <c r="E439" s="15"/>
      <c r="F439" s="21"/>
      <c r="G439" s="24"/>
      <c r="H439" s="25">
        <f>H440+H464+H475+H490+H509+H533+H547</f>
        <v>2700.6</v>
      </c>
      <c r="I439" s="25">
        <f>I440+I464+I475+I490+I509+I533+I547</f>
        <v>765</v>
      </c>
      <c r="J439" s="48">
        <f t="shared" si="60"/>
        <v>1935.6</v>
      </c>
      <c r="K439" s="48">
        <f t="shared" si="61"/>
        <v>28.327038435903134</v>
      </c>
    </row>
    <row r="440" spans="1:11" ht="66">
      <c r="A440" s="18" t="s">
        <v>280</v>
      </c>
      <c r="B440" s="119" t="s">
        <v>281</v>
      </c>
      <c r="C440" s="120"/>
      <c r="D440" s="16"/>
      <c r="E440" s="16"/>
      <c r="F440" s="22"/>
      <c r="G440" s="26"/>
      <c r="H440" s="27">
        <f>H441+H454+H459</f>
        <v>1647.7</v>
      </c>
      <c r="I440" s="27">
        <f>I441+I454+I459</f>
        <v>605.5</v>
      </c>
      <c r="J440" s="49">
        <f t="shared" si="60"/>
        <v>1042.2</v>
      </c>
      <c r="K440" s="49">
        <f t="shared" si="61"/>
        <v>36.7481944528737</v>
      </c>
    </row>
    <row r="441" spans="1:11" ht="13.5">
      <c r="A441" s="18" t="s">
        <v>165</v>
      </c>
      <c r="B441" s="119" t="s">
        <v>281</v>
      </c>
      <c r="C441" s="120"/>
      <c r="D441" s="16" t="s">
        <v>166</v>
      </c>
      <c r="E441" s="16"/>
      <c r="F441" s="22"/>
      <c r="G441" s="26"/>
      <c r="H441" s="27">
        <f>H442+H446+H450</f>
        <v>1172.7</v>
      </c>
      <c r="I441" s="27">
        <f>I442+I446+I450</f>
        <v>464.8</v>
      </c>
      <c r="J441" s="49">
        <f t="shared" si="60"/>
        <v>707.9000000000001</v>
      </c>
      <c r="K441" s="49">
        <f t="shared" si="61"/>
        <v>39.63503027202183</v>
      </c>
    </row>
    <row r="442" spans="1:11" ht="13.5">
      <c r="A442" s="18" t="s">
        <v>259</v>
      </c>
      <c r="B442" s="119" t="s">
        <v>281</v>
      </c>
      <c r="C442" s="120"/>
      <c r="D442" s="16" t="s">
        <v>166</v>
      </c>
      <c r="E442" s="16" t="s">
        <v>11</v>
      </c>
      <c r="F442" s="22"/>
      <c r="G442" s="26"/>
      <c r="H442" s="27">
        <f aca="true" t="shared" si="68" ref="H442:I444">H443</f>
        <v>220.8</v>
      </c>
      <c r="I442" s="27">
        <f t="shared" si="68"/>
        <v>110.4</v>
      </c>
      <c r="J442" s="49">
        <f t="shared" si="60"/>
        <v>110.4</v>
      </c>
      <c r="K442" s="49">
        <f t="shared" si="61"/>
        <v>50</v>
      </c>
    </row>
    <row r="443" spans="1:11" ht="39">
      <c r="A443" s="18" t="s">
        <v>191</v>
      </c>
      <c r="B443" s="119" t="s">
        <v>281</v>
      </c>
      <c r="C443" s="120"/>
      <c r="D443" s="16" t="s">
        <v>166</v>
      </c>
      <c r="E443" s="16" t="s">
        <v>11</v>
      </c>
      <c r="F443" s="22" t="s">
        <v>192</v>
      </c>
      <c r="G443" s="26"/>
      <c r="H443" s="27">
        <f t="shared" si="68"/>
        <v>220.8</v>
      </c>
      <c r="I443" s="27">
        <f t="shared" si="68"/>
        <v>110.4</v>
      </c>
      <c r="J443" s="49">
        <f t="shared" si="60"/>
        <v>110.4</v>
      </c>
      <c r="K443" s="49">
        <f t="shared" si="61"/>
        <v>50</v>
      </c>
    </row>
    <row r="444" spans="1:11" ht="13.5">
      <c r="A444" s="18" t="s">
        <v>264</v>
      </c>
      <c r="B444" s="119" t="s">
        <v>281</v>
      </c>
      <c r="C444" s="120"/>
      <c r="D444" s="16" t="s">
        <v>166</v>
      </c>
      <c r="E444" s="16" t="s">
        <v>11</v>
      </c>
      <c r="F444" s="22" t="s">
        <v>265</v>
      </c>
      <c r="G444" s="26"/>
      <c r="H444" s="27">
        <f t="shared" si="68"/>
        <v>220.8</v>
      </c>
      <c r="I444" s="27">
        <f t="shared" si="68"/>
        <v>110.4</v>
      </c>
      <c r="J444" s="49">
        <f t="shared" si="60"/>
        <v>110.4</v>
      </c>
      <c r="K444" s="49">
        <f t="shared" si="61"/>
        <v>50</v>
      </c>
    </row>
    <row r="445" spans="1:11" ht="26.25">
      <c r="A445" s="18" t="s">
        <v>257</v>
      </c>
      <c r="B445" s="119" t="s">
        <v>281</v>
      </c>
      <c r="C445" s="120"/>
      <c r="D445" s="16" t="s">
        <v>166</v>
      </c>
      <c r="E445" s="16" t="s">
        <v>11</v>
      </c>
      <c r="F445" s="22" t="s">
        <v>265</v>
      </c>
      <c r="G445" s="26" t="s">
        <v>258</v>
      </c>
      <c r="H445" s="27">
        <v>220.8</v>
      </c>
      <c r="I445" s="27">
        <v>110.4</v>
      </c>
      <c r="J445" s="49">
        <f t="shared" si="60"/>
        <v>110.4</v>
      </c>
      <c r="K445" s="49">
        <f t="shared" si="61"/>
        <v>50</v>
      </c>
    </row>
    <row r="446" spans="1:11" ht="13.5">
      <c r="A446" s="18" t="s">
        <v>301</v>
      </c>
      <c r="B446" s="119" t="s">
        <v>281</v>
      </c>
      <c r="C446" s="120"/>
      <c r="D446" s="16" t="s">
        <v>166</v>
      </c>
      <c r="E446" s="16" t="s">
        <v>13</v>
      </c>
      <c r="F446" s="22"/>
      <c r="G446" s="26"/>
      <c r="H446" s="27">
        <f aca="true" t="shared" si="69" ref="H446:I448">H447</f>
        <v>713.6</v>
      </c>
      <c r="I446" s="27">
        <f t="shared" si="69"/>
        <v>218.4</v>
      </c>
      <c r="J446" s="49">
        <f t="shared" si="60"/>
        <v>495.20000000000005</v>
      </c>
      <c r="K446" s="49">
        <f t="shared" si="61"/>
        <v>30.605381165919283</v>
      </c>
    </row>
    <row r="447" spans="1:11" ht="39">
      <c r="A447" s="18" t="s">
        <v>191</v>
      </c>
      <c r="B447" s="119" t="s">
        <v>281</v>
      </c>
      <c r="C447" s="120"/>
      <c r="D447" s="16" t="s">
        <v>166</v>
      </c>
      <c r="E447" s="16" t="s">
        <v>13</v>
      </c>
      <c r="F447" s="22" t="s">
        <v>192</v>
      </c>
      <c r="G447" s="26"/>
      <c r="H447" s="27">
        <f t="shared" si="69"/>
        <v>713.6</v>
      </c>
      <c r="I447" s="27">
        <f t="shared" si="69"/>
        <v>218.4</v>
      </c>
      <c r="J447" s="49">
        <f t="shared" si="60"/>
        <v>495.20000000000005</v>
      </c>
      <c r="K447" s="49">
        <f t="shared" si="61"/>
        <v>30.605381165919283</v>
      </c>
    </row>
    <row r="448" spans="1:11" ht="13.5">
      <c r="A448" s="18" t="s">
        <v>264</v>
      </c>
      <c r="B448" s="119" t="s">
        <v>281</v>
      </c>
      <c r="C448" s="120"/>
      <c r="D448" s="16" t="s">
        <v>166</v>
      </c>
      <c r="E448" s="16" t="s">
        <v>13</v>
      </c>
      <c r="F448" s="22" t="s">
        <v>265</v>
      </c>
      <c r="G448" s="26"/>
      <c r="H448" s="27">
        <f t="shared" si="69"/>
        <v>713.6</v>
      </c>
      <c r="I448" s="27">
        <f t="shared" si="69"/>
        <v>218.4</v>
      </c>
      <c r="J448" s="49">
        <f t="shared" si="60"/>
        <v>495.20000000000005</v>
      </c>
      <c r="K448" s="49">
        <f t="shared" si="61"/>
        <v>30.605381165919283</v>
      </c>
    </row>
    <row r="449" spans="1:11" ht="26.25">
      <c r="A449" s="18" t="s">
        <v>257</v>
      </c>
      <c r="B449" s="119" t="s">
        <v>281</v>
      </c>
      <c r="C449" s="120"/>
      <c r="D449" s="16" t="s">
        <v>166</v>
      </c>
      <c r="E449" s="16" t="s">
        <v>13</v>
      </c>
      <c r="F449" s="22" t="s">
        <v>265</v>
      </c>
      <c r="G449" s="26" t="s">
        <v>258</v>
      </c>
      <c r="H449" s="27">
        <v>713.6</v>
      </c>
      <c r="I449" s="27">
        <v>218.4</v>
      </c>
      <c r="J449" s="49">
        <f t="shared" si="60"/>
        <v>495.20000000000005</v>
      </c>
      <c r="K449" s="49">
        <f t="shared" si="61"/>
        <v>30.605381165919283</v>
      </c>
    </row>
    <row r="450" spans="1:11" ht="13.5">
      <c r="A450" s="18" t="s">
        <v>321</v>
      </c>
      <c r="B450" s="119" t="s">
        <v>281</v>
      </c>
      <c r="C450" s="120"/>
      <c r="D450" s="16" t="s">
        <v>166</v>
      </c>
      <c r="E450" s="16" t="s">
        <v>101</v>
      </c>
      <c r="F450" s="22"/>
      <c r="G450" s="26"/>
      <c r="H450" s="27">
        <f aca="true" t="shared" si="70" ref="H450:I452">H451</f>
        <v>238.3</v>
      </c>
      <c r="I450" s="27">
        <f t="shared" si="70"/>
        <v>136</v>
      </c>
      <c r="J450" s="49">
        <f t="shared" si="60"/>
        <v>102.30000000000001</v>
      </c>
      <c r="K450" s="49">
        <f t="shared" si="61"/>
        <v>57.070919009651696</v>
      </c>
    </row>
    <row r="451" spans="1:11" ht="39">
      <c r="A451" s="18" t="s">
        <v>191</v>
      </c>
      <c r="B451" s="119" t="s">
        <v>281</v>
      </c>
      <c r="C451" s="120"/>
      <c r="D451" s="16" t="s">
        <v>166</v>
      </c>
      <c r="E451" s="16" t="s">
        <v>101</v>
      </c>
      <c r="F451" s="22" t="s">
        <v>192</v>
      </c>
      <c r="G451" s="26"/>
      <c r="H451" s="27">
        <f t="shared" si="70"/>
        <v>238.3</v>
      </c>
      <c r="I451" s="27">
        <f t="shared" si="70"/>
        <v>136</v>
      </c>
      <c r="J451" s="49">
        <f t="shared" si="60"/>
        <v>102.30000000000001</v>
      </c>
      <c r="K451" s="49">
        <f t="shared" si="61"/>
        <v>57.070919009651696</v>
      </c>
    </row>
    <row r="452" spans="1:11" ht="13.5">
      <c r="A452" s="18" t="s">
        <v>264</v>
      </c>
      <c r="B452" s="119" t="s">
        <v>281</v>
      </c>
      <c r="C452" s="120"/>
      <c r="D452" s="16" t="s">
        <v>166</v>
      </c>
      <c r="E452" s="16" t="s">
        <v>101</v>
      </c>
      <c r="F452" s="22" t="s">
        <v>265</v>
      </c>
      <c r="G452" s="26"/>
      <c r="H452" s="27">
        <f t="shared" si="70"/>
        <v>238.3</v>
      </c>
      <c r="I452" s="27">
        <f t="shared" si="70"/>
        <v>136</v>
      </c>
      <c r="J452" s="49">
        <f t="shared" si="60"/>
        <v>102.30000000000001</v>
      </c>
      <c r="K452" s="49">
        <f t="shared" si="61"/>
        <v>57.070919009651696</v>
      </c>
    </row>
    <row r="453" spans="1:11" ht="26.25">
      <c r="A453" s="18" t="s">
        <v>257</v>
      </c>
      <c r="B453" s="119" t="s">
        <v>281</v>
      </c>
      <c r="C453" s="120"/>
      <c r="D453" s="16" t="s">
        <v>166</v>
      </c>
      <c r="E453" s="16" t="s">
        <v>101</v>
      </c>
      <c r="F453" s="22" t="s">
        <v>265</v>
      </c>
      <c r="G453" s="26" t="s">
        <v>258</v>
      </c>
      <c r="H453" s="27">
        <v>238.3</v>
      </c>
      <c r="I453" s="27">
        <v>136</v>
      </c>
      <c r="J453" s="49">
        <f t="shared" si="60"/>
        <v>102.30000000000001</v>
      </c>
      <c r="K453" s="49">
        <f t="shared" si="61"/>
        <v>57.070919009651696</v>
      </c>
    </row>
    <row r="454" spans="1:11" ht="13.5">
      <c r="A454" s="18" t="s">
        <v>388</v>
      </c>
      <c r="B454" s="119" t="s">
        <v>281</v>
      </c>
      <c r="C454" s="120"/>
      <c r="D454" s="16" t="s">
        <v>128</v>
      </c>
      <c r="E454" s="16"/>
      <c r="F454" s="22"/>
      <c r="G454" s="26"/>
      <c r="H454" s="27">
        <f aca="true" t="shared" si="71" ref="H454:I457">H455</f>
        <v>295</v>
      </c>
      <c r="I454" s="27">
        <f t="shared" si="71"/>
        <v>80.7</v>
      </c>
      <c r="J454" s="49">
        <f t="shared" si="60"/>
        <v>214.3</v>
      </c>
      <c r="K454" s="49">
        <f t="shared" si="61"/>
        <v>27.355932203389834</v>
      </c>
    </row>
    <row r="455" spans="1:11" ht="13.5">
      <c r="A455" s="18" t="s">
        <v>389</v>
      </c>
      <c r="B455" s="119" t="s">
        <v>281</v>
      </c>
      <c r="C455" s="120"/>
      <c r="D455" s="16" t="s">
        <v>128</v>
      </c>
      <c r="E455" s="16" t="s">
        <v>11</v>
      </c>
      <c r="F455" s="22"/>
      <c r="G455" s="26"/>
      <c r="H455" s="27">
        <f t="shared" si="71"/>
        <v>295</v>
      </c>
      <c r="I455" s="27">
        <f t="shared" si="71"/>
        <v>80.7</v>
      </c>
      <c r="J455" s="49">
        <f t="shared" si="60"/>
        <v>214.3</v>
      </c>
      <c r="K455" s="49">
        <f t="shared" si="61"/>
        <v>27.355932203389834</v>
      </c>
    </row>
    <row r="456" spans="1:11" ht="39">
      <c r="A456" s="18" t="s">
        <v>191</v>
      </c>
      <c r="B456" s="119" t="s">
        <v>281</v>
      </c>
      <c r="C456" s="120"/>
      <c r="D456" s="16" t="s">
        <v>128</v>
      </c>
      <c r="E456" s="16" t="s">
        <v>11</v>
      </c>
      <c r="F456" s="22" t="s">
        <v>192</v>
      </c>
      <c r="G456" s="26"/>
      <c r="H456" s="27">
        <f t="shared" si="71"/>
        <v>295</v>
      </c>
      <c r="I456" s="27">
        <f t="shared" si="71"/>
        <v>80.7</v>
      </c>
      <c r="J456" s="49">
        <f t="shared" si="60"/>
        <v>214.3</v>
      </c>
      <c r="K456" s="49">
        <f t="shared" si="61"/>
        <v>27.355932203389834</v>
      </c>
    </row>
    <row r="457" spans="1:11" ht="13.5">
      <c r="A457" s="18" t="s">
        <v>264</v>
      </c>
      <c r="B457" s="119" t="s">
        <v>281</v>
      </c>
      <c r="C457" s="120"/>
      <c r="D457" s="16" t="s">
        <v>128</v>
      </c>
      <c r="E457" s="16" t="s">
        <v>11</v>
      </c>
      <c r="F457" s="22" t="s">
        <v>265</v>
      </c>
      <c r="G457" s="26"/>
      <c r="H457" s="27">
        <f t="shared" si="71"/>
        <v>295</v>
      </c>
      <c r="I457" s="27">
        <f t="shared" si="71"/>
        <v>80.7</v>
      </c>
      <c r="J457" s="49">
        <f t="shared" si="60"/>
        <v>214.3</v>
      </c>
      <c r="K457" s="49">
        <f t="shared" si="61"/>
        <v>27.355932203389834</v>
      </c>
    </row>
    <row r="458" spans="1:11" ht="39">
      <c r="A458" s="18" t="s">
        <v>364</v>
      </c>
      <c r="B458" s="119" t="s">
        <v>281</v>
      </c>
      <c r="C458" s="120"/>
      <c r="D458" s="16" t="s">
        <v>128</v>
      </c>
      <c r="E458" s="16" t="s">
        <v>11</v>
      </c>
      <c r="F458" s="22" t="s">
        <v>265</v>
      </c>
      <c r="G458" s="26" t="s">
        <v>365</v>
      </c>
      <c r="H458" s="27">
        <v>295</v>
      </c>
      <c r="I458" s="27">
        <v>80.7</v>
      </c>
      <c r="J458" s="49">
        <f aca="true" t="shared" si="72" ref="J458:J521">H458-I458</f>
        <v>214.3</v>
      </c>
      <c r="K458" s="49">
        <f aca="true" t="shared" si="73" ref="K458:K521">I458/H458*100</f>
        <v>27.355932203389834</v>
      </c>
    </row>
    <row r="459" spans="1:11" ht="13.5">
      <c r="A459" s="18" t="s">
        <v>424</v>
      </c>
      <c r="B459" s="119" t="s">
        <v>281</v>
      </c>
      <c r="C459" s="120"/>
      <c r="D459" s="16" t="s">
        <v>212</v>
      </c>
      <c r="E459" s="16"/>
      <c r="F459" s="22"/>
      <c r="G459" s="26"/>
      <c r="H459" s="27">
        <f aca="true" t="shared" si="74" ref="H459:I462">H460</f>
        <v>180</v>
      </c>
      <c r="I459" s="27">
        <f t="shared" si="74"/>
        <v>60</v>
      </c>
      <c r="J459" s="49">
        <f t="shared" si="72"/>
        <v>120</v>
      </c>
      <c r="K459" s="49">
        <f t="shared" si="73"/>
        <v>33.33333333333333</v>
      </c>
    </row>
    <row r="460" spans="1:11" ht="26.25">
      <c r="A460" s="18" t="s">
        <v>445</v>
      </c>
      <c r="B460" s="119" t="s">
        <v>281</v>
      </c>
      <c r="C460" s="120"/>
      <c r="D460" s="16" t="s">
        <v>212</v>
      </c>
      <c r="E460" s="16" t="s">
        <v>154</v>
      </c>
      <c r="F460" s="22"/>
      <c r="G460" s="26"/>
      <c r="H460" s="27">
        <f t="shared" si="74"/>
        <v>180</v>
      </c>
      <c r="I460" s="27">
        <f t="shared" si="74"/>
        <v>60</v>
      </c>
      <c r="J460" s="49">
        <f t="shared" si="72"/>
        <v>120</v>
      </c>
      <c r="K460" s="49">
        <f t="shared" si="73"/>
        <v>33.33333333333333</v>
      </c>
    </row>
    <row r="461" spans="1:11" ht="39">
      <c r="A461" s="18" t="s">
        <v>191</v>
      </c>
      <c r="B461" s="119" t="s">
        <v>281</v>
      </c>
      <c r="C461" s="120"/>
      <c r="D461" s="16" t="s">
        <v>212</v>
      </c>
      <c r="E461" s="16" t="s">
        <v>154</v>
      </c>
      <c r="F461" s="22" t="s">
        <v>192</v>
      </c>
      <c r="G461" s="26"/>
      <c r="H461" s="27">
        <f t="shared" si="74"/>
        <v>180</v>
      </c>
      <c r="I461" s="27">
        <f t="shared" si="74"/>
        <v>60</v>
      </c>
      <c r="J461" s="49">
        <f t="shared" si="72"/>
        <v>120</v>
      </c>
      <c r="K461" s="49">
        <f t="shared" si="73"/>
        <v>33.33333333333333</v>
      </c>
    </row>
    <row r="462" spans="1:11" ht="13.5">
      <c r="A462" s="18" t="s">
        <v>264</v>
      </c>
      <c r="B462" s="119" t="s">
        <v>281</v>
      </c>
      <c r="C462" s="120"/>
      <c r="D462" s="16" t="s">
        <v>212</v>
      </c>
      <c r="E462" s="16" t="s">
        <v>154</v>
      </c>
      <c r="F462" s="22" t="s">
        <v>265</v>
      </c>
      <c r="G462" s="26"/>
      <c r="H462" s="27">
        <f t="shared" si="74"/>
        <v>180</v>
      </c>
      <c r="I462" s="27">
        <f t="shared" si="74"/>
        <v>60</v>
      </c>
      <c r="J462" s="49">
        <f t="shared" si="72"/>
        <v>120</v>
      </c>
      <c r="K462" s="49">
        <f t="shared" si="73"/>
        <v>33.33333333333333</v>
      </c>
    </row>
    <row r="463" spans="1:11" ht="39">
      <c r="A463" s="18" t="s">
        <v>364</v>
      </c>
      <c r="B463" s="119" t="s">
        <v>281</v>
      </c>
      <c r="C463" s="120"/>
      <c r="D463" s="16" t="s">
        <v>212</v>
      </c>
      <c r="E463" s="16" t="s">
        <v>154</v>
      </c>
      <c r="F463" s="22" t="s">
        <v>265</v>
      </c>
      <c r="G463" s="26" t="s">
        <v>365</v>
      </c>
      <c r="H463" s="27">
        <v>180</v>
      </c>
      <c r="I463" s="27">
        <v>60</v>
      </c>
      <c r="J463" s="49">
        <f t="shared" si="72"/>
        <v>120</v>
      </c>
      <c r="K463" s="49">
        <f t="shared" si="73"/>
        <v>33.33333333333333</v>
      </c>
    </row>
    <row r="464" spans="1:11" ht="26.25">
      <c r="A464" s="18" t="s">
        <v>310</v>
      </c>
      <c r="B464" s="119" t="s">
        <v>311</v>
      </c>
      <c r="C464" s="120"/>
      <c r="D464" s="16"/>
      <c r="E464" s="16"/>
      <c r="F464" s="22"/>
      <c r="G464" s="26"/>
      <c r="H464" s="27">
        <f>H465+H470</f>
        <v>238.9</v>
      </c>
      <c r="I464" s="27">
        <f>I465+I470</f>
        <v>0</v>
      </c>
      <c r="J464" s="49">
        <f t="shared" si="72"/>
        <v>238.9</v>
      </c>
      <c r="K464" s="49">
        <f t="shared" si="73"/>
        <v>0</v>
      </c>
    </row>
    <row r="465" spans="1:11" ht="13.5">
      <c r="A465" s="18" t="s">
        <v>165</v>
      </c>
      <c r="B465" s="119" t="s">
        <v>311</v>
      </c>
      <c r="C465" s="120"/>
      <c r="D465" s="16" t="s">
        <v>166</v>
      </c>
      <c r="E465" s="16"/>
      <c r="F465" s="22"/>
      <c r="G465" s="26"/>
      <c r="H465" s="27">
        <f aca="true" t="shared" si="75" ref="H465:I468">H466</f>
        <v>158.9</v>
      </c>
      <c r="I465" s="27">
        <f t="shared" si="75"/>
        <v>0</v>
      </c>
      <c r="J465" s="49">
        <f t="shared" si="72"/>
        <v>158.9</v>
      </c>
      <c r="K465" s="49">
        <f t="shared" si="73"/>
        <v>0</v>
      </c>
    </row>
    <row r="466" spans="1:11" ht="13.5">
      <c r="A466" s="18" t="s">
        <v>301</v>
      </c>
      <c r="B466" s="119" t="s">
        <v>311</v>
      </c>
      <c r="C466" s="120"/>
      <c r="D466" s="16" t="s">
        <v>166</v>
      </c>
      <c r="E466" s="16" t="s">
        <v>13</v>
      </c>
      <c r="F466" s="22"/>
      <c r="G466" s="26"/>
      <c r="H466" s="27">
        <f t="shared" si="75"/>
        <v>158.9</v>
      </c>
      <c r="I466" s="27">
        <f t="shared" si="75"/>
        <v>0</v>
      </c>
      <c r="J466" s="49">
        <f t="shared" si="72"/>
        <v>158.9</v>
      </c>
      <c r="K466" s="49">
        <f t="shared" si="73"/>
        <v>0</v>
      </c>
    </row>
    <row r="467" spans="1:11" ht="39">
      <c r="A467" s="18" t="s">
        <v>191</v>
      </c>
      <c r="B467" s="119" t="s">
        <v>311</v>
      </c>
      <c r="C467" s="120"/>
      <c r="D467" s="16" t="s">
        <v>166</v>
      </c>
      <c r="E467" s="16" t="s">
        <v>13</v>
      </c>
      <c r="F467" s="22" t="s">
        <v>192</v>
      </c>
      <c r="G467" s="26"/>
      <c r="H467" s="27">
        <f t="shared" si="75"/>
        <v>158.9</v>
      </c>
      <c r="I467" s="27">
        <f t="shared" si="75"/>
        <v>0</v>
      </c>
      <c r="J467" s="49">
        <f t="shared" si="72"/>
        <v>158.9</v>
      </c>
      <c r="K467" s="49">
        <f t="shared" si="73"/>
        <v>0</v>
      </c>
    </row>
    <row r="468" spans="1:11" ht="13.5">
      <c r="A468" s="18" t="s">
        <v>264</v>
      </c>
      <c r="B468" s="119" t="s">
        <v>311</v>
      </c>
      <c r="C468" s="120"/>
      <c r="D468" s="16" t="s">
        <v>166</v>
      </c>
      <c r="E468" s="16" t="s">
        <v>13</v>
      </c>
      <c r="F468" s="22" t="s">
        <v>265</v>
      </c>
      <c r="G468" s="26"/>
      <c r="H468" s="27">
        <f t="shared" si="75"/>
        <v>158.9</v>
      </c>
      <c r="I468" s="27">
        <f t="shared" si="75"/>
        <v>0</v>
      </c>
      <c r="J468" s="49">
        <f t="shared" si="72"/>
        <v>158.9</v>
      </c>
      <c r="K468" s="49">
        <f t="shared" si="73"/>
        <v>0</v>
      </c>
    </row>
    <row r="469" spans="1:11" ht="26.25">
      <c r="A469" s="18" t="s">
        <v>257</v>
      </c>
      <c r="B469" s="119" t="s">
        <v>311</v>
      </c>
      <c r="C469" s="120"/>
      <c r="D469" s="16" t="s">
        <v>166</v>
      </c>
      <c r="E469" s="16" t="s">
        <v>13</v>
      </c>
      <c r="F469" s="22" t="s">
        <v>265</v>
      </c>
      <c r="G469" s="26" t="s">
        <v>258</v>
      </c>
      <c r="H469" s="27">
        <v>158.9</v>
      </c>
      <c r="I469" s="27">
        <v>0</v>
      </c>
      <c r="J469" s="49">
        <f t="shared" si="72"/>
        <v>158.9</v>
      </c>
      <c r="K469" s="49">
        <f t="shared" si="73"/>
        <v>0</v>
      </c>
    </row>
    <row r="470" spans="1:11" ht="13.5">
      <c r="A470" s="18" t="s">
        <v>388</v>
      </c>
      <c r="B470" s="119" t="s">
        <v>311</v>
      </c>
      <c r="C470" s="120"/>
      <c r="D470" s="16" t="s">
        <v>128</v>
      </c>
      <c r="E470" s="16"/>
      <c r="F470" s="22"/>
      <c r="G470" s="26"/>
      <c r="H470" s="27">
        <f aca="true" t="shared" si="76" ref="H470:I473">H471</f>
        <v>80</v>
      </c>
      <c r="I470" s="27">
        <f t="shared" si="76"/>
        <v>0</v>
      </c>
      <c r="J470" s="49">
        <f t="shared" si="72"/>
        <v>80</v>
      </c>
      <c r="K470" s="49">
        <f t="shared" si="73"/>
        <v>0</v>
      </c>
    </row>
    <row r="471" spans="1:11" ht="13.5">
      <c r="A471" s="18" t="s">
        <v>389</v>
      </c>
      <c r="B471" s="119" t="s">
        <v>311</v>
      </c>
      <c r="C471" s="120"/>
      <c r="D471" s="16" t="s">
        <v>128</v>
      </c>
      <c r="E471" s="16" t="s">
        <v>11</v>
      </c>
      <c r="F471" s="22"/>
      <c r="G471" s="26"/>
      <c r="H471" s="27">
        <f t="shared" si="76"/>
        <v>80</v>
      </c>
      <c r="I471" s="27">
        <f t="shared" si="76"/>
        <v>0</v>
      </c>
      <c r="J471" s="49">
        <f t="shared" si="72"/>
        <v>80</v>
      </c>
      <c r="K471" s="49">
        <f t="shared" si="73"/>
        <v>0</v>
      </c>
    </row>
    <row r="472" spans="1:11" ht="39">
      <c r="A472" s="18" t="s">
        <v>191</v>
      </c>
      <c r="B472" s="119" t="s">
        <v>311</v>
      </c>
      <c r="C472" s="120"/>
      <c r="D472" s="16" t="s">
        <v>128</v>
      </c>
      <c r="E472" s="16" t="s">
        <v>11</v>
      </c>
      <c r="F472" s="22" t="s">
        <v>192</v>
      </c>
      <c r="G472" s="26"/>
      <c r="H472" s="27">
        <f t="shared" si="76"/>
        <v>80</v>
      </c>
      <c r="I472" s="27">
        <f t="shared" si="76"/>
        <v>0</v>
      </c>
      <c r="J472" s="49">
        <f t="shared" si="72"/>
        <v>80</v>
      </c>
      <c r="K472" s="49">
        <f t="shared" si="73"/>
        <v>0</v>
      </c>
    </row>
    <row r="473" spans="1:11" ht="13.5">
      <c r="A473" s="18" t="s">
        <v>264</v>
      </c>
      <c r="B473" s="119" t="s">
        <v>311</v>
      </c>
      <c r="C473" s="120"/>
      <c r="D473" s="16" t="s">
        <v>128</v>
      </c>
      <c r="E473" s="16" t="s">
        <v>11</v>
      </c>
      <c r="F473" s="22" t="s">
        <v>265</v>
      </c>
      <c r="G473" s="26"/>
      <c r="H473" s="27">
        <f t="shared" si="76"/>
        <v>80</v>
      </c>
      <c r="I473" s="27">
        <f t="shared" si="76"/>
        <v>0</v>
      </c>
      <c r="J473" s="49">
        <f t="shared" si="72"/>
        <v>80</v>
      </c>
      <c r="K473" s="49">
        <f t="shared" si="73"/>
        <v>0</v>
      </c>
    </row>
    <row r="474" spans="1:11" ht="39">
      <c r="A474" s="18" t="s">
        <v>364</v>
      </c>
      <c r="B474" s="119" t="s">
        <v>311</v>
      </c>
      <c r="C474" s="120"/>
      <c r="D474" s="16" t="s">
        <v>128</v>
      </c>
      <c r="E474" s="16" t="s">
        <v>11</v>
      </c>
      <c r="F474" s="22" t="s">
        <v>265</v>
      </c>
      <c r="G474" s="26" t="s">
        <v>365</v>
      </c>
      <c r="H474" s="27">
        <v>80</v>
      </c>
      <c r="I474" s="27">
        <v>0</v>
      </c>
      <c r="J474" s="49">
        <f t="shared" si="72"/>
        <v>80</v>
      </c>
      <c r="K474" s="49">
        <f t="shared" si="73"/>
        <v>0</v>
      </c>
    </row>
    <row r="475" spans="1:11" ht="26.25">
      <c r="A475" s="18" t="s">
        <v>407</v>
      </c>
      <c r="B475" s="119" t="s">
        <v>408</v>
      </c>
      <c r="C475" s="120"/>
      <c r="D475" s="16"/>
      <c r="E475" s="16"/>
      <c r="F475" s="22"/>
      <c r="G475" s="26"/>
      <c r="H475" s="27">
        <f>H476+H485</f>
        <v>104.5</v>
      </c>
      <c r="I475" s="27">
        <f>I476+I485</f>
        <v>33.6</v>
      </c>
      <c r="J475" s="49">
        <f t="shared" si="72"/>
        <v>70.9</v>
      </c>
      <c r="K475" s="49">
        <f t="shared" si="73"/>
        <v>32.15311004784689</v>
      </c>
    </row>
    <row r="476" spans="1:11" ht="13.5">
      <c r="A476" s="18" t="s">
        <v>388</v>
      </c>
      <c r="B476" s="119" t="s">
        <v>408</v>
      </c>
      <c r="C476" s="120"/>
      <c r="D476" s="16" t="s">
        <v>128</v>
      </c>
      <c r="E476" s="16"/>
      <c r="F476" s="22"/>
      <c r="G476" s="26"/>
      <c r="H476" s="27">
        <f>H477+H481</f>
        <v>70.9</v>
      </c>
      <c r="I476" s="27">
        <f>I477+I481</f>
        <v>0</v>
      </c>
      <c r="J476" s="49">
        <f t="shared" si="72"/>
        <v>70.9</v>
      </c>
      <c r="K476" s="49">
        <f t="shared" si="73"/>
        <v>0</v>
      </c>
    </row>
    <row r="477" spans="1:11" ht="13.5">
      <c r="A477" s="18" t="s">
        <v>389</v>
      </c>
      <c r="B477" s="119" t="s">
        <v>408</v>
      </c>
      <c r="C477" s="120"/>
      <c r="D477" s="16" t="s">
        <v>128</v>
      </c>
      <c r="E477" s="16" t="s">
        <v>11</v>
      </c>
      <c r="F477" s="22"/>
      <c r="G477" s="26"/>
      <c r="H477" s="27">
        <f aca="true" t="shared" si="77" ref="H477:I479">H478</f>
        <v>34.5</v>
      </c>
      <c r="I477" s="27">
        <f t="shared" si="77"/>
        <v>0</v>
      </c>
      <c r="J477" s="49">
        <f t="shared" si="72"/>
        <v>34.5</v>
      </c>
      <c r="K477" s="49">
        <f t="shared" si="73"/>
        <v>0</v>
      </c>
    </row>
    <row r="478" spans="1:11" ht="39">
      <c r="A478" s="18" t="s">
        <v>191</v>
      </c>
      <c r="B478" s="119" t="s">
        <v>408</v>
      </c>
      <c r="C478" s="120"/>
      <c r="D478" s="16" t="s">
        <v>128</v>
      </c>
      <c r="E478" s="16" t="s">
        <v>11</v>
      </c>
      <c r="F478" s="22" t="s">
        <v>192</v>
      </c>
      <c r="G478" s="26"/>
      <c r="H478" s="27">
        <f t="shared" si="77"/>
        <v>34.5</v>
      </c>
      <c r="I478" s="27">
        <f t="shared" si="77"/>
        <v>0</v>
      </c>
      <c r="J478" s="49">
        <f t="shared" si="72"/>
        <v>34.5</v>
      </c>
      <c r="K478" s="49">
        <f t="shared" si="73"/>
        <v>0</v>
      </c>
    </row>
    <row r="479" spans="1:11" ht="13.5">
      <c r="A479" s="18" t="s">
        <v>264</v>
      </c>
      <c r="B479" s="119" t="s">
        <v>408</v>
      </c>
      <c r="C479" s="120"/>
      <c r="D479" s="16" t="s">
        <v>128</v>
      </c>
      <c r="E479" s="16" t="s">
        <v>11</v>
      </c>
      <c r="F479" s="22" t="s">
        <v>265</v>
      </c>
      <c r="G479" s="26"/>
      <c r="H479" s="27">
        <f t="shared" si="77"/>
        <v>34.5</v>
      </c>
      <c r="I479" s="27">
        <f t="shared" si="77"/>
        <v>0</v>
      </c>
      <c r="J479" s="49">
        <f t="shared" si="72"/>
        <v>34.5</v>
      </c>
      <c r="K479" s="49">
        <f t="shared" si="73"/>
        <v>0</v>
      </c>
    </row>
    <row r="480" spans="1:11" ht="39">
      <c r="A480" s="18" t="s">
        <v>364</v>
      </c>
      <c r="B480" s="119" t="s">
        <v>408</v>
      </c>
      <c r="C480" s="120"/>
      <c r="D480" s="16" t="s">
        <v>128</v>
      </c>
      <c r="E480" s="16" t="s">
        <v>11</v>
      </c>
      <c r="F480" s="22" t="s">
        <v>265</v>
      </c>
      <c r="G480" s="26" t="s">
        <v>365</v>
      </c>
      <c r="H480" s="27">
        <v>34.5</v>
      </c>
      <c r="I480" s="27">
        <v>0</v>
      </c>
      <c r="J480" s="49">
        <f t="shared" si="72"/>
        <v>34.5</v>
      </c>
      <c r="K480" s="49">
        <f t="shared" si="73"/>
        <v>0</v>
      </c>
    </row>
    <row r="481" spans="1:11" ht="26.25">
      <c r="A481" s="18" t="s">
        <v>421</v>
      </c>
      <c r="B481" s="119" t="s">
        <v>408</v>
      </c>
      <c r="C481" s="120"/>
      <c r="D481" s="16" t="s">
        <v>128</v>
      </c>
      <c r="E481" s="16" t="s">
        <v>25</v>
      </c>
      <c r="F481" s="22"/>
      <c r="G481" s="26"/>
      <c r="H481" s="27">
        <f aca="true" t="shared" si="78" ref="H481:I483">H482</f>
        <v>36.4</v>
      </c>
      <c r="I481" s="27">
        <f t="shared" si="78"/>
        <v>0</v>
      </c>
      <c r="J481" s="49">
        <f t="shared" si="72"/>
        <v>36.4</v>
      </c>
      <c r="K481" s="49">
        <f t="shared" si="73"/>
        <v>0</v>
      </c>
    </row>
    <row r="482" spans="1:11" ht="39">
      <c r="A482" s="18" t="s">
        <v>33</v>
      </c>
      <c r="B482" s="119" t="s">
        <v>408</v>
      </c>
      <c r="C482" s="120"/>
      <c r="D482" s="16" t="s">
        <v>128</v>
      </c>
      <c r="E482" s="16" t="s">
        <v>25</v>
      </c>
      <c r="F482" s="22" t="s">
        <v>34</v>
      </c>
      <c r="G482" s="26"/>
      <c r="H482" s="27">
        <f t="shared" si="78"/>
        <v>36.4</v>
      </c>
      <c r="I482" s="27">
        <f t="shared" si="78"/>
        <v>0</v>
      </c>
      <c r="J482" s="49">
        <f t="shared" si="72"/>
        <v>36.4</v>
      </c>
      <c r="K482" s="49">
        <f t="shared" si="73"/>
        <v>0</v>
      </c>
    </row>
    <row r="483" spans="1:11" ht="39">
      <c r="A483" s="18" t="s">
        <v>35</v>
      </c>
      <c r="B483" s="119" t="s">
        <v>408</v>
      </c>
      <c r="C483" s="120"/>
      <c r="D483" s="16" t="s">
        <v>128</v>
      </c>
      <c r="E483" s="16" t="s">
        <v>25</v>
      </c>
      <c r="F483" s="22" t="s">
        <v>36</v>
      </c>
      <c r="G483" s="26"/>
      <c r="H483" s="27">
        <f t="shared" si="78"/>
        <v>36.4</v>
      </c>
      <c r="I483" s="27">
        <f t="shared" si="78"/>
        <v>0</v>
      </c>
      <c r="J483" s="49">
        <f t="shared" si="72"/>
        <v>36.4</v>
      </c>
      <c r="K483" s="49">
        <f t="shared" si="73"/>
        <v>0</v>
      </c>
    </row>
    <row r="484" spans="1:11" ht="39">
      <c r="A484" s="18" t="s">
        <v>364</v>
      </c>
      <c r="B484" s="119" t="s">
        <v>408</v>
      </c>
      <c r="C484" s="120"/>
      <c r="D484" s="16" t="s">
        <v>128</v>
      </c>
      <c r="E484" s="16" t="s">
        <v>25</v>
      </c>
      <c r="F484" s="22" t="s">
        <v>36</v>
      </c>
      <c r="G484" s="26" t="s">
        <v>365</v>
      </c>
      <c r="H484" s="27">
        <v>36.4</v>
      </c>
      <c r="I484" s="27">
        <v>0</v>
      </c>
      <c r="J484" s="49">
        <f t="shared" si="72"/>
        <v>36.4</v>
      </c>
      <c r="K484" s="49">
        <f t="shared" si="73"/>
        <v>0</v>
      </c>
    </row>
    <row r="485" spans="1:11" ht="13.5">
      <c r="A485" s="18" t="s">
        <v>424</v>
      </c>
      <c r="B485" s="119" t="s">
        <v>408</v>
      </c>
      <c r="C485" s="120"/>
      <c r="D485" s="16" t="s">
        <v>212</v>
      </c>
      <c r="E485" s="16"/>
      <c r="F485" s="22"/>
      <c r="G485" s="26"/>
      <c r="H485" s="27">
        <f aca="true" t="shared" si="79" ref="H485:I488">H486</f>
        <v>33.6</v>
      </c>
      <c r="I485" s="27">
        <f t="shared" si="79"/>
        <v>33.6</v>
      </c>
      <c r="J485" s="49">
        <f t="shared" si="72"/>
        <v>0</v>
      </c>
      <c r="K485" s="49">
        <f t="shared" si="73"/>
        <v>100</v>
      </c>
    </row>
    <row r="486" spans="1:11" ht="26.25">
      <c r="A486" s="18" t="s">
        <v>445</v>
      </c>
      <c r="B486" s="119" t="s">
        <v>408</v>
      </c>
      <c r="C486" s="120"/>
      <c r="D486" s="16" t="s">
        <v>212</v>
      </c>
      <c r="E486" s="16" t="s">
        <v>154</v>
      </c>
      <c r="F486" s="22"/>
      <c r="G486" s="26"/>
      <c r="H486" s="27">
        <f t="shared" si="79"/>
        <v>33.6</v>
      </c>
      <c r="I486" s="27">
        <f t="shared" si="79"/>
        <v>33.6</v>
      </c>
      <c r="J486" s="49">
        <f t="shared" si="72"/>
        <v>0</v>
      </c>
      <c r="K486" s="49">
        <f t="shared" si="73"/>
        <v>100</v>
      </c>
    </row>
    <row r="487" spans="1:11" ht="39">
      <c r="A487" s="18" t="s">
        <v>191</v>
      </c>
      <c r="B487" s="119" t="s">
        <v>408</v>
      </c>
      <c r="C487" s="120"/>
      <c r="D487" s="16" t="s">
        <v>212</v>
      </c>
      <c r="E487" s="16" t="s">
        <v>154</v>
      </c>
      <c r="F487" s="22" t="s">
        <v>192</v>
      </c>
      <c r="G487" s="26"/>
      <c r="H487" s="27">
        <f t="shared" si="79"/>
        <v>33.6</v>
      </c>
      <c r="I487" s="27">
        <f t="shared" si="79"/>
        <v>33.6</v>
      </c>
      <c r="J487" s="49">
        <f t="shared" si="72"/>
        <v>0</v>
      </c>
      <c r="K487" s="49">
        <f t="shared" si="73"/>
        <v>100</v>
      </c>
    </row>
    <row r="488" spans="1:11" ht="13.5">
      <c r="A488" s="18" t="s">
        <v>264</v>
      </c>
      <c r="B488" s="119" t="s">
        <v>408</v>
      </c>
      <c r="C488" s="120"/>
      <c r="D488" s="16" t="s">
        <v>212</v>
      </c>
      <c r="E488" s="16" t="s">
        <v>154</v>
      </c>
      <c r="F488" s="22" t="s">
        <v>265</v>
      </c>
      <c r="G488" s="26"/>
      <c r="H488" s="27">
        <f t="shared" si="79"/>
        <v>33.6</v>
      </c>
      <c r="I488" s="27">
        <f t="shared" si="79"/>
        <v>33.6</v>
      </c>
      <c r="J488" s="49">
        <f t="shared" si="72"/>
        <v>0</v>
      </c>
      <c r="K488" s="49">
        <f t="shared" si="73"/>
        <v>100</v>
      </c>
    </row>
    <row r="489" spans="1:11" ht="39">
      <c r="A489" s="18" t="s">
        <v>364</v>
      </c>
      <c r="B489" s="119" t="s">
        <v>408</v>
      </c>
      <c r="C489" s="120"/>
      <c r="D489" s="16" t="s">
        <v>212</v>
      </c>
      <c r="E489" s="16" t="s">
        <v>154</v>
      </c>
      <c r="F489" s="22" t="s">
        <v>265</v>
      </c>
      <c r="G489" s="26" t="s">
        <v>365</v>
      </c>
      <c r="H489" s="27">
        <v>33.6</v>
      </c>
      <c r="I489" s="27">
        <v>33.6</v>
      </c>
      <c r="J489" s="49">
        <f t="shared" si="72"/>
        <v>0</v>
      </c>
      <c r="K489" s="49">
        <f t="shared" si="73"/>
        <v>100</v>
      </c>
    </row>
    <row r="490" spans="1:11" ht="39">
      <c r="A490" s="18" t="s">
        <v>282</v>
      </c>
      <c r="B490" s="119" t="s">
        <v>283</v>
      </c>
      <c r="C490" s="120"/>
      <c r="D490" s="16"/>
      <c r="E490" s="16"/>
      <c r="F490" s="22"/>
      <c r="G490" s="26"/>
      <c r="H490" s="27">
        <f>H491+H504</f>
        <v>458.4</v>
      </c>
      <c r="I490" s="27">
        <f>I491+I504</f>
        <v>28</v>
      </c>
      <c r="J490" s="49">
        <f t="shared" si="72"/>
        <v>430.4</v>
      </c>
      <c r="K490" s="49">
        <f t="shared" si="73"/>
        <v>6.108202443280978</v>
      </c>
    </row>
    <row r="491" spans="1:11" ht="13.5">
      <c r="A491" s="18" t="s">
        <v>165</v>
      </c>
      <c r="B491" s="119" t="s">
        <v>283</v>
      </c>
      <c r="C491" s="120"/>
      <c r="D491" s="16" t="s">
        <v>166</v>
      </c>
      <c r="E491" s="16"/>
      <c r="F491" s="22"/>
      <c r="G491" s="26"/>
      <c r="H491" s="45">
        <f>H492+H496+H500</f>
        <v>408.4</v>
      </c>
      <c r="I491" s="45">
        <f>I492+I496+I500</f>
        <v>28</v>
      </c>
      <c r="J491" s="49">
        <f t="shared" si="72"/>
        <v>380.4</v>
      </c>
      <c r="K491" s="49">
        <f t="shared" si="73"/>
        <v>6.856023506366308</v>
      </c>
    </row>
    <row r="492" spans="1:11" ht="13.5">
      <c r="A492" s="18" t="s">
        <v>259</v>
      </c>
      <c r="B492" s="119" t="s">
        <v>283</v>
      </c>
      <c r="C492" s="120"/>
      <c r="D492" s="16" t="s">
        <v>166</v>
      </c>
      <c r="E492" s="16" t="s">
        <v>11</v>
      </c>
      <c r="F492" s="22"/>
      <c r="G492" s="26"/>
      <c r="H492" s="27">
        <f aca="true" t="shared" si="80" ref="H492:I494">H493</f>
        <v>90</v>
      </c>
      <c r="I492" s="27">
        <f t="shared" si="80"/>
        <v>0</v>
      </c>
      <c r="J492" s="49">
        <f t="shared" si="72"/>
        <v>90</v>
      </c>
      <c r="K492" s="49">
        <f t="shared" si="73"/>
        <v>0</v>
      </c>
    </row>
    <row r="493" spans="1:11" ht="39">
      <c r="A493" s="18" t="s">
        <v>191</v>
      </c>
      <c r="B493" s="119" t="s">
        <v>283</v>
      </c>
      <c r="C493" s="120"/>
      <c r="D493" s="16" t="s">
        <v>166</v>
      </c>
      <c r="E493" s="16" t="s">
        <v>11</v>
      </c>
      <c r="F493" s="22" t="s">
        <v>192</v>
      </c>
      <c r="G493" s="26"/>
      <c r="H493" s="27">
        <f t="shared" si="80"/>
        <v>90</v>
      </c>
      <c r="I493" s="27">
        <f t="shared" si="80"/>
        <v>0</v>
      </c>
      <c r="J493" s="49">
        <f t="shared" si="72"/>
        <v>90</v>
      </c>
      <c r="K493" s="49">
        <f t="shared" si="73"/>
        <v>0</v>
      </c>
    </row>
    <row r="494" spans="1:11" ht="13.5">
      <c r="A494" s="18" t="s">
        <v>264</v>
      </c>
      <c r="B494" s="119" t="s">
        <v>283</v>
      </c>
      <c r="C494" s="120"/>
      <c r="D494" s="16" t="s">
        <v>166</v>
      </c>
      <c r="E494" s="16" t="s">
        <v>11</v>
      </c>
      <c r="F494" s="22" t="s">
        <v>265</v>
      </c>
      <c r="G494" s="26"/>
      <c r="H494" s="27">
        <f t="shared" si="80"/>
        <v>90</v>
      </c>
      <c r="I494" s="27">
        <f t="shared" si="80"/>
        <v>0</v>
      </c>
      <c r="J494" s="49">
        <f t="shared" si="72"/>
        <v>90</v>
      </c>
      <c r="K494" s="49">
        <f t="shared" si="73"/>
        <v>0</v>
      </c>
    </row>
    <row r="495" spans="1:11" ht="26.25">
      <c r="A495" s="18" t="s">
        <v>257</v>
      </c>
      <c r="B495" s="119" t="s">
        <v>283</v>
      </c>
      <c r="C495" s="120"/>
      <c r="D495" s="16" t="s">
        <v>166</v>
      </c>
      <c r="E495" s="16" t="s">
        <v>11</v>
      </c>
      <c r="F495" s="22" t="s">
        <v>265</v>
      </c>
      <c r="G495" s="26" t="s">
        <v>258</v>
      </c>
      <c r="H495" s="27">
        <v>90</v>
      </c>
      <c r="I495" s="27">
        <v>0</v>
      </c>
      <c r="J495" s="49">
        <f t="shared" si="72"/>
        <v>90</v>
      </c>
      <c r="K495" s="49">
        <f t="shared" si="73"/>
        <v>0</v>
      </c>
    </row>
    <row r="496" spans="1:11" ht="13.5">
      <c r="A496" s="18" t="s">
        <v>301</v>
      </c>
      <c r="B496" s="119" t="s">
        <v>283</v>
      </c>
      <c r="C496" s="120"/>
      <c r="D496" s="16" t="s">
        <v>166</v>
      </c>
      <c r="E496" s="16" t="s">
        <v>13</v>
      </c>
      <c r="F496" s="22"/>
      <c r="G496" s="26"/>
      <c r="H496" s="27">
        <f aca="true" t="shared" si="81" ref="H496:I498">H497</f>
        <v>273.4</v>
      </c>
      <c r="I496" s="27">
        <f t="shared" si="81"/>
        <v>0</v>
      </c>
      <c r="J496" s="49">
        <f t="shared" si="72"/>
        <v>273.4</v>
      </c>
      <c r="K496" s="49">
        <f t="shared" si="73"/>
        <v>0</v>
      </c>
    </row>
    <row r="497" spans="1:11" ht="39">
      <c r="A497" s="18" t="s">
        <v>191</v>
      </c>
      <c r="B497" s="119" t="s">
        <v>283</v>
      </c>
      <c r="C497" s="120"/>
      <c r="D497" s="16" t="s">
        <v>166</v>
      </c>
      <c r="E497" s="16" t="s">
        <v>13</v>
      </c>
      <c r="F497" s="22" t="s">
        <v>192</v>
      </c>
      <c r="G497" s="26"/>
      <c r="H497" s="27">
        <f t="shared" si="81"/>
        <v>273.4</v>
      </c>
      <c r="I497" s="27">
        <f t="shared" si="81"/>
        <v>0</v>
      </c>
      <c r="J497" s="49">
        <f t="shared" si="72"/>
        <v>273.4</v>
      </c>
      <c r="K497" s="49">
        <f t="shared" si="73"/>
        <v>0</v>
      </c>
    </row>
    <row r="498" spans="1:11" ht="13.5">
      <c r="A498" s="18" t="s">
        <v>264</v>
      </c>
      <c r="B498" s="119" t="s">
        <v>283</v>
      </c>
      <c r="C498" s="120"/>
      <c r="D498" s="16" t="s">
        <v>166</v>
      </c>
      <c r="E498" s="16" t="s">
        <v>13</v>
      </c>
      <c r="F498" s="22" t="s">
        <v>265</v>
      </c>
      <c r="G498" s="26"/>
      <c r="H498" s="27">
        <f t="shared" si="81"/>
        <v>273.4</v>
      </c>
      <c r="I498" s="27">
        <f t="shared" si="81"/>
        <v>0</v>
      </c>
      <c r="J498" s="49">
        <f t="shared" si="72"/>
        <v>273.4</v>
      </c>
      <c r="K498" s="49">
        <f t="shared" si="73"/>
        <v>0</v>
      </c>
    </row>
    <row r="499" spans="1:11" ht="26.25">
      <c r="A499" s="18" t="s">
        <v>257</v>
      </c>
      <c r="B499" s="119" t="s">
        <v>283</v>
      </c>
      <c r="C499" s="120"/>
      <c r="D499" s="16" t="s">
        <v>166</v>
      </c>
      <c r="E499" s="16" t="s">
        <v>13</v>
      </c>
      <c r="F499" s="22" t="s">
        <v>265</v>
      </c>
      <c r="G499" s="26" t="s">
        <v>258</v>
      </c>
      <c r="H499" s="27">
        <v>273.4</v>
      </c>
      <c r="I499" s="27">
        <v>0</v>
      </c>
      <c r="J499" s="49">
        <f t="shared" si="72"/>
        <v>273.4</v>
      </c>
      <c r="K499" s="49">
        <f t="shared" si="73"/>
        <v>0</v>
      </c>
    </row>
    <row r="500" spans="1:11" ht="13.5">
      <c r="A500" s="18" t="s">
        <v>321</v>
      </c>
      <c r="B500" s="119" t="s">
        <v>283</v>
      </c>
      <c r="C500" s="120"/>
      <c r="D500" s="16" t="s">
        <v>166</v>
      </c>
      <c r="E500" s="16" t="s">
        <v>101</v>
      </c>
      <c r="F500" s="22"/>
      <c r="G500" s="26"/>
      <c r="H500" s="27">
        <f aca="true" t="shared" si="82" ref="H500:I502">H501</f>
        <v>45</v>
      </c>
      <c r="I500" s="27">
        <f t="shared" si="82"/>
        <v>28</v>
      </c>
      <c r="J500" s="49">
        <f t="shared" si="72"/>
        <v>17</v>
      </c>
      <c r="K500" s="49">
        <f t="shared" si="73"/>
        <v>62.22222222222222</v>
      </c>
    </row>
    <row r="501" spans="1:11" ht="39">
      <c r="A501" s="18" t="s">
        <v>191</v>
      </c>
      <c r="B501" s="119" t="s">
        <v>283</v>
      </c>
      <c r="C501" s="120"/>
      <c r="D501" s="16" t="s">
        <v>166</v>
      </c>
      <c r="E501" s="16" t="s">
        <v>101</v>
      </c>
      <c r="F501" s="22" t="s">
        <v>192</v>
      </c>
      <c r="G501" s="26"/>
      <c r="H501" s="27">
        <f t="shared" si="82"/>
        <v>45</v>
      </c>
      <c r="I501" s="27">
        <f t="shared" si="82"/>
        <v>28</v>
      </c>
      <c r="J501" s="49">
        <f t="shared" si="72"/>
        <v>17</v>
      </c>
      <c r="K501" s="49">
        <f t="shared" si="73"/>
        <v>62.22222222222222</v>
      </c>
    </row>
    <row r="502" spans="1:11" ht="13.5">
      <c r="A502" s="18" t="s">
        <v>264</v>
      </c>
      <c r="B502" s="119" t="s">
        <v>283</v>
      </c>
      <c r="C502" s="120"/>
      <c r="D502" s="16" t="s">
        <v>166</v>
      </c>
      <c r="E502" s="16" t="s">
        <v>101</v>
      </c>
      <c r="F502" s="22" t="s">
        <v>265</v>
      </c>
      <c r="G502" s="26"/>
      <c r="H502" s="27">
        <f t="shared" si="82"/>
        <v>45</v>
      </c>
      <c r="I502" s="27">
        <f t="shared" si="82"/>
        <v>28</v>
      </c>
      <c r="J502" s="49">
        <f t="shared" si="72"/>
        <v>17</v>
      </c>
      <c r="K502" s="49">
        <f t="shared" si="73"/>
        <v>62.22222222222222</v>
      </c>
    </row>
    <row r="503" spans="1:11" ht="26.25">
      <c r="A503" s="18" t="s">
        <v>257</v>
      </c>
      <c r="B503" s="119" t="s">
        <v>283</v>
      </c>
      <c r="C503" s="120"/>
      <c r="D503" s="16" t="s">
        <v>166</v>
      </c>
      <c r="E503" s="16" t="s">
        <v>101</v>
      </c>
      <c r="F503" s="22" t="s">
        <v>265</v>
      </c>
      <c r="G503" s="26" t="s">
        <v>258</v>
      </c>
      <c r="H503" s="27">
        <v>45</v>
      </c>
      <c r="I503" s="27">
        <v>28</v>
      </c>
      <c r="J503" s="49">
        <f t="shared" si="72"/>
        <v>17</v>
      </c>
      <c r="K503" s="49">
        <f t="shared" si="73"/>
        <v>62.22222222222222</v>
      </c>
    </row>
    <row r="504" spans="1:11" ht="13.5">
      <c r="A504" s="18" t="s">
        <v>388</v>
      </c>
      <c r="B504" s="119" t="s">
        <v>283</v>
      </c>
      <c r="C504" s="120"/>
      <c r="D504" s="16" t="s">
        <v>128</v>
      </c>
      <c r="E504" s="16"/>
      <c r="F504" s="22"/>
      <c r="G504" s="26"/>
      <c r="H504" s="27">
        <f aca="true" t="shared" si="83" ref="H504:I507">H505</f>
        <v>50</v>
      </c>
      <c r="I504" s="27">
        <f t="shared" si="83"/>
        <v>0</v>
      </c>
      <c r="J504" s="49">
        <f t="shared" si="72"/>
        <v>50</v>
      </c>
      <c r="K504" s="49">
        <f t="shared" si="73"/>
        <v>0</v>
      </c>
    </row>
    <row r="505" spans="1:11" ht="13.5">
      <c r="A505" s="18" t="s">
        <v>389</v>
      </c>
      <c r="B505" s="119" t="s">
        <v>283</v>
      </c>
      <c r="C505" s="120"/>
      <c r="D505" s="16" t="s">
        <v>128</v>
      </c>
      <c r="E505" s="16" t="s">
        <v>11</v>
      </c>
      <c r="F505" s="22"/>
      <c r="G505" s="26"/>
      <c r="H505" s="27">
        <f t="shared" si="83"/>
        <v>50</v>
      </c>
      <c r="I505" s="27">
        <f t="shared" si="83"/>
        <v>0</v>
      </c>
      <c r="J505" s="49">
        <f t="shared" si="72"/>
        <v>50</v>
      </c>
      <c r="K505" s="49">
        <f t="shared" si="73"/>
        <v>0</v>
      </c>
    </row>
    <row r="506" spans="1:11" ht="39">
      <c r="A506" s="18" t="s">
        <v>191</v>
      </c>
      <c r="B506" s="119" t="s">
        <v>283</v>
      </c>
      <c r="C506" s="120"/>
      <c r="D506" s="16" t="s">
        <v>128</v>
      </c>
      <c r="E506" s="16" t="s">
        <v>11</v>
      </c>
      <c r="F506" s="22" t="s">
        <v>192</v>
      </c>
      <c r="G506" s="26"/>
      <c r="H506" s="27">
        <f t="shared" si="83"/>
        <v>50</v>
      </c>
      <c r="I506" s="27">
        <f t="shared" si="83"/>
        <v>0</v>
      </c>
      <c r="J506" s="49">
        <f t="shared" si="72"/>
        <v>50</v>
      </c>
      <c r="K506" s="49">
        <f t="shared" si="73"/>
        <v>0</v>
      </c>
    </row>
    <row r="507" spans="1:11" ht="13.5">
      <c r="A507" s="18" t="s">
        <v>264</v>
      </c>
      <c r="B507" s="119" t="s">
        <v>283</v>
      </c>
      <c r="C507" s="120"/>
      <c r="D507" s="16" t="s">
        <v>128</v>
      </c>
      <c r="E507" s="16" t="s">
        <v>11</v>
      </c>
      <c r="F507" s="22" t="s">
        <v>265</v>
      </c>
      <c r="G507" s="26"/>
      <c r="H507" s="27">
        <f t="shared" si="83"/>
        <v>50</v>
      </c>
      <c r="I507" s="27">
        <f t="shared" si="83"/>
        <v>0</v>
      </c>
      <c r="J507" s="49">
        <f t="shared" si="72"/>
        <v>50</v>
      </c>
      <c r="K507" s="49">
        <f t="shared" si="73"/>
        <v>0</v>
      </c>
    </row>
    <row r="508" spans="1:11" ht="39">
      <c r="A508" s="18" t="s">
        <v>364</v>
      </c>
      <c r="B508" s="119" t="s">
        <v>283</v>
      </c>
      <c r="C508" s="120"/>
      <c r="D508" s="16" t="s">
        <v>128</v>
      </c>
      <c r="E508" s="16" t="s">
        <v>11</v>
      </c>
      <c r="F508" s="22" t="s">
        <v>265</v>
      </c>
      <c r="G508" s="26" t="s">
        <v>365</v>
      </c>
      <c r="H508" s="27">
        <v>50</v>
      </c>
      <c r="I508" s="27">
        <v>0</v>
      </c>
      <c r="J508" s="49">
        <f t="shared" si="72"/>
        <v>50</v>
      </c>
      <c r="K508" s="49">
        <f t="shared" si="73"/>
        <v>0</v>
      </c>
    </row>
    <row r="509" spans="1:11" ht="41.25" customHeight="1">
      <c r="A509" s="18" t="s">
        <v>284</v>
      </c>
      <c r="B509" s="119" t="s">
        <v>285</v>
      </c>
      <c r="C509" s="120"/>
      <c r="D509" s="16"/>
      <c r="E509" s="16"/>
      <c r="F509" s="22"/>
      <c r="G509" s="26"/>
      <c r="H509" s="27">
        <f>H510+H523+H528</f>
        <v>196</v>
      </c>
      <c r="I509" s="27">
        <f>I510+I523+I528</f>
        <v>97.89999999999999</v>
      </c>
      <c r="J509" s="49">
        <f t="shared" si="72"/>
        <v>98.10000000000001</v>
      </c>
      <c r="K509" s="49">
        <f t="shared" si="73"/>
        <v>49.94897959183673</v>
      </c>
    </row>
    <row r="510" spans="1:11" ht="13.5">
      <c r="A510" s="18" t="s">
        <v>165</v>
      </c>
      <c r="B510" s="119" t="s">
        <v>285</v>
      </c>
      <c r="C510" s="120"/>
      <c r="D510" s="16" t="s">
        <v>166</v>
      </c>
      <c r="E510" s="16"/>
      <c r="F510" s="22"/>
      <c r="G510" s="26"/>
      <c r="H510" s="27">
        <f>H511+H515+H519</f>
        <v>81.5</v>
      </c>
      <c r="I510" s="27">
        <f>I511+I515+I519</f>
        <v>40.599999999999994</v>
      </c>
      <c r="J510" s="49">
        <f t="shared" si="72"/>
        <v>40.900000000000006</v>
      </c>
      <c r="K510" s="49">
        <f t="shared" si="73"/>
        <v>49.81595092024539</v>
      </c>
    </row>
    <row r="511" spans="1:11" ht="13.5">
      <c r="A511" s="18" t="s">
        <v>259</v>
      </c>
      <c r="B511" s="119" t="s">
        <v>285</v>
      </c>
      <c r="C511" s="120"/>
      <c r="D511" s="16" t="s">
        <v>166</v>
      </c>
      <c r="E511" s="16" t="s">
        <v>11</v>
      </c>
      <c r="F511" s="22"/>
      <c r="G511" s="26"/>
      <c r="H511" s="27">
        <f aca="true" t="shared" si="84" ref="H511:I513">H512</f>
        <v>22.5</v>
      </c>
      <c r="I511" s="27">
        <f t="shared" si="84"/>
        <v>11.3</v>
      </c>
      <c r="J511" s="49">
        <f t="shared" si="72"/>
        <v>11.2</v>
      </c>
      <c r="K511" s="49">
        <f t="shared" si="73"/>
        <v>50.22222222222222</v>
      </c>
    </row>
    <row r="512" spans="1:11" ht="39">
      <c r="A512" s="18" t="s">
        <v>191</v>
      </c>
      <c r="B512" s="119" t="s">
        <v>285</v>
      </c>
      <c r="C512" s="120"/>
      <c r="D512" s="16" t="s">
        <v>166</v>
      </c>
      <c r="E512" s="16" t="s">
        <v>11</v>
      </c>
      <c r="F512" s="22" t="s">
        <v>192</v>
      </c>
      <c r="G512" s="26"/>
      <c r="H512" s="27">
        <f t="shared" si="84"/>
        <v>22.5</v>
      </c>
      <c r="I512" s="27">
        <f t="shared" si="84"/>
        <v>11.3</v>
      </c>
      <c r="J512" s="49">
        <f t="shared" si="72"/>
        <v>11.2</v>
      </c>
      <c r="K512" s="49">
        <f t="shared" si="73"/>
        <v>50.22222222222222</v>
      </c>
    </row>
    <row r="513" spans="1:11" ht="13.5">
      <c r="A513" s="18" t="s">
        <v>264</v>
      </c>
      <c r="B513" s="119" t="s">
        <v>285</v>
      </c>
      <c r="C513" s="120"/>
      <c r="D513" s="16" t="s">
        <v>166</v>
      </c>
      <c r="E513" s="16" t="s">
        <v>11</v>
      </c>
      <c r="F513" s="22" t="s">
        <v>265</v>
      </c>
      <c r="G513" s="26"/>
      <c r="H513" s="27">
        <f t="shared" si="84"/>
        <v>22.5</v>
      </c>
      <c r="I513" s="27">
        <f t="shared" si="84"/>
        <v>11.3</v>
      </c>
      <c r="J513" s="49">
        <f t="shared" si="72"/>
        <v>11.2</v>
      </c>
      <c r="K513" s="49">
        <f t="shared" si="73"/>
        <v>50.22222222222222</v>
      </c>
    </row>
    <row r="514" spans="1:11" ht="26.25">
      <c r="A514" s="18" t="s">
        <v>257</v>
      </c>
      <c r="B514" s="119" t="s">
        <v>285</v>
      </c>
      <c r="C514" s="120"/>
      <c r="D514" s="16" t="s">
        <v>166</v>
      </c>
      <c r="E514" s="16" t="s">
        <v>11</v>
      </c>
      <c r="F514" s="22" t="s">
        <v>265</v>
      </c>
      <c r="G514" s="26" t="s">
        <v>258</v>
      </c>
      <c r="H514" s="27">
        <v>22.5</v>
      </c>
      <c r="I514" s="27">
        <v>11.3</v>
      </c>
      <c r="J514" s="49">
        <f t="shared" si="72"/>
        <v>11.2</v>
      </c>
      <c r="K514" s="49">
        <f t="shared" si="73"/>
        <v>50.22222222222222</v>
      </c>
    </row>
    <row r="515" spans="1:11" ht="13.5">
      <c r="A515" s="18" t="s">
        <v>301</v>
      </c>
      <c r="B515" s="119" t="s">
        <v>285</v>
      </c>
      <c r="C515" s="120"/>
      <c r="D515" s="16" t="s">
        <v>166</v>
      </c>
      <c r="E515" s="16" t="s">
        <v>13</v>
      </c>
      <c r="F515" s="22"/>
      <c r="G515" s="26"/>
      <c r="H515" s="27">
        <f aca="true" t="shared" si="85" ref="H515:I517">H516</f>
        <v>42</v>
      </c>
      <c r="I515" s="27">
        <f t="shared" si="85"/>
        <v>21</v>
      </c>
      <c r="J515" s="49">
        <f t="shared" si="72"/>
        <v>21</v>
      </c>
      <c r="K515" s="49">
        <f t="shared" si="73"/>
        <v>50</v>
      </c>
    </row>
    <row r="516" spans="1:11" ht="39">
      <c r="A516" s="18" t="s">
        <v>191</v>
      </c>
      <c r="B516" s="119" t="s">
        <v>285</v>
      </c>
      <c r="C516" s="120"/>
      <c r="D516" s="16" t="s">
        <v>166</v>
      </c>
      <c r="E516" s="16" t="s">
        <v>13</v>
      </c>
      <c r="F516" s="22" t="s">
        <v>192</v>
      </c>
      <c r="G516" s="26"/>
      <c r="H516" s="27">
        <f t="shared" si="85"/>
        <v>42</v>
      </c>
      <c r="I516" s="27">
        <f t="shared" si="85"/>
        <v>21</v>
      </c>
      <c r="J516" s="49">
        <f t="shared" si="72"/>
        <v>21</v>
      </c>
      <c r="K516" s="49">
        <f t="shared" si="73"/>
        <v>50</v>
      </c>
    </row>
    <row r="517" spans="1:11" ht="13.5">
      <c r="A517" s="18" t="s">
        <v>264</v>
      </c>
      <c r="B517" s="119" t="s">
        <v>285</v>
      </c>
      <c r="C517" s="120"/>
      <c r="D517" s="16" t="s">
        <v>166</v>
      </c>
      <c r="E517" s="16" t="s">
        <v>13</v>
      </c>
      <c r="F517" s="22" t="s">
        <v>265</v>
      </c>
      <c r="G517" s="26"/>
      <c r="H517" s="27">
        <f t="shared" si="85"/>
        <v>42</v>
      </c>
      <c r="I517" s="27">
        <f t="shared" si="85"/>
        <v>21</v>
      </c>
      <c r="J517" s="49">
        <f t="shared" si="72"/>
        <v>21</v>
      </c>
      <c r="K517" s="49">
        <f t="shared" si="73"/>
        <v>50</v>
      </c>
    </row>
    <row r="518" spans="1:11" ht="26.25">
      <c r="A518" s="18" t="s">
        <v>257</v>
      </c>
      <c r="B518" s="119" t="s">
        <v>285</v>
      </c>
      <c r="C518" s="120"/>
      <c r="D518" s="16" t="s">
        <v>166</v>
      </c>
      <c r="E518" s="16" t="s">
        <v>13</v>
      </c>
      <c r="F518" s="22" t="s">
        <v>265</v>
      </c>
      <c r="G518" s="26" t="s">
        <v>258</v>
      </c>
      <c r="H518" s="27">
        <v>42</v>
      </c>
      <c r="I518" s="27">
        <v>21</v>
      </c>
      <c r="J518" s="49">
        <f t="shared" si="72"/>
        <v>21</v>
      </c>
      <c r="K518" s="49">
        <f t="shared" si="73"/>
        <v>50</v>
      </c>
    </row>
    <row r="519" spans="1:11" ht="13.5">
      <c r="A519" s="18" t="s">
        <v>321</v>
      </c>
      <c r="B519" s="119" t="s">
        <v>285</v>
      </c>
      <c r="C519" s="120"/>
      <c r="D519" s="16" t="s">
        <v>166</v>
      </c>
      <c r="E519" s="16" t="s">
        <v>101</v>
      </c>
      <c r="F519" s="22"/>
      <c r="G519" s="26"/>
      <c r="H519" s="27">
        <f aca="true" t="shared" si="86" ref="H519:I521">H520</f>
        <v>17</v>
      </c>
      <c r="I519" s="27">
        <f t="shared" si="86"/>
        <v>8.3</v>
      </c>
      <c r="J519" s="49">
        <f t="shared" si="72"/>
        <v>8.7</v>
      </c>
      <c r="K519" s="49">
        <f t="shared" si="73"/>
        <v>48.82352941176471</v>
      </c>
    </row>
    <row r="520" spans="1:11" ht="39">
      <c r="A520" s="18" t="s">
        <v>191</v>
      </c>
      <c r="B520" s="119" t="s">
        <v>285</v>
      </c>
      <c r="C520" s="120"/>
      <c r="D520" s="16" t="s">
        <v>166</v>
      </c>
      <c r="E520" s="16" t="s">
        <v>101</v>
      </c>
      <c r="F520" s="22" t="s">
        <v>192</v>
      </c>
      <c r="G520" s="26"/>
      <c r="H520" s="27">
        <f t="shared" si="86"/>
        <v>17</v>
      </c>
      <c r="I520" s="27">
        <f t="shared" si="86"/>
        <v>8.3</v>
      </c>
      <c r="J520" s="49">
        <f t="shared" si="72"/>
        <v>8.7</v>
      </c>
      <c r="K520" s="49">
        <f t="shared" si="73"/>
        <v>48.82352941176471</v>
      </c>
    </row>
    <row r="521" spans="1:11" ht="13.5">
      <c r="A521" s="18" t="s">
        <v>264</v>
      </c>
      <c r="B521" s="119" t="s">
        <v>285</v>
      </c>
      <c r="C521" s="120"/>
      <c r="D521" s="16" t="s">
        <v>166</v>
      </c>
      <c r="E521" s="16" t="s">
        <v>101</v>
      </c>
      <c r="F521" s="22" t="s">
        <v>265</v>
      </c>
      <c r="G521" s="26"/>
      <c r="H521" s="27">
        <f t="shared" si="86"/>
        <v>17</v>
      </c>
      <c r="I521" s="27">
        <f t="shared" si="86"/>
        <v>8.3</v>
      </c>
      <c r="J521" s="49">
        <f t="shared" si="72"/>
        <v>8.7</v>
      </c>
      <c r="K521" s="49">
        <f t="shared" si="73"/>
        <v>48.82352941176471</v>
      </c>
    </row>
    <row r="522" spans="1:11" ht="26.25">
      <c r="A522" s="18" t="s">
        <v>257</v>
      </c>
      <c r="B522" s="119" t="s">
        <v>285</v>
      </c>
      <c r="C522" s="120"/>
      <c r="D522" s="16" t="s">
        <v>166</v>
      </c>
      <c r="E522" s="16" t="s">
        <v>101</v>
      </c>
      <c r="F522" s="22" t="s">
        <v>265</v>
      </c>
      <c r="G522" s="26" t="s">
        <v>258</v>
      </c>
      <c r="H522" s="27">
        <v>17</v>
      </c>
      <c r="I522" s="27">
        <v>8.3</v>
      </c>
      <c r="J522" s="49">
        <f aca="true" t="shared" si="87" ref="J522:J585">H522-I522</f>
        <v>8.7</v>
      </c>
      <c r="K522" s="49">
        <f aca="true" t="shared" si="88" ref="K522:K585">I522/H522*100</f>
        <v>48.82352941176471</v>
      </c>
    </row>
    <row r="523" spans="1:11" ht="13.5">
      <c r="A523" s="18" t="s">
        <v>388</v>
      </c>
      <c r="B523" s="119" t="s">
        <v>285</v>
      </c>
      <c r="C523" s="120"/>
      <c r="D523" s="16" t="s">
        <v>128</v>
      </c>
      <c r="E523" s="16"/>
      <c r="F523" s="22"/>
      <c r="G523" s="26"/>
      <c r="H523" s="27">
        <f aca="true" t="shared" si="89" ref="H523:I526">H524</f>
        <v>20</v>
      </c>
      <c r="I523" s="27">
        <f t="shared" si="89"/>
        <v>10</v>
      </c>
      <c r="J523" s="49">
        <f t="shared" si="87"/>
        <v>10</v>
      </c>
      <c r="K523" s="49">
        <f t="shared" si="88"/>
        <v>50</v>
      </c>
    </row>
    <row r="524" spans="1:11" ht="13.5">
      <c r="A524" s="18" t="s">
        <v>389</v>
      </c>
      <c r="B524" s="119" t="s">
        <v>285</v>
      </c>
      <c r="C524" s="120"/>
      <c r="D524" s="16" t="s">
        <v>128</v>
      </c>
      <c r="E524" s="16" t="s">
        <v>11</v>
      </c>
      <c r="F524" s="22"/>
      <c r="G524" s="26"/>
      <c r="H524" s="27">
        <f t="shared" si="89"/>
        <v>20</v>
      </c>
      <c r="I524" s="27">
        <f t="shared" si="89"/>
        <v>10</v>
      </c>
      <c r="J524" s="49">
        <f t="shared" si="87"/>
        <v>10</v>
      </c>
      <c r="K524" s="49">
        <f t="shared" si="88"/>
        <v>50</v>
      </c>
    </row>
    <row r="525" spans="1:11" ht="39">
      <c r="A525" s="18" t="s">
        <v>191</v>
      </c>
      <c r="B525" s="119" t="s">
        <v>285</v>
      </c>
      <c r="C525" s="120"/>
      <c r="D525" s="16" t="s">
        <v>128</v>
      </c>
      <c r="E525" s="16" t="s">
        <v>11</v>
      </c>
      <c r="F525" s="22" t="s">
        <v>192</v>
      </c>
      <c r="G525" s="26"/>
      <c r="H525" s="27">
        <f t="shared" si="89"/>
        <v>20</v>
      </c>
      <c r="I525" s="27">
        <f t="shared" si="89"/>
        <v>10</v>
      </c>
      <c r="J525" s="49">
        <f t="shared" si="87"/>
        <v>10</v>
      </c>
      <c r="K525" s="49">
        <f t="shared" si="88"/>
        <v>50</v>
      </c>
    </row>
    <row r="526" spans="1:11" ht="13.5">
      <c r="A526" s="18" t="s">
        <v>264</v>
      </c>
      <c r="B526" s="119" t="s">
        <v>285</v>
      </c>
      <c r="C526" s="120"/>
      <c r="D526" s="16" t="s">
        <v>128</v>
      </c>
      <c r="E526" s="16" t="s">
        <v>11</v>
      </c>
      <c r="F526" s="22" t="s">
        <v>265</v>
      </c>
      <c r="G526" s="26"/>
      <c r="H526" s="27">
        <f t="shared" si="89"/>
        <v>20</v>
      </c>
      <c r="I526" s="27">
        <f t="shared" si="89"/>
        <v>10</v>
      </c>
      <c r="J526" s="49">
        <f t="shared" si="87"/>
        <v>10</v>
      </c>
      <c r="K526" s="49">
        <f t="shared" si="88"/>
        <v>50</v>
      </c>
    </row>
    <row r="527" spans="1:11" ht="39">
      <c r="A527" s="18" t="s">
        <v>364</v>
      </c>
      <c r="B527" s="119" t="s">
        <v>285</v>
      </c>
      <c r="C527" s="120"/>
      <c r="D527" s="16" t="s">
        <v>128</v>
      </c>
      <c r="E527" s="16" t="s">
        <v>11</v>
      </c>
      <c r="F527" s="22" t="s">
        <v>265</v>
      </c>
      <c r="G527" s="26" t="s">
        <v>365</v>
      </c>
      <c r="H527" s="27">
        <v>20</v>
      </c>
      <c r="I527" s="27">
        <v>10</v>
      </c>
      <c r="J527" s="49">
        <f t="shared" si="87"/>
        <v>10</v>
      </c>
      <c r="K527" s="49">
        <f t="shared" si="88"/>
        <v>50</v>
      </c>
    </row>
    <row r="528" spans="1:11" ht="13.5">
      <c r="A528" s="18" t="s">
        <v>424</v>
      </c>
      <c r="B528" s="119" t="s">
        <v>285</v>
      </c>
      <c r="C528" s="120"/>
      <c r="D528" s="16" t="s">
        <v>212</v>
      </c>
      <c r="E528" s="16"/>
      <c r="F528" s="22"/>
      <c r="G528" s="26"/>
      <c r="H528" s="27">
        <f aca="true" t="shared" si="90" ref="H528:I531">H529</f>
        <v>94.5</v>
      </c>
      <c r="I528" s="27">
        <f t="shared" si="90"/>
        <v>47.3</v>
      </c>
      <c r="J528" s="49">
        <f t="shared" si="87"/>
        <v>47.2</v>
      </c>
      <c r="K528" s="49">
        <f t="shared" si="88"/>
        <v>50.05291005291005</v>
      </c>
    </row>
    <row r="529" spans="1:11" ht="26.25">
      <c r="A529" s="18" t="s">
        <v>445</v>
      </c>
      <c r="B529" s="119" t="s">
        <v>285</v>
      </c>
      <c r="C529" s="120"/>
      <c r="D529" s="16" t="s">
        <v>212</v>
      </c>
      <c r="E529" s="16" t="s">
        <v>154</v>
      </c>
      <c r="F529" s="22"/>
      <c r="G529" s="26"/>
      <c r="H529" s="27">
        <f t="shared" si="90"/>
        <v>94.5</v>
      </c>
      <c r="I529" s="27">
        <f t="shared" si="90"/>
        <v>47.3</v>
      </c>
      <c r="J529" s="49">
        <f t="shared" si="87"/>
        <v>47.2</v>
      </c>
      <c r="K529" s="49">
        <f t="shared" si="88"/>
        <v>50.05291005291005</v>
      </c>
    </row>
    <row r="530" spans="1:11" ht="39">
      <c r="A530" s="18" t="s">
        <v>191</v>
      </c>
      <c r="B530" s="119" t="s">
        <v>285</v>
      </c>
      <c r="C530" s="120"/>
      <c r="D530" s="16" t="s">
        <v>212</v>
      </c>
      <c r="E530" s="16" t="s">
        <v>154</v>
      </c>
      <c r="F530" s="22" t="s">
        <v>192</v>
      </c>
      <c r="G530" s="26"/>
      <c r="H530" s="27">
        <f t="shared" si="90"/>
        <v>94.5</v>
      </c>
      <c r="I530" s="27">
        <f t="shared" si="90"/>
        <v>47.3</v>
      </c>
      <c r="J530" s="49">
        <f t="shared" si="87"/>
        <v>47.2</v>
      </c>
      <c r="K530" s="49">
        <f t="shared" si="88"/>
        <v>50.05291005291005</v>
      </c>
    </row>
    <row r="531" spans="1:11" ht="13.5">
      <c r="A531" s="18" t="s">
        <v>264</v>
      </c>
      <c r="B531" s="119" t="s">
        <v>285</v>
      </c>
      <c r="C531" s="120"/>
      <c r="D531" s="16" t="s">
        <v>212</v>
      </c>
      <c r="E531" s="16" t="s">
        <v>154</v>
      </c>
      <c r="F531" s="22" t="s">
        <v>265</v>
      </c>
      <c r="G531" s="26"/>
      <c r="H531" s="27">
        <f t="shared" si="90"/>
        <v>94.5</v>
      </c>
      <c r="I531" s="27">
        <f t="shared" si="90"/>
        <v>47.3</v>
      </c>
      <c r="J531" s="49">
        <f t="shared" si="87"/>
        <v>47.2</v>
      </c>
      <c r="K531" s="49">
        <f t="shared" si="88"/>
        <v>50.05291005291005</v>
      </c>
    </row>
    <row r="532" spans="1:11" ht="39">
      <c r="A532" s="18" t="s">
        <v>364</v>
      </c>
      <c r="B532" s="119" t="s">
        <v>285</v>
      </c>
      <c r="C532" s="120"/>
      <c r="D532" s="16" t="s">
        <v>212</v>
      </c>
      <c r="E532" s="16" t="s">
        <v>154</v>
      </c>
      <c r="F532" s="22" t="s">
        <v>265</v>
      </c>
      <c r="G532" s="26" t="s">
        <v>365</v>
      </c>
      <c r="H532" s="27">
        <v>94.5</v>
      </c>
      <c r="I532" s="27">
        <v>47.3</v>
      </c>
      <c r="J532" s="49">
        <f t="shared" si="87"/>
        <v>47.2</v>
      </c>
      <c r="K532" s="49">
        <f t="shared" si="88"/>
        <v>50.05291005291005</v>
      </c>
    </row>
    <row r="533" spans="1:11" ht="26.25">
      <c r="A533" s="18" t="s">
        <v>286</v>
      </c>
      <c r="B533" s="119" t="s">
        <v>287</v>
      </c>
      <c r="C533" s="120"/>
      <c r="D533" s="16"/>
      <c r="E533" s="16"/>
      <c r="F533" s="22"/>
      <c r="G533" s="26"/>
      <c r="H533" s="27">
        <f>H534</f>
        <v>34.1</v>
      </c>
      <c r="I533" s="27">
        <f>I534</f>
        <v>0</v>
      </c>
      <c r="J533" s="49">
        <f t="shared" si="87"/>
        <v>34.1</v>
      </c>
      <c r="K533" s="49">
        <f t="shared" si="88"/>
        <v>0</v>
      </c>
    </row>
    <row r="534" spans="1:11" ht="13.5">
      <c r="A534" s="18" t="s">
        <v>165</v>
      </c>
      <c r="B534" s="119" t="s">
        <v>287</v>
      </c>
      <c r="C534" s="120"/>
      <c r="D534" s="16" t="s">
        <v>166</v>
      </c>
      <c r="E534" s="16"/>
      <c r="F534" s="22"/>
      <c r="G534" s="26"/>
      <c r="H534" s="27">
        <f>H535+H539+H543</f>
        <v>34.1</v>
      </c>
      <c r="I534" s="27">
        <f>I535+I539+I543</f>
        <v>0</v>
      </c>
      <c r="J534" s="49">
        <f t="shared" si="87"/>
        <v>34.1</v>
      </c>
      <c r="K534" s="49">
        <f t="shared" si="88"/>
        <v>0</v>
      </c>
    </row>
    <row r="535" spans="1:11" ht="13.5">
      <c r="A535" s="18" t="s">
        <v>259</v>
      </c>
      <c r="B535" s="119" t="s">
        <v>287</v>
      </c>
      <c r="C535" s="120"/>
      <c r="D535" s="16" t="s">
        <v>166</v>
      </c>
      <c r="E535" s="16" t="s">
        <v>11</v>
      </c>
      <c r="F535" s="22"/>
      <c r="G535" s="26"/>
      <c r="H535" s="27">
        <f aca="true" t="shared" si="91" ref="H535:I537">H536</f>
        <v>5.5</v>
      </c>
      <c r="I535" s="27">
        <f t="shared" si="91"/>
        <v>0</v>
      </c>
      <c r="J535" s="49">
        <f t="shared" si="87"/>
        <v>5.5</v>
      </c>
      <c r="K535" s="49">
        <f t="shared" si="88"/>
        <v>0</v>
      </c>
    </row>
    <row r="536" spans="1:11" ht="39">
      <c r="A536" s="18" t="s">
        <v>191</v>
      </c>
      <c r="B536" s="119" t="s">
        <v>287</v>
      </c>
      <c r="C536" s="120"/>
      <c r="D536" s="16" t="s">
        <v>166</v>
      </c>
      <c r="E536" s="16" t="s">
        <v>11</v>
      </c>
      <c r="F536" s="22" t="s">
        <v>192</v>
      </c>
      <c r="G536" s="26"/>
      <c r="H536" s="27">
        <f t="shared" si="91"/>
        <v>5.5</v>
      </c>
      <c r="I536" s="27">
        <f t="shared" si="91"/>
        <v>0</v>
      </c>
      <c r="J536" s="49">
        <f t="shared" si="87"/>
        <v>5.5</v>
      </c>
      <c r="K536" s="49">
        <f t="shared" si="88"/>
        <v>0</v>
      </c>
    </row>
    <row r="537" spans="1:11" ht="13.5">
      <c r="A537" s="18" t="s">
        <v>264</v>
      </c>
      <c r="B537" s="119" t="s">
        <v>287</v>
      </c>
      <c r="C537" s="120"/>
      <c r="D537" s="16" t="s">
        <v>166</v>
      </c>
      <c r="E537" s="16" t="s">
        <v>11</v>
      </c>
      <c r="F537" s="22" t="s">
        <v>265</v>
      </c>
      <c r="G537" s="26"/>
      <c r="H537" s="27">
        <f t="shared" si="91"/>
        <v>5.5</v>
      </c>
      <c r="I537" s="27">
        <f t="shared" si="91"/>
        <v>0</v>
      </c>
      <c r="J537" s="49">
        <f t="shared" si="87"/>
        <v>5.5</v>
      </c>
      <c r="K537" s="49">
        <f t="shared" si="88"/>
        <v>0</v>
      </c>
    </row>
    <row r="538" spans="1:11" ht="26.25">
      <c r="A538" s="18" t="s">
        <v>257</v>
      </c>
      <c r="B538" s="119" t="s">
        <v>287</v>
      </c>
      <c r="C538" s="120"/>
      <c r="D538" s="16" t="s">
        <v>166</v>
      </c>
      <c r="E538" s="16" t="s">
        <v>11</v>
      </c>
      <c r="F538" s="22" t="s">
        <v>265</v>
      </c>
      <c r="G538" s="26" t="s">
        <v>258</v>
      </c>
      <c r="H538" s="27">
        <v>5.5</v>
      </c>
      <c r="I538" s="27">
        <v>0</v>
      </c>
      <c r="J538" s="49">
        <f t="shared" si="87"/>
        <v>5.5</v>
      </c>
      <c r="K538" s="49">
        <f t="shared" si="88"/>
        <v>0</v>
      </c>
    </row>
    <row r="539" spans="1:11" ht="13.5">
      <c r="A539" s="18" t="s">
        <v>301</v>
      </c>
      <c r="B539" s="119" t="s">
        <v>287</v>
      </c>
      <c r="C539" s="120"/>
      <c r="D539" s="16" t="s">
        <v>166</v>
      </c>
      <c r="E539" s="16" t="s">
        <v>13</v>
      </c>
      <c r="F539" s="22"/>
      <c r="G539" s="26"/>
      <c r="H539" s="27">
        <f aca="true" t="shared" si="92" ref="H539:I541">H540</f>
        <v>18</v>
      </c>
      <c r="I539" s="27">
        <f t="shared" si="92"/>
        <v>0</v>
      </c>
      <c r="J539" s="49">
        <f t="shared" si="87"/>
        <v>18</v>
      </c>
      <c r="K539" s="49">
        <f t="shared" si="88"/>
        <v>0</v>
      </c>
    </row>
    <row r="540" spans="1:11" ht="39">
      <c r="A540" s="18" t="s">
        <v>191</v>
      </c>
      <c r="B540" s="119" t="s">
        <v>287</v>
      </c>
      <c r="C540" s="120"/>
      <c r="D540" s="16" t="s">
        <v>166</v>
      </c>
      <c r="E540" s="16" t="s">
        <v>13</v>
      </c>
      <c r="F540" s="22" t="s">
        <v>192</v>
      </c>
      <c r="G540" s="26"/>
      <c r="H540" s="27">
        <f t="shared" si="92"/>
        <v>18</v>
      </c>
      <c r="I540" s="27">
        <f t="shared" si="92"/>
        <v>0</v>
      </c>
      <c r="J540" s="49">
        <f t="shared" si="87"/>
        <v>18</v>
      </c>
      <c r="K540" s="49">
        <f t="shared" si="88"/>
        <v>0</v>
      </c>
    </row>
    <row r="541" spans="1:11" ht="13.5">
      <c r="A541" s="18" t="s">
        <v>264</v>
      </c>
      <c r="B541" s="119" t="s">
        <v>287</v>
      </c>
      <c r="C541" s="120"/>
      <c r="D541" s="16" t="s">
        <v>166</v>
      </c>
      <c r="E541" s="16" t="s">
        <v>13</v>
      </c>
      <c r="F541" s="22" t="s">
        <v>265</v>
      </c>
      <c r="G541" s="26"/>
      <c r="H541" s="27">
        <f t="shared" si="92"/>
        <v>18</v>
      </c>
      <c r="I541" s="27">
        <f t="shared" si="92"/>
        <v>0</v>
      </c>
      <c r="J541" s="49">
        <f t="shared" si="87"/>
        <v>18</v>
      </c>
      <c r="K541" s="49">
        <f t="shared" si="88"/>
        <v>0</v>
      </c>
    </row>
    <row r="542" spans="1:11" ht="26.25">
      <c r="A542" s="18" t="s">
        <v>257</v>
      </c>
      <c r="B542" s="119" t="s">
        <v>287</v>
      </c>
      <c r="C542" s="120"/>
      <c r="D542" s="16" t="s">
        <v>166</v>
      </c>
      <c r="E542" s="16" t="s">
        <v>13</v>
      </c>
      <c r="F542" s="22" t="s">
        <v>265</v>
      </c>
      <c r="G542" s="26" t="s">
        <v>258</v>
      </c>
      <c r="H542" s="27">
        <v>18</v>
      </c>
      <c r="I542" s="27">
        <v>0</v>
      </c>
      <c r="J542" s="49">
        <f t="shared" si="87"/>
        <v>18</v>
      </c>
      <c r="K542" s="49">
        <f t="shared" si="88"/>
        <v>0</v>
      </c>
    </row>
    <row r="543" spans="1:11" ht="13.5">
      <c r="A543" s="18" t="s">
        <v>321</v>
      </c>
      <c r="B543" s="119" t="s">
        <v>287</v>
      </c>
      <c r="C543" s="120"/>
      <c r="D543" s="16" t="s">
        <v>166</v>
      </c>
      <c r="E543" s="16" t="s">
        <v>101</v>
      </c>
      <c r="F543" s="22"/>
      <c r="G543" s="26"/>
      <c r="H543" s="27">
        <f aca="true" t="shared" si="93" ref="H543:I545">H544</f>
        <v>10.6</v>
      </c>
      <c r="I543" s="27">
        <f t="shared" si="93"/>
        <v>0</v>
      </c>
      <c r="J543" s="49">
        <f t="shared" si="87"/>
        <v>10.6</v>
      </c>
      <c r="K543" s="49">
        <f t="shared" si="88"/>
        <v>0</v>
      </c>
    </row>
    <row r="544" spans="1:11" ht="39">
      <c r="A544" s="18" t="s">
        <v>191</v>
      </c>
      <c r="B544" s="119" t="s">
        <v>287</v>
      </c>
      <c r="C544" s="120"/>
      <c r="D544" s="16" t="s">
        <v>166</v>
      </c>
      <c r="E544" s="16" t="s">
        <v>101</v>
      </c>
      <c r="F544" s="22" t="s">
        <v>192</v>
      </c>
      <c r="G544" s="26"/>
      <c r="H544" s="27">
        <f t="shared" si="93"/>
        <v>10.6</v>
      </c>
      <c r="I544" s="27">
        <f t="shared" si="93"/>
        <v>0</v>
      </c>
      <c r="J544" s="49">
        <f t="shared" si="87"/>
        <v>10.6</v>
      </c>
      <c r="K544" s="49">
        <f t="shared" si="88"/>
        <v>0</v>
      </c>
    </row>
    <row r="545" spans="1:11" ht="13.5">
      <c r="A545" s="18" t="s">
        <v>264</v>
      </c>
      <c r="B545" s="119" t="s">
        <v>287</v>
      </c>
      <c r="C545" s="120"/>
      <c r="D545" s="16" t="s">
        <v>166</v>
      </c>
      <c r="E545" s="16" t="s">
        <v>101</v>
      </c>
      <c r="F545" s="22" t="s">
        <v>265</v>
      </c>
      <c r="G545" s="26"/>
      <c r="H545" s="27">
        <f t="shared" si="93"/>
        <v>10.6</v>
      </c>
      <c r="I545" s="27">
        <f t="shared" si="93"/>
        <v>0</v>
      </c>
      <c r="J545" s="49">
        <f t="shared" si="87"/>
        <v>10.6</v>
      </c>
      <c r="K545" s="49">
        <f t="shared" si="88"/>
        <v>0</v>
      </c>
    </row>
    <row r="546" spans="1:11" ht="26.25">
      <c r="A546" s="18" t="s">
        <v>257</v>
      </c>
      <c r="B546" s="119" t="s">
        <v>287</v>
      </c>
      <c r="C546" s="120"/>
      <c r="D546" s="16" t="s">
        <v>166</v>
      </c>
      <c r="E546" s="16" t="s">
        <v>101</v>
      </c>
      <c r="F546" s="22" t="s">
        <v>265</v>
      </c>
      <c r="G546" s="26" t="s">
        <v>258</v>
      </c>
      <c r="H546" s="27">
        <v>10.6</v>
      </c>
      <c r="I546" s="27">
        <v>0</v>
      </c>
      <c r="J546" s="49">
        <f t="shared" si="87"/>
        <v>10.6</v>
      </c>
      <c r="K546" s="49">
        <f t="shared" si="88"/>
        <v>0</v>
      </c>
    </row>
    <row r="547" spans="1:11" ht="13.5">
      <c r="A547" s="18" t="s">
        <v>446</v>
      </c>
      <c r="B547" s="119" t="s">
        <v>447</v>
      </c>
      <c r="C547" s="120"/>
      <c r="D547" s="16"/>
      <c r="E547" s="16"/>
      <c r="F547" s="22"/>
      <c r="G547" s="26"/>
      <c r="H547" s="27">
        <f aca="true" t="shared" si="94" ref="H547:I551">H548</f>
        <v>21</v>
      </c>
      <c r="I547" s="27">
        <f t="shared" si="94"/>
        <v>0</v>
      </c>
      <c r="J547" s="49">
        <f t="shared" si="87"/>
        <v>21</v>
      </c>
      <c r="K547" s="49">
        <f t="shared" si="88"/>
        <v>0</v>
      </c>
    </row>
    <row r="548" spans="1:11" ht="13.5">
      <c r="A548" s="18" t="s">
        <v>424</v>
      </c>
      <c r="B548" s="119" t="s">
        <v>447</v>
      </c>
      <c r="C548" s="120"/>
      <c r="D548" s="16" t="s">
        <v>212</v>
      </c>
      <c r="E548" s="16"/>
      <c r="F548" s="22"/>
      <c r="G548" s="26"/>
      <c r="H548" s="27">
        <f t="shared" si="94"/>
        <v>21</v>
      </c>
      <c r="I548" s="27">
        <f t="shared" si="94"/>
        <v>0</v>
      </c>
      <c r="J548" s="49">
        <f t="shared" si="87"/>
        <v>21</v>
      </c>
      <c r="K548" s="49">
        <f t="shared" si="88"/>
        <v>0</v>
      </c>
    </row>
    <row r="549" spans="1:11" ht="26.25">
      <c r="A549" s="18" t="s">
        <v>445</v>
      </c>
      <c r="B549" s="119" t="s">
        <v>447</v>
      </c>
      <c r="C549" s="120"/>
      <c r="D549" s="16" t="s">
        <v>212</v>
      </c>
      <c r="E549" s="16" t="s">
        <v>154</v>
      </c>
      <c r="F549" s="22"/>
      <c r="G549" s="26"/>
      <c r="H549" s="27">
        <f t="shared" si="94"/>
        <v>21</v>
      </c>
      <c r="I549" s="27">
        <f t="shared" si="94"/>
        <v>0</v>
      </c>
      <c r="J549" s="49">
        <f t="shared" si="87"/>
        <v>21</v>
      </c>
      <c r="K549" s="49">
        <f t="shared" si="88"/>
        <v>0</v>
      </c>
    </row>
    <row r="550" spans="1:11" ht="39">
      <c r="A550" s="18" t="s">
        <v>191</v>
      </c>
      <c r="B550" s="119" t="s">
        <v>447</v>
      </c>
      <c r="C550" s="120"/>
      <c r="D550" s="16" t="s">
        <v>212</v>
      </c>
      <c r="E550" s="16" t="s">
        <v>154</v>
      </c>
      <c r="F550" s="22" t="s">
        <v>192</v>
      </c>
      <c r="G550" s="26"/>
      <c r="H550" s="27">
        <f t="shared" si="94"/>
        <v>21</v>
      </c>
      <c r="I550" s="27">
        <f t="shared" si="94"/>
        <v>0</v>
      </c>
      <c r="J550" s="49">
        <f t="shared" si="87"/>
        <v>21</v>
      </c>
      <c r="K550" s="49">
        <f t="shared" si="88"/>
        <v>0</v>
      </c>
    </row>
    <row r="551" spans="1:11" ht="13.5">
      <c r="A551" s="18" t="s">
        <v>264</v>
      </c>
      <c r="B551" s="119" t="s">
        <v>447</v>
      </c>
      <c r="C551" s="120"/>
      <c r="D551" s="16" t="s">
        <v>212</v>
      </c>
      <c r="E551" s="16" t="s">
        <v>154</v>
      </c>
      <c r="F551" s="22" t="s">
        <v>265</v>
      </c>
      <c r="G551" s="26"/>
      <c r="H551" s="27">
        <f t="shared" si="94"/>
        <v>21</v>
      </c>
      <c r="I551" s="27">
        <f t="shared" si="94"/>
        <v>0</v>
      </c>
      <c r="J551" s="49">
        <f t="shared" si="87"/>
        <v>21</v>
      </c>
      <c r="K551" s="49">
        <f t="shared" si="88"/>
        <v>0</v>
      </c>
    </row>
    <row r="552" spans="1:11" ht="39">
      <c r="A552" s="18" t="s">
        <v>364</v>
      </c>
      <c r="B552" s="119" t="s">
        <v>447</v>
      </c>
      <c r="C552" s="120"/>
      <c r="D552" s="16" t="s">
        <v>212</v>
      </c>
      <c r="E552" s="16" t="s">
        <v>154</v>
      </c>
      <c r="F552" s="22" t="s">
        <v>265</v>
      </c>
      <c r="G552" s="26" t="s">
        <v>365</v>
      </c>
      <c r="H552" s="27">
        <v>21</v>
      </c>
      <c r="I552" s="27">
        <v>0</v>
      </c>
      <c r="J552" s="49">
        <f t="shared" si="87"/>
        <v>21</v>
      </c>
      <c r="K552" s="49">
        <f t="shared" si="88"/>
        <v>0</v>
      </c>
    </row>
    <row r="553" spans="1:11" ht="66">
      <c r="A553" s="17" t="s">
        <v>74</v>
      </c>
      <c r="B553" s="117" t="s">
        <v>75</v>
      </c>
      <c r="C553" s="118"/>
      <c r="D553" s="15"/>
      <c r="E553" s="15"/>
      <c r="F553" s="21"/>
      <c r="G553" s="24"/>
      <c r="H553" s="25">
        <f>H554+H570+H583</f>
        <v>568.2</v>
      </c>
      <c r="I553" s="25">
        <f>I554+I570+I583</f>
        <v>38.4</v>
      </c>
      <c r="J553" s="48">
        <f t="shared" si="87"/>
        <v>529.8000000000001</v>
      </c>
      <c r="K553" s="48">
        <f t="shared" si="88"/>
        <v>6.75818373812038</v>
      </c>
    </row>
    <row r="554" spans="1:11" ht="52.5">
      <c r="A554" s="17" t="s">
        <v>76</v>
      </c>
      <c r="B554" s="117" t="s">
        <v>77</v>
      </c>
      <c r="C554" s="118"/>
      <c r="D554" s="15"/>
      <c r="E554" s="15"/>
      <c r="F554" s="21"/>
      <c r="G554" s="24"/>
      <c r="H554" s="25">
        <f>H555+H561</f>
        <v>67.9</v>
      </c>
      <c r="I554" s="25">
        <f>I555+I561</f>
        <v>0</v>
      </c>
      <c r="J554" s="48">
        <f t="shared" si="87"/>
        <v>67.9</v>
      </c>
      <c r="K554" s="48">
        <f t="shared" si="88"/>
        <v>0</v>
      </c>
    </row>
    <row r="555" spans="1:11" ht="78.75">
      <c r="A555" s="18" t="s">
        <v>78</v>
      </c>
      <c r="B555" s="119" t="s">
        <v>79</v>
      </c>
      <c r="C555" s="120"/>
      <c r="D555" s="16"/>
      <c r="E555" s="16"/>
      <c r="F555" s="22"/>
      <c r="G555" s="26"/>
      <c r="H555" s="27">
        <f aca="true" t="shared" si="95" ref="H555:I559">H556</f>
        <v>8</v>
      </c>
      <c r="I555" s="27">
        <f t="shared" si="95"/>
        <v>0</v>
      </c>
      <c r="J555" s="49">
        <f t="shared" si="87"/>
        <v>8</v>
      </c>
      <c r="K555" s="49">
        <f t="shared" si="88"/>
        <v>0</v>
      </c>
    </row>
    <row r="556" spans="1:11" ht="13.5">
      <c r="A556" s="18" t="s">
        <v>10</v>
      </c>
      <c r="B556" s="119" t="s">
        <v>79</v>
      </c>
      <c r="C556" s="120"/>
      <c r="D556" s="16" t="s">
        <v>11</v>
      </c>
      <c r="E556" s="16"/>
      <c r="F556" s="22"/>
      <c r="G556" s="26"/>
      <c r="H556" s="27">
        <f t="shared" si="95"/>
        <v>8</v>
      </c>
      <c r="I556" s="27">
        <f t="shared" si="95"/>
        <v>0</v>
      </c>
      <c r="J556" s="49">
        <f t="shared" si="87"/>
        <v>8</v>
      </c>
      <c r="K556" s="49">
        <f t="shared" si="88"/>
        <v>0</v>
      </c>
    </row>
    <row r="557" spans="1:11" ht="13.5">
      <c r="A557" s="18" t="s">
        <v>54</v>
      </c>
      <c r="B557" s="119" t="s">
        <v>79</v>
      </c>
      <c r="C557" s="120"/>
      <c r="D557" s="16" t="s">
        <v>11</v>
      </c>
      <c r="E557" s="16" t="s">
        <v>55</v>
      </c>
      <c r="F557" s="22"/>
      <c r="G557" s="26"/>
      <c r="H557" s="27">
        <f t="shared" si="95"/>
        <v>8</v>
      </c>
      <c r="I557" s="27">
        <f t="shared" si="95"/>
        <v>0</v>
      </c>
      <c r="J557" s="49">
        <f t="shared" si="87"/>
        <v>8</v>
      </c>
      <c r="K557" s="49">
        <f t="shared" si="88"/>
        <v>0</v>
      </c>
    </row>
    <row r="558" spans="1:11" ht="39">
      <c r="A558" s="18" t="s">
        <v>33</v>
      </c>
      <c r="B558" s="119" t="s">
        <v>79</v>
      </c>
      <c r="C558" s="120"/>
      <c r="D558" s="16" t="s">
        <v>11</v>
      </c>
      <c r="E558" s="16" t="s">
        <v>55</v>
      </c>
      <c r="F558" s="22" t="s">
        <v>34</v>
      </c>
      <c r="G558" s="26"/>
      <c r="H558" s="27">
        <f t="shared" si="95"/>
        <v>8</v>
      </c>
      <c r="I558" s="27">
        <f t="shared" si="95"/>
        <v>0</v>
      </c>
      <c r="J558" s="49">
        <f t="shared" si="87"/>
        <v>8</v>
      </c>
      <c r="K558" s="49">
        <f t="shared" si="88"/>
        <v>0</v>
      </c>
    </row>
    <row r="559" spans="1:11" ht="39">
      <c r="A559" s="18" t="s">
        <v>35</v>
      </c>
      <c r="B559" s="119" t="s">
        <v>79</v>
      </c>
      <c r="C559" s="120"/>
      <c r="D559" s="16" t="s">
        <v>11</v>
      </c>
      <c r="E559" s="16" t="s">
        <v>55</v>
      </c>
      <c r="F559" s="22" t="s">
        <v>36</v>
      </c>
      <c r="G559" s="26"/>
      <c r="H559" s="27">
        <f t="shared" si="95"/>
        <v>8</v>
      </c>
      <c r="I559" s="27">
        <f t="shared" si="95"/>
        <v>0</v>
      </c>
      <c r="J559" s="49">
        <f t="shared" si="87"/>
        <v>8</v>
      </c>
      <c r="K559" s="49">
        <f t="shared" si="88"/>
        <v>0</v>
      </c>
    </row>
    <row r="560" spans="1:11" ht="26.25">
      <c r="A560" s="18" t="s">
        <v>8</v>
      </c>
      <c r="B560" s="119" t="s">
        <v>79</v>
      </c>
      <c r="C560" s="120"/>
      <c r="D560" s="16" t="s">
        <v>11</v>
      </c>
      <c r="E560" s="16" t="s">
        <v>55</v>
      </c>
      <c r="F560" s="22" t="s">
        <v>36</v>
      </c>
      <c r="G560" s="26" t="s">
        <v>9</v>
      </c>
      <c r="H560" s="27">
        <v>8</v>
      </c>
      <c r="I560" s="27">
        <v>0</v>
      </c>
      <c r="J560" s="49">
        <f t="shared" si="87"/>
        <v>8</v>
      </c>
      <c r="K560" s="49">
        <f t="shared" si="88"/>
        <v>0</v>
      </c>
    </row>
    <row r="561" spans="1:11" ht="39">
      <c r="A561" s="18" t="s">
        <v>80</v>
      </c>
      <c r="B561" s="119" t="s">
        <v>81</v>
      </c>
      <c r="C561" s="120"/>
      <c r="D561" s="16"/>
      <c r="E561" s="16"/>
      <c r="F561" s="22"/>
      <c r="G561" s="26"/>
      <c r="H561" s="27">
        <f>H562</f>
        <v>59.9</v>
      </c>
      <c r="I561" s="27">
        <f>I562</f>
        <v>0</v>
      </c>
      <c r="J561" s="49">
        <f t="shared" si="87"/>
        <v>59.9</v>
      </c>
      <c r="K561" s="49">
        <f t="shared" si="88"/>
        <v>0</v>
      </c>
    </row>
    <row r="562" spans="1:11" ht="13.5">
      <c r="A562" s="18" t="s">
        <v>10</v>
      </c>
      <c r="B562" s="119" t="s">
        <v>81</v>
      </c>
      <c r="C562" s="120"/>
      <c r="D562" s="16" t="s">
        <v>11</v>
      </c>
      <c r="E562" s="16"/>
      <c r="F562" s="22"/>
      <c r="G562" s="26"/>
      <c r="H562" s="27">
        <f>H563</f>
        <v>59.9</v>
      </c>
      <c r="I562" s="27">
        <f>I563</f>
        <v>0</v>
      </c>
      <c r="J562" s="49">
        <f t="shared" si="87"/>
        <v>59.9</v>
      </c>
      <c r="K562" s="49">
        <f t="shared" si="88"/>
        <v>0</v>
      </c>
    </row>
    <row r="563" spans="1:11" ht="13.5">
      <c r="A563" s="18" t="s">
        <v>54</v>
      </c>
      <c r="B563" s="119" t="s">
        <v>81</v>
      </c>
      <c r="C563" s="120"/>
      <c r="D563" s="16" t="s">
        <v>11</v>
      </c>
      <c r="E563" s="16" t="s">
        <v>55</v>
      </c>
      <c r="F563" s="22"/>
      <c r="G563" s="26"/>
      <c r="H563" s="27">
        <v>59.9</v>
      </c>
      <c r="I563" s="27">
        <f>I566+I569</f>
        <v>0</v>
      </c>
      <c r="J563" s="49">
        <f t="shared" si="87"/>
        <v>59.9</v>
      </c>
      <c r="K563" s="49">
        <f t="shared" si="88"/>
        <v>0</v>
      </c>
    </row>
    <row r="564" spans="1:11" ht="78.75">
      <c r="A564" s="18" t="s">
        <v>20</v>
      </c>
      <c r="B564" s="119" t="s">
        <v>81</v>
      </c>
      <c r="C564" s="120"/>
      <c r="D564" s="16" t="s">
        <v>11</v>
      </c>
      <c r="E564" s="16" t="s">
        <v>55</v>
      </c>
      <c r="F564" s="22" t="s">
        <v>21</v>
      </c>
      <c r="G564" s="26"/>
      <c r="H564" s="27">
        <f>H565</f>
        <v>20</v>
      </c>
      <c r="I564" s="27">
        <f>I565</f>
        <v>0</v>
      </c>
      <c r="J564" s="49">
        <f t="shared" si="87"/>
        <v>20</v>
      </c>
      <c r="K564" s="49">
        <f t="shared" si="88"/>
        <v>0</v>
      </c>
    </row>
    <row r="565" spans="1:11" ht="26.25">
      <c r="A565" s="18" t="s">
        <v>22</v>
      </c>
      <c r="B565" s="119" t="s">
        <v>81</v>
      </c>
      <c r="C565" s="120"/>
      <c r="D565" s="16" t="s">
        <v>11</v>
      </c>
      <c r="E565" s="16" t="s">
        <v>55</v>
      </c>
      <c r="F565" s="22" t="s">
        <v>23</v>
      </c>
      <c r="G565" s="26"/>
      <c r="H565" s="27">
        <f>H566</f>
        <v>20</v>
      </c>
      <c r="I565" s="27">
        <f>I566</f>
        <v>0</v>
      </c>
      <c r="J565" s="49">
        <f t="shared" si="87"/>
        <v>20</v>
      </c>
      <c r="K565" s="49">
        <f t="shared" si="88"/>
        <v>0</v>
      </c>
    </row>
    <row r="566" spans="1:11" ht="26.25">
      <c r="A566" s="18" t="s">
        <v>8</v>
      </c>
      <c r="B566" s="119" t="s">
        <v>81</v>
      </c>
      <c r="C566" s="120"/>
      <c r="D566" s="16" t="s">
        <v>11</v>
      </c>
      <c r="E566" s="16" t="s">
        <v>55</v>
      </c>
      <c r="F566" s="22" t="s">
        <v>23</v>
      </c>
      <c r="G566" s="26" t="s">
        <v>9</v>
      </c>
      <c r="H566" s="27">
        <v>20</v>
      </c>
      <c r="I566" s="27">
        <v>0</v>
      </c>
      <c r="J566" s="49">
        <f t="shared" si="87"/>
        <v>20</v>
      </c>
      <c r="K566" s="49">
        <f t="shared" si="88"/>
        <v>0</v>
      </c>
    </row>
    <row r="567" spans="1:11" ht="39">
      <c r="A567" s="18" t="s">
        <v>33</v>
      </c>
      <c r="B567" s="119" t="s">
        <v>81</v>
      </c>
      <c r="C567" s="120"/>
      <c r="D567" s="16" t="s">
        <v>11</v>
      </c>
      <c r="E567" s="16" t="s">
        <v>55</v>
      </c>
      <c r="F567" s="22" t="s">
        <v>34</v>
      </c>
      <c r="G567" s="26"/>
      <c r="H567" s="27">
        <f>H568</f>
        <v>39.9</v>
      </c>
      <c r="I567" s="27">
        <f>I568</f>
        <v>0</v>
      </c>
      <c r="J567" s="49">
        <f t="shared" si="87"/>
        <v>39.9</v>
      </c>
      <c r="K567" s="49">
        <f t="shared" si="88"/>
        <v>0</v>
      </c>
    </row>
    <row r="568" spans="1:11" ht="39">
      <c r="A568" s="18" t="s">
        <v>35</v>
      </c>
      <c r="B568" s="119" t="s">
        <v>81</v>
      </c>
      <c r="C568" s="120"/>
      <c r="D568" s="16" t="s">
        <v>11</v>
      </c>
      <c r="E568" s="16" t="s">
        <v>55</v>
      </c>
      <c r="F568" s="22" t="s">
        <v>36</v>
      </c>
      <c r="G568" s="26"/>
      <c r="H568" s="27">
        <f>H569</f>
        <v>39.9</v>
      </c>
      <c r="I568" s="27">
        <f>I569</f>
        <v>0</v>
      </c>
      <c r="J568" s="49">
        <f t="shared" si="87"/>
        <v>39.9</v>
      </c>
      <c r="K568" s="49">
        <f t="shared" si="88"/>
        <v>0</v>
      </c>
    </row>
    <row r="569" spans="1:11" ht="26.25">
      <c r="A569" s="18" t="s">
        <v>8</v>
      </c>
      <c r="B569" s="119" t="s">
        <v>81</v>
      </c>
      <c r="C569" s="120"/>
      <c r="D569" s="16" t="s">
        <v>11</v>
      </c>
      <c r="E569" s="16" t="s">
        <v>55</v>
      </c>
      <c r="F569" s="22" t="s">
        <v>36</v>
      </c>
      <c r="G569" s="26" t="s">
        <v>9</v>
      </c>
      <c r="H569" s="27">
        <v>39.9</v>
      </c>
      <c r="I569" s="27">
        <v>0</v>
      </c>
      <c r="J569" s="49">
        <f t="shared" si="87"/>
        <v>39.9</v>
      </c>
      <c r="K569" s="49">
        <f t="shared" si="88"/>
        <v>0</v>
      </c>
    </row>
    <row r="570" spans="1:11" ht="39">
      <c r="A570" s="17" t="s">
        <v>82</v>
      </c>
      <c r="B570" s="117" t="s">
        <v>83</v>
      </c>
      <c r="C570" s="118"/>
      <c r="D570" s="15"/>
      <c r="E570" s="15"/>
      <c r="F570" s="21"/>
      <c r="G570" s="24"/>
      <c r="H570" s="25">
        <f>H571+H577</f>
        <v>330</v>
      </c>
      <c r="I570" s="25">
        <f>I571+I577</f>
        <v>0</v>
      </c>
      <c r="J570" s="48">
        <f t="shared" si="87"/>
        <v>330</v>
      </c>
      <c r="K570" s="48">
        <f t="shared" si="88"/>
        <v>0</v>
      </c>
    </row>
    <row r="571" spans="1:11" ht="13.5">
      <c r="A571" s="18" t="s">
        <v>409</v>
      </c>
      <c r="B571" s="119" t="s">
        <v>410</v>
      </c>
      <c r="C571" s="120"/>
      <c r="D571" s="16"/>
      <c r="E571" s="16"/>
      <c r="F571" s="22"/>
      <c r="G571" s="26"/>
      <c r="H571" s="27">
        <f aca="true" t="shared" si="96" ref="H571:I575">H572</f>
        <v>310</v>
      </c>
      <c r="I571" s="27">
        <f t="shared" si="96"/>
        <v>0</v>
      </c>
      <c r="J571" s="49">
        <f t="shared" si="87"/>
        <v>310</v>
      </c>
      <c r="K571" s="49">
        <f t="shared" si="88"/>
        <v>0</v>
      </c>
    </row>
    <row r="572" spans="1:11" ht="13.5">
      <c r="A572" s="18" t="s">
        <v>388</v>
      </c>
      <c r="B572" s="119" t="s">
        <v>410</v>
      </c>
      <c r="C572" s="120"/>
      <c r="D572" s="16" t="s">
        <v>128</v>
      </c>
      <c r="E572" s="16"/>
      <c r="F572" s="22"/>
      <c r="G572" s="26"/>
      <c r="H572" s="27">
        <f t="shared" si="96"/>
        <v>310</v>
      </c>
      <c r="I572" s="27">
        <f t="shared" si="96"/>
        <v>0</v>
      </c>
      <c r="J572" s="49">
        <f t="shared" si="87"/>
        <v>310</v>
      </c>
      <c r="K572" s="49">
        <f t="shared" si="88"/>
        <v>0</v>
      </c>
    </row>
    <row r="573" spans="1:11" ht="13.5">
      <c r="A573" s="18" t="s">
        <v>389</v>
      </c>
      <c r="B573" s="119" t="s">
        <v>410</v>
      </c>
      <c r="C573" s="120"/>
      <c r="D573" s="16" t="s">
        <v>128</v>
      </c>
      <c r="E573" s="16" t="s">
        <v>11</v>
      </c>
      <c r="F573" s="22"/>
      <c r="G573" s="26"/>
      <c r="H573" s="27">
        <f t="shared" si="96"/>
        <v>310</v>
      </c>
      <c r="I573" s="27">
        <f t="shared" si="96"/>
        <v>0</v>
      </c>
      <c r="J573" s="49">
        <f t="shared" si="87"/>
        <v>310</v>
      </c>
      <c r="K573" s="49">
        <f t="shared" si="88"/>
        <v>0</v>
      </c>
    </row>
    <row r="574" spans="1:11" ht="39">
      <c r="A574" s="18" t="s">
        <v>191</v>
      </c>
      <c r="B574" s="119" t="s">
        <v>410</v>
      </c>
      <c r="C574" s="120"/>
      <c r="D574" s="16" t="s">
        <v>128</v>
      </c>
      <c r="E574" s="16" t="s">
        <v>11</v>
      </c>
      <c r="F574" s="22" t="s">
        <v>192</v>
      </c>
      <c r="G574" s="26"/>
      <c r="H574" s="27">
        <f t="shared" si="96"/>
        <v>310</v>
      </c>
      <c r="I574" s="27">
        <f t="shared" si="96"/>
        <v>0</v>
      </c>
      <c r="J574" s="49">
        <f t="shared" si="87"/>
        <v>310</v>
      </c>
      <c r="K574" s="49">
        <f t="shared" si="88"/>
        <v>0</v>
      </c>
    </row>
    <row r="575" spans="1:11" ht="13.5">
      <c r="A575" s="18" t="s">
        <v>264</v>
      </c>
      <c r="B575" s="119" t="s">
        <v>410</v>
      </c>
      <c r="C575" s="120"/>
      <c r="D575" s="16" t="s">
        <v>128</v>
      </c>
      <c r="E575" s="16" t="s">
        <v>11</v>
      </c>
      <c r="F575" s="22" t="s">
        <v>265</v>
      </c>
      <c r="G575" s="26"/>
      <c r="H575" s="27">
        <f t="shared" si="96"/>
        <v>310</v>
      </c>
      <c r="I575" s="27">
        <f t="shared" si="96"/>
        <v>0</v>
      </c>
      <c r="J575" s="49">
        <f t="shared" si="87"/>
        <v>310</v>
      </c>
      <c r="K575" s="49">
        <f t="shared" si="88"/>
        <v>0</v>
      </c>
    </row>
    <row r="576" spans="1:11" ht="39">
      <c r="A576" s="18" t="s">
        <v>364</v>
      </c>
      <c r="B576" s="119" t="s">
        <v>410</v>
      </c>
      <c r="C576" s="120"/>
      <c r="D576" s="16" t="s">
        <v>128</v>
      </c>
      <c r="E576" s="16" t="s">
        <v>11</v>
      </c>
      <c r="F576" s="22" t="s">
        <v>265</v>
      </c>
      <c r="G576" s="26" t="s">
        <v>365</v>
      </c>
      <c r="H576" s="27">
        <v>310</v>
      </c>
      <c r="I576" s="27">
        <v>0</v>
      </c>
      <c r="J576" s="49">
        <f t="shared" si="87"/>
        <v>310</v>
      </c>
      <c r="K576" s="49">
        <f t="shared" si="88"/>
        <v>0</v>
      </c>
    </row>
    <row r="577" spans="1:11" ht="39">
      <c r="A577" s="18" t="s">
        <v>84</v>
      </c>
      <c r="B577" s="119" t="s">
        <v>85</v>
      </c>
      <c r="C577" s="120"/>
      <c r="D577" s="16"/>
      <c r="E577" s="16"/>
      <c r="F577" s="22"/>
      <c r="G577" s="26"/>
      <c r="H577" s="27">
        <f aca="true" t="shared" si="97" ref="H577:I581">H578</f>
        <v>20</v>
      </c>
      <c r="I577" s="27">
        <f t="shared" si="97"/>
        <v>0</v>
      </c>
      <c r="J577" s="49">
        <f t="shared" si="87"/>
        <v>20</v>
      </c>
      <c r="K577" s="49">
        <f t="shared" si="88"/>
        <v>0</v>
      </c>
    </row>
    <row r="578" spans="1:11" ht="13.5">
      <c r="A578" s="18" t="s">
        <v>10</v>
      </c>
      <c r="B578" s="119" t="s">
        <v>85</v>
      </c>
      <c r="C578" s="120"/>
      <c r="D578" s="16" t="s">
        <v>11</v>
      </c>
      <c r="E578" s="16"/>
      <c r="F578" s="22"/>
      <c r="G578" s="26"/>
      <c r="H578" s="27">
        <f t="shared" si="97"/>
        <v>20</v>
      </c>
      <c r="I578" s="27">
        <f t="shared" si="97"/>
        <v>0</v>
      </c>
      <c r="J578" s="49">
        <f t="shared" si="87"/>
        <v>20</v>
      </c>
      <c r="K578" s="49">
        <f t="shared" si="88"/>
        <v>0</v>
      </c>
    </row>
    <row r="579" spans="1:11" ht="13.5">
      <c r="A579" s="18" t="s">
        <v>54</v>
      </c>
      <c r="B579" s="119" t="s">
        <v>85</v>
      </c>
      <c r="C579" s="120"/>
      <c r="D579" s="16" t="s">
        <v>11</v>
      </c>
      <c r="E579" s="16" t="s">
        <v>55</v>
      </c>
      <c r="F579" s="22"/>
      <c r="G579" s="26"/>
      <c r="H579" s="27">
        <f t="shared" si="97"/>
        <v>20</v>
      </c>
      <c r="I579" s="27">
        <f t="shared" si="97"/>
        <v>0</v>
      </c>
      <c r="J579" s="49">
        <f t="shared" si="87"/>
        <v>20</v>
      </c>
      <c r="K579" s="49">
        <f t="shared" si="88"/>
        <v>0</v>
      </c>
    </row>
    <row r="580" spans="1:11" ht="39">
      <c r="A580" s="18" t="s">
        <v>33</v>
      </c>
      <c r="B580" s="119" t="s">
        <v>85</v>
      </c>
      <c r="C580" s="120"/>
      <c r="D580" s="16" t="s">
        <v>11</v>
      </c>
      <c r="E580" s="16" t="s">
        <v>55</v>
      </c>
      <c r="F580" s="22" t="s">
        <v>34</v>
      </c>
      <c r="G580" s="26"/>
      <c r="H580" s="27">
        <f t="shared" si="97"/>
        <v>20</v>
      </c>
      <c r="I580" s="27">
        <f t="shared" si="97"/>
        <v>0</v>
      </c>
      <c r="J580" s="49">
        <f t="shared" si="87"/>
        <v>20</v>
      </c>
      <c r="K580" s="49">
        <f t="shared" si="88"/>
        <v>0</v>
      </c>
    </row>
    <row r="581" spans="1:11" ht="39">
      <c r="A581" s="18" t="s">
        <v>35</v>
      </c>
      <c r="B581" s="119" t="s">
        <v>85</v>
      </c>
      <c r="C581" s="120"/>
      <c r="D581" s="16" t="s">
        <v>11</v>
      </c>
      <c r="E581" s="16" t="s">
        <v>55</v>
      </c>
      <c r="F581" s="22" t="s">
        <v>36</v>
      </c>
      <c r="G581" s="26"/>
      <c r="H581" s="27">
        <f t="shared" si="97"/>
        <v>20</v>
      </c>
      <c r="I581" s="27">
        <f t="shared" si="97"/>
        <v>0</v>
      </c>
      <c r="J581" s="49">
        <f t="shared" si="87"/>
        <v>20</v>
      </c>
      <c r="K581" s="49">
        <f t="shared" si="88"/>
        <v>0</v>
      </c>
    </row>
    <row r="582" spans="1:11" ht="26.25">
      <c r="A582" s="18" t="s">
        <v>8</v>
      </c>
      <c r="B582" s="119" t="s">
        <v>85</v>
      </c>
      <c r="C582" s="120"/>
      <c r="D582" s="16" t="s">
        <v>11</v>
      </c>
      <c r="E582" s="16" t="s">
        <v>55</v>
      </c>
      <c r="F582" s="22" t="s">
        <v>36</v>
      </c>
      <c r="G582" s="26" t="s">
        <v>9</v>
      </c>
      <c r="H582" s="27">
        <v>20</v>
      </c>
      <c r="I582" s="27">
        <v>0</v>
      </c>
      <c r="J582" s="49">
        <f t="shared" si="87"/>
        <v>20</v>
      </c>
      <c r="K582" s="49">
        <f t="shared" si="88"/>
        <v>0</v>
      </c>
    </row>
    <row r="583" spans="1:11" ht="39">
      <c r="A583" s="17" t="s">
        <v>354</v>
      </c>
      <c r="B583" s="117" t="s">
        <v>355</v>
      </c>
      <c r="C583" s="118"/>
      <c r="D583" s="15"/>
      <c r="E583" s="15"/>
      <c r="F583" s="21"/>
      <c r="G583" s="24"/>
      <c r="H583" s="25">
        <f aca="true" t="shared" si="98" ref="H583:I588">H584</f>
        <v>170.3</v>
      </c>
      <c r="I583" s="25">
        <f t="shared" si="98"/>
        <v>38.4</v>
      </c>
      <c r="J583" s="48">
        <f t="shared" si="87"/>
        <v>131.9</v>
      </c>
      <c r="K583" s="48">
        <f t="shared" si="88"/>
        <v>22.54844392248972</v>
      </c>
    </row>
    <row r="584" spans="1:11" ht="39">
      <c r="A584" s="18" t="s">
        <v>356</v>
      </c>
      <c r="B584" s="119" t="s">
        <v>357</v>
      </c>
      <c r="C584" s="120"/>
      <c r="D584" s="16"/>
      <c r="E584" s="16"/>
      <c r="F584" s="22"/>
      <c r="G584" s="26"/>
      <c r="H584" s="27">
        <f t="shared" si="98"/>
        <v>170.3</v>
      </c>
      <c r="I584" s="27">
        <f t="shared" si="98"/>
        <v>38.4</v>
      </c>
      <c r="J584" s="49">
        <f t="shared" si="87"/>
        <v>131.9</v>
      </c>
      <c r="K584" s="49">
        <f t="shared" si="88"/>
        <v>22.54844392248972</v>
      </c>
    </row>
    <row r="585" spans="1:11" ht="13.5">
      <c r="A585" s="18" t="s">
        <v>165</v>
      </c>
      <c r="B585" s="119" t="s">
        <v>357</v>
      </c>
      <c r="C585" s="120"/>
      <c r="D585" s="16" t="s">
        <v>166</v>
      </c>
      <c r="E585" s="16"/>
      <c r="F585" s="22"/>
      <c r="G585" s="26"/>
      <c r="H585" s="27">
        <f t="shared" si="98"/>
        <v>170.3</v>
      </c>
      <c r="I585" s="27">
        <f t="shared" si="98"/>
        <v>38.4</v>
      </c>
      <c r="J585" s="49">
        <f t="shared" si="87"/>
        <v>131.9</v>
      </c>
      <c r="K585" s="49">
        <f t="shared" si="88"/>
        <v>22.54844392248972</v>
      </c>
    </row>
    <row r="586" spans="1:11" ht="13.5">
      <c r="A586" s="18" t="s">
        <v>327</v>
      </c>
      <c r="B586" s="119" t="s">
        <v>357</v>
      </c>
      <c r="C586" s="120"/>
      <c r="D586" s="16" t="s">
        <v>166</v>
      </c>
      <c r="E586" s="16" t="s">
        <v>166</v>
      </c>
      <c r="F586" s="22"/>
      <c r="G586" s="26"/>
      <c r="H586" s="27">
        <f t="shared" si="98"/>
        <v>170.3</v>
      </c>
      <c r="I586" s="27">
        <f t="shared" si="98"/>
        <v>38.4</v>
      </c>
      <c r="J586" s="49">
        <f aca="true" t="shared" si="99" ref="J586:J649">H586-I586</f>
        <v>131.9</v>
      </c>
      <c r="K586" s="49">
        <f aca="true" t="shared" si="100" ref="K586:K649">I586/H586*100</f>
        <v>22.54844392248972</v>
      </c>
    </row>
    <row r="587" spans="1:11" ht="39">
      <c r="A587" s="18" t="s">
        <v>191</v>
      </c>
      <c r="B587" s="119" t="s">
        <v>357</v>
      </c>
      <c r="C587" s="120"/>
      <c r="D587" s="16" t="s">
        <v>166</v>
      </c>
      <c r="E587" s="16" t="s">
        <v>166</v>
      </c>
      <c r="F587" s="22" t="s">
        <v>192</v>
      </c>
      <c r="G587" s="26"/>
      <c r="H587" s="27">
        <f t="shared" si="98"/>
        <v>170.3</v>
      </c>
      <c r="I587" s="27">
        <f t="shared" si="98"/>
        <v>38.4</v>
      </c>
      <c r="J587" s="49">
        <f t="shared" si="99"/>
        <v>131.9</v>
      </c>
      <c r="K587" s="49">
        <f t="shared" si="100"/>
        <v>22.54844392248972</v>
      </c>
    </row>
    <row r="588" spans="1:11" ht="13.5">
      <c r="A588" s="18" t="s">
        <v>264</v>
      </c>
      <c r="B588" s="119" t="s">
        <v>357</v>
      </c>
      <c r="C588" s="120"/>
      <c r="D588" s="16" t="s">
        <v>166</v>
      </c>
      <c r="E588" s="16" t="s">
        <v>166</v>
      </c>
      <c r="F588" s="22" t="s">
        <v>265</v>
      </c>
      <c r="G588" s="26"/>
      <c r="H588" s="27">
        <f t="shared" si="98"/>
        <v>170.3</v>
      </c>
      <c r="I588" s="27">
        <f t="shared" si="98"/>
        <v>38.4</v>
      </c>
      <c r="J588" s="49">
        <f t="shared" si="99"/>
        <v>131.9</v>
      </c>
      <c r="K588" s="49">
        <f t="shared" si="100"/>
        <v>22.54844392248972</v>
      </c>
    </row>
    <row r="589" spans="1:11" ht="26.25">
      <c r="A589" s="18" t="s">
        <v>257</v>
      </c>
      <c r="B589" s="119" t="s">
        <v>357</v>
      </c>
      <c r="C589" s="120"/>
      <c r="D589" s="16" t="s">
        <v>166</v>
      </c>
      <c r="E589" s="16" t="s">
        <v>166</v>
      </c>
      <c r="F589" s="22" t="s">
        <v>265</v>
      </c>
      <c r="G589" s="26" t="s">
        <v>258</v>
      </c>
      <c r="H589" s="27">
        <v>170.3</v>
      </c>
      <c r="I589" s="27">
        <v>38.4</v>
      </c>
      <c r="J589" s="49">
        <f t="shared" si="99"/>
        <v>131.9</v>
      </c>
      <c r="K589" s="49">
        <f t="shared" si="100"/>
        <v>22.54844392248972</v>
      </c>
    </row>
    <row r="590" spans="1:11" ht="52.5">
      <c r="A590" s="17" t="s">
        <v>432</v>
      </c>
      <c r="B590" s="117" t="s">
        <v>433</v>
      </c>
      <c r="C590" s="118"/>
      <c r="D590" s="15"/>
      <c r="E590" s="15"/>
      <c r="F590" s="21"/>
      <c r="G590" s="24"/>
      <c r="H590" s="25">
        <f>H591+H636</f>
        <v>4247.7</v>
      </c>
      <c r="I590" s="25">
        <f>I591+I636</f>
        <v>291.7</v>
      </c>
      <c r="J590" s="48">
        <f t="shared" si="99"/>
        <v>3956</v>
      </c>
      <c r="K590" s="48">
        <f t="shared" si="100"/>
        <v>6.867245803611366</v>
      </c>
    </row>
    <row r="591" spans="1:11" ht="52.5">
      <c r="A591" s="17" t="s">
        <v>434</v>
      </c>
      <c r="B591" s="117" t="s">
        <v>435</v>
      </c>
      <c r="C591" s="118"/>
      <c r="D591" s="15"/>
      <c r="E591" s="15"/>
      <c r="F591" s="21"/>
      <c r="G591" s="24"/>
      <c r="H591" s="25">
        <f>H592+H598+H604+H614+H624+H630</f>
        <v>1679.6</v>
      </c>
      <c r="I591" s="25">
        <f>I592+I598+I604+I614+I624+I630</f>
        <v>291.7</v>
      </c>
      <c r="J591" s="48">
        <f t="shared" si="99"/>
        <v>1387.8999999999999</v>
      </c>
      <c r="K591" s="48">
        <f t="shared" si="100"/>
        <v>17.367230292926887</v>
      </c>
    </row>
    <row r="592" spans="1:11" ht="26.25">
      <c r="A592" s="18" t="s">
        <v>448</v>
      </c>
      <c r="B592" s="119" t="s">
        <v>449</v>
      </c>
      <c r="C592" s="120"/>
      <c r="D592" s="16"/>
      <c r="E592" s="16"/>
      <c r="F592" s="22"/>
      <c r="G592" s="26"/>
      <c r="H592" s="27">
        <f aca="true" t="shared" si="101" ref="H592:I596">H593</f>
        <v>100</v>
      </c>
      <c r="I592" s="27">
        <f t="shared" si="101"/>
        <v>0</v>
      </c>
      <c r="J592" s="49">
        <f t="shared" si="99"/>
        <v>100</v>
      </c>
      <c r="K592" s="49">
        <f t="shared" si="100"/>
        <v>0</v>
      </c>
    </row>
    <row r="593" spans="1:11" ht="13.5">
      <c r="A593" s="18" t="s">
        <v>424</v>
      </c>
      <c r="B593" s="119" t="s">
        <v>449</v>
      </c>
      <c r="C593" s="120"/>
      <c r="D593" s="16" t="s">
        <v>212</v>
      </c>
      <c r="E593" s="16"/>
      <c r="F593" s="22"/>
      <c r="G593" s="26"/>
      <c r="H593" s="27">
        <f t="shared" si="101"/>
        <v>100</v>
      </c>
      <c r="I593" s="27">
        <f t="shared" si="101"/>
        <v>0</v>
      </c>
      <c r="J593" s="49">
        <f t="shared" si="99"/>
        <v>100</v>
      </c>
      <c r="K593" s="49">
        <f t="shared" si="100"/>
        <v>0</v>
      </c>
    </row>
    <row r="594" spans="1:11" ht="26.25">
      <c r="A594" s="18" t="s">
        <v>445</v>
      </c>
      <c r="B594" s="119" t="s">
        <v>449</v>
      </c>
      <c r="C594" s="120"/>
      <c r="D594" s="16" t="s">
        <v>212</v>
      </c>
      <c r="E594" s="16" t="s">
        <v>154</v>
      </c>
      <c r="F594" s="22"/>
      <c r="G594" s="26"/>
      <c r="H594" s="27">
        <f t="shared" si="101"/>
        <v>100</v>
      </c>
      <c r="I594" s="27">
        <f t="shared" si="101"/>
        <v>0</v>
      </c>
      <c r="J594" s="49">
        <f t="shared" si="99"/>
        <v>100</v>
      </c>
      <c r="K594" s="49">
        <f t="shared" si="100"/>
        <v>0</v>
      </c>
    </row>
    <row r="595" spans="1:11" ht="39">
      <c r="A595" s="18" t="s">
        <v>191</v>
      </c>
      <c r="B595" s="119" t="s">
        <v>449</v>
      </c>
      <c r="C595" s="120"/>
      <c r="D595" s="16" t="s">
        <v>212</v>
      </c>
      <c r="E595" s="16" t="s">
        <v>154</v>
      </c>
      <c r="F595" s="22" t="s">
        <v>192</v>
      </c>
      <c r="G595" s="26"/>
      <c r="H595" s="27">
        <f t="shared" si="101"/>
        <v>100</v>
      </c>
      <c r="I595" s="27">
        <f t="shared" si="101"/>
        <v>0</v>
      </c>
      <c r="J595" s="49">
        <f t="shared" si="99"/>
        <v>100</v>
      </c>
      <c r="K595" s="49">
        <f t="shared" si="100"/>
        <v>0</v>
      </c>
    </row>
    <row r="596" spans="1:11" ht="13.5">
      <c r="A596" s="18" t="s">
        <v>264</v>
      </c>
      <c r="B596" s="119" t="s">
        <v>449</v>
      </c>
      <c r="C596" s="120"/>
      <c r="D596" s="16" t="s">
        <v>212</v>
      </c>
      <c r="E596" s="16" t="s">
        <v>154</v>
      </c>
      <c r="F596" s="22" t="s">
        <v>265</v>
      </c>
      <c r="G596" s="26"/>
      <c r="H596" s="27">
        <f t="shared" si="101"/>
        <v>100</v>
      </c>
      <c r="I596" s="27">
        <f t="shared" si="101"/>
        <v>0</v>
      </c>
      <c r="J596" s="49">
        <f t="shared" si="99"/>
        <v>100</v>
      </c>
      <c r="K596" s="49">
        <f t="shared" si="100"/>
        <v>0</v>
      </c>
    </row>
    <row r="597" spans="1:11" ht="39">
      <c r="A597" s="18" t="s">
        <v>364</v>
      </c>
      <c r="B597" s="119" t="s">
        <v>449</v>
      </c>
      <c r="C597" s="120"/>
      <c r="D597" s="16" t="s">
        <v>212</v>
      </c>
      <c r="E597" s="16" t="s">
        <v>154</v>
      </c>
      <c r="F597" s="22" t="s">
        <v>265</v>
      </c>
      <c r="G597" s="26" t="s">
        <v>365</v>
      </c>
      <c r="H597" s="27">
        <v>100</v>
      </c>
      <c r="I597" s="27">
        <v>0</v>
      </c>
      <c r="J597" s="49">
        <f t="shared" si="99"/>
        <v>100</v>
      </c>
      <c r="K597" s="49">
        <f t="shared" si="100"/>
        <v>0</v>
      </c>
    </row>
    <row r="598" spans="1:11" ht="78.75">
      <c r="A598" s="18" t="s">
        <v>262</v>
      </c>
      <c r="B598" s="119" t="s">
        <v>436</v>
      </c>
      <c r="C598" s="120"/>
      <c r="D598" s="16"/>
      <c r="E598" s="16"/>
      <c r="F598" s="22"/>
      <c r="G598" s="26"/>
      <c r="H598" s="27">
        <f aca="true" t="shared" si="102" ref="H598:I602">H599</f>
        <v>87.6</v>
      </c>
      <c r="I598" s="27">
        <f t="shared" si="102"/>
        <v>20.5</v>
      </c>
      <c r="J598" s="49">
        <f t="shared" si="99"/>
        <v>67.1</v>
      </c>
      <c r="K598" s="49">
        <f t="shared" si="100"/>
        <v>23.40182648401827</v>
      </c>
    </row>
    <row r="599" spans="1:11" ht="13.5">
      <c r="A599" s="18" t="s">
        <v>424</v>
      </c>
      <c r="B599" s="119" t="s">
        <v>436</v>
      </c>
      <c r="C599" s="120"/>
      <c r="D599" s="16" t="s">
        <v>212</v>
      </c>
      <c r="E599" s="16"/>
      <c r="F599" s="22"/>
      <c r="G599" s="26"/>
      <c r="H599" s="27">
        <f t="shared" si="102"/>
        <v>87.6</v>
      </c>
      <c r="I599" s="27">
        <f t="shared" si="102"/>
        <v>20.5</v>
      </c>
      <c r="J599" s="49">
        <f t="shared" si="99"/>
        <v>67.1</v>
      </c>
      <c r="K599" s="49">
        <f t="shared" si="100"/>
        <v>23.40182648401827</v>
      </c>
    </row>
    <row r="600" spans="1:11" ht="13.5">
      <c r="A600" s="18" t="s">
        <v>431</v>
      </c>
      <c r="B600" s="119" t="s">
        <v>436</v>
      </c>
      <c r="C600" s="120"/>
      <c r="D600" s="16" t="s">
        <v>212</v>
      </c>
      <c r="E600" s="16" t="s">
        <v>101</v>
      </c>
      <c r="F600" s="22"/>
      <c r="G600" s="26"/>
      <c r="H600" s="27">
        <f t="shared" si="102"/>
        <v>87.6</v>
      </c>
      <c r="I600" s="27">
        <f t="shared" si="102"/>
        <v>20.5</v>
      </c>
      <c r="J600" s="49">
        <f t="shared" si="99"/>
        <v>67.1</v>
      </c>
      <c r="K600" s="49">
        <f t="shared" si="100"/>
        <v>23.40182648401827</v>
      </c>
    </row>
    <row r="601" spans="1:11" ht="39">
      <c r="A601" s="18" t="s">
        <v>191</v>
      </c>
      <c r="B601" s="119" t="s">
        <v>436</v>
      </c>
      <c r="C601" s="120"/>
      <c r="D601" s="16" t="s">
        <v>212</v>
      </c>
      <c r="E601" s="16" t="s">
        <v>101</v>
      </c>
      <c r="F601" s="22" t="s">
        <v>192</v>
      </c>
      <c r="G601" s="26"/>
      <c r="H601" s="27">
        <f t="shared" si="102"/>
        <v>87.6</v>
      </c>
      <c r="I601" s="27">
        <f t="shared" si="102"/>
        <v>20.5</v>
      </c>
      <c r="J601" s="49">
        <f t="shared" si="99"/>
        <v>67.1</v>
      </c>
      <c r="K601" s="49">
        <f t="shared" si="100"/>
        <v>23.40182648401827</v>
      </c>
    </row>
    <row r="602" spans="1:11" ht="13.5">
      <c r="A602" s="18" t="s">
        <v>264</v>
      </c>
      <c r="B602" s="119" t="s">
        <v>436</v>
      </c>
      <c r="C602" s="120"/>
      <c r="D602" s="16" t="s">
        <v>212</v>
      </c>
      <c r="E602" s="16" t="s">
        <v>101</v>
      </c>
      <c r="F602" s="22" t="s">
        <v>265</v>
      </c>
      <c r="G602" s="26"/>
      <c r="H602" s="27">
        <f t="shared" si="102"/>
        <v>87.6</v>
      </c>
      <c r="I602" s="27">
        <f t="shared" si="102"/>
        <v>20.5</v>
      </c>
      <c r="J602" s="49">
        <f t="shared" si="99"/>
        <v>67.1</v>
      </c>
      <c r="K602" s="49">
        <f t="shared" si="100"/>
        <v>23.40182648401827</v>
      </c>
    </row>
    <row r="603" spans="1:11" ht="39">
      <c r="A603" s="18" t="s">
        <v>364</v>
      </c>
      <c r="B603" s="119" t="s">
        <v>436</v>
      </c>
      <c r="C603" s="120"/>
      <c r="D603" s="16" t="s">
        <v>212</v>
      </c>
      <c r="E603" s="16" t="s">
        <v>101</v>
      </c>
      <c r="F603" s="22" t="s">
        <v>265</v>
      </c>
      <c r="G603" s="26" t="s">
        <v>365</v>
      </c>
      <c r="H603" s="27">
        <v>87.6</v>
      </c>
      <c r="I603" s="27">
        <v>20.5</v>
      </c>
      <c r="J603" s="49">
        <f t="shared" si="99"/>
        <v>67.1</v>
      </c>
      <c r="K603" s="49">
        <f t="shared" si="100"/>
        <v>23.40182648401827</v>
      </c>
    </row>
    <row r="604" spans="1:11" ht="13.5">
      <c r="A604" s="18" t="s">
        <v>437</v>
      </c>
      <c r="B604" s="119" t="s">
        <v>438</v>
      </c>
      <c r="C604" s="120"/>
      <c r="D604" s="16"/>
      <c r="E604" s="16"/>
      <c r="F604" s="22"/>
      <c r="G604" s="26"/>
      <c r="H604" s="27">
        <f>H605</f>
        <v>496.8</v>
      </c>
      <c r="I604" s="27">
        <f>I605</f>
        <v>0</v>
      </c>
      <c r="J604" s="49">
        <f t="shared" si="99"/>
        <v>496.8</v>
      </c>
      <c r="K604" s="49">
        <f t="shared" si="100"/>
        <v>0</v>
      </c>
    </row>
    <row r="605" spans="1:11" ht="13.5">
      <c r="A605" s="18" t="s">
        <v>424</v>
      </c>
      <c r="B605" s="119" t="s">
        <v>438</v>
      </c>
      <c r="C605" s="120"/>
      <c r="D605" s="16" t="s">
        <v>212</v>
      </c>
      <c r="E605" s="16"/>
      <c r="F605" s="22"/>
      <c r="G605" s="26"/>
      <c r="H605" s="27">
        <f>H606+H610</f>
        <v>496.8</v>
      </c>
      <c r="I605" s="27">
        <f>I606+I610</f>
        <v>0</v>
      </c>
      <c r="J605" s="49">
        <f t="shared" si="99"/>
        <v>496.8</v>
      </c>
      <c r="K605" s="49">
        <f t="shared" si="100"/>
        <v>0</v>
      </c>
    </row>
    <row r="606" spans="1:11" ht="13.5">
      <c r="A606" s="18" t="s">
        <v>431</v>
      </c>
      <c r="B606" s="119" t="s">
        <v>438</v>
      </c>
      <c r="C606" s="120"/>
      <c r="D606" s="16" t="s">
        <v>212</v>
      </c>
      <c r="E606" s="16" t="s">
        <v>101</v>
      </c>
      <c r="F606" s="22"/>
      <c r="G606" s="26"/>
      <c r="H606" s="27">
        <f aca="true" t="shared" si="103" ref="H606:I608">H607</f>
        <v>250</v>
      </c>
      <c r="I606" s="27">
        <f t="shared" si="103"/>
        <v>0</v>
      </c>
      <c r="J606" s="49">
        <f t="shared" si="99"/>
        <v>250</v>
      </c>
      <c r="K606" s="49">
        <f t="shared" si="100"/>
        <v>0</v>
      </c>
    </row>
    <row r="607" spans="1:11" ht="39">
      <c r="A607" s="18" t="s">
        <v>191</v>
      </c>
      <c r="B607" s="119" t="s">
        <v>438</v>
      </c>
      <c r="C607" s="120"/>
      <c r="D607" s="16" t="s">
        <v>212</v>
      </c>
      <c r="E607" s="16" t="s">
        <v>101</v>
      </c>
      <c r="F607" s="22" t="s">
        <v>192</v>
      </c>
      <c r="G607" s="26"/>
      <c r="H607" s="27">
        <f t="shared" si="103"/>
        <v>250</v>
      </c>
      <c r="I607" s="27">
        <f t="shared" si="103"/>
        <v>0</v>
      </c>
      <c r="J607" s="49">
        <f t="shared" si="99"/>
        <v>250</v>
      </c>
      <c r="K607" s="49">
        <f t="shared" si="100"/>
        <v>0</v>
      </c>
    </row>
    <row r="608" spans="1:11" ht="13.5">
      <c r="A608" s="18" t="s">
        <v>264</v>
      </c>
      <c r="B608" s="119" t="s">
        <v>438</v>
      </c>
      <c r="C608" s="120"/>
      <c r="D608" s="16" t="s">
        <v>212</v>
      </c>
      <c r="E608" s="16" t="s">
        <v>101</v>
      </c>
      <c r="F608" s="22" t="s">
        <v>265</v>
      </c>
      <c r="G608" s="26"/>
      <c r="H608" s="27">
        <f t="shared" si="103"/>
        <v>250</v>
      </c>
      <c r="I608" s="27">
        <f t="shared" si="103"/>
        <v>0</v>
      </c>
      <c r="J608" s="49">
        <f t="shared" si="99"/>
        <v>250</v>
      </c>
      <c r="K608" s="49">
        <f t="shared" si="100"/>
        <v>0</v>
      </c>
    </row>
    <row r="609" spans="1:11" ht="39">
      <c r="A609" s="18" t="s">
        <v>364</v>
      </c>
      <c r="B609" s="119" t="s">
        <v>438</v>
      </c>
      <c r="C609" s="120"/>
      <c r="D609" s="16" t="s">
        <v>212</v>
      </c>
      <c r="E609" s="16" t="s">
        <v>101</v>
      </c>
      <c r="F609" s="22" t="s">
        <v>265</v>
      </c>
      <c r="G609" s="26" t="s">
        <v>365</v>
      </c>
      <c r="H609" s="27">
        <v>250</v>
      </c>
      <c r="I609" s="27">
        <v>0</v>
      </c>
      <c r="J609" s="49">
        <f t="shared" si="99"/>
        <v>250</v>
      </c>
      <c r="K609" s="49">
        <f t="shared" si="100"/>
        <v>0</v>
      </c>
    </row>
    <row r="610" spans="1:11" ht="26.25">
      <c r="A610" s="18" t="s">
        <v>445</v>
      </c>
      <c r="B610" s="119" t="s">
        <v>438</v>
      </c>
      <c r="C610" s="120"/>
      <c r="D610" s="16" t="s">
        <v>212</v>
      </c>
      <c r="E610" s="16" t="s">
        <v>154</v>
      </c>
      <c r="F610" s="22"/>
      <c r="G610" s="26"/>
      <c r="H610" s="27">
        <f aca="true" t="shared" si="104" ref="H610:I612">H611</f>
        <v>246.8</v>
      </c>
      <c r="I610" s="27">
        <f t="shared" si="104"/>
        <v>0</v>
      </c>
      <c r="J610" s="49">
        <f t="shared" si="99"/>
        <v>246.8</v>
      </c>
      <c r="K610" s="49">
        <f t="shared" si="100"/>
        <v>0</v>
      </c>
    </row>
    <row r="611" spans="1:11" ht="39">
      <c r="A611" s="18" t="s">
        <v>191</v>
      </c>
      <c r="B611" s="119" t="s">
        <v>438</v>
      </c>
      <c r="C611" s="120"/>
      <c r="D611" s="16" t="s">
        <v>212</v>
      </c>
      <c r="E611" s="16" t="s">
        <v>154</v>
      </c>
      <c r="F611" s="22" t="s">
        <v>192</v>
      </c>
      <c r="G611" s="26"/>
      <c r="H611" s="27">
        <f t="shared" si="104"/>
        <v>246.8</v>
      </c>
      <c r="I611" s="27">
        <f t="shared" si="104"/>
        <v>0</v>
      </c>
      <c r="J611" s="49">
        <f t="shared" si="99"/>
        <v>246.8</v>
      </c>
      <c r="K611" s="49">
        <f t="shared" si="100"/>
        <v>0</v>
      </c>
    </row>
    <row r="612" spans="1:11" ht="13.5">
      <c r="A612" s="18" t="s">
        <v>264</v>
      </c>
      <c r="B612" s="119" t="s">
        <v>438</v>
      </c>
      <c r="C612" s="120"/>
      <c r="D612" s="16" t="s">
        <v>212</v>
      </c>
      <c r="E612" s="16" t="s">
        <v>154</v>
      </c>
      <c r="F612" s="22" t="s">
        <v>265</v>
      </c>
      <c r="G612" s="26"/>
      <c r="H612" s="27">
        <f t="shared" si="104"/>
        <v>246.8</v>
      </c>
      <c r="I612" s="27">
        <f t="shared" si="104"/>
        <v>0</v>
      </c>
      <c r="J612" s="49">
        <f t="shared" si="99"/>
        <v>246.8</v>
      </c>
      <c r="K612" s="49">
        <f t="shared" si="100"/>
        <v>0</v>
      </c>
    </row>
    <row r="613" spans="1:11" ht="39">
      <c r="A613" s="18" t="s">
        <v>364</v>
      </c>
      <c r="B613" s="119" t="s">
        <v>438</v>
      </c>
      <c r="C613" s="120"/>
      <c r="D613" s="16" t="s">
        <v>212</v>
      </c>
      <c r="E613" s="16" t="s">
        <v>154</v>
      </c>
      <c r="F613" s="22" t="s">
        <v>265</v>
      </c>
      <c r="G613" s="26" t="s">
        <v>365</v>
      </c>
      <c r="H613" s="27">
        <v>246.8</v>
      </c>
      <c r="I613" s="27">
        <v>0</v>
      </c>
      <c r="J613" s="49">
        <f t="shared" si="99"/>
        <v>246.8</v>
      </c>
      <c r="K613" s="49">
        <f t="shared" si="100"/>
        <v>0</v>
      </c>
    </row>
    <row r="614" spans="1:11" ht="39">
      <c r="A614" s="18" t="s">
        <v>439</v>
      </c>
      <c r="B614" s="119" t="s">
        <v>440</v>
      </c>
      <c r="C614" s="120"/>
      <c r="D614" s="16"/>
      <c r="E614" s="16"/>
      <c r="F614" s="22"/>
      <c r="G614" s="26"/>
      <c r="H614" s="27">
        <f>H615</f>
        <v>717.7</v>
      </c>
      <c r="I614" s="27">
        <f>I615</f>
        <v>271.2</v>
      </c>
      <c r="J614" s="49">
        <f t="shared" si="99"/>
        <v>446.50000000000006</v>
      </c>
      <c r="K614" s="49">
        <f t="shared" si="100"/>
        <v>37.78737634108959</v>
      </c>
    </row>
    <row r="615" spans="1:11" ht="13.5">
      <c r="A615" s="18" t="s">
        <v>424</v>
      </c>
      <c r="B615" s="119" t="s">
        <v>440</v>
      </c>
      <c r="C615" s="120"/>
      <c r="D615" s="16" t="s">
        <v>212</v>
      </c>
      <c r="E615" s="16"/>
      <c r="F615" s="22"/>
      <c r="G615" s="26"/>
      <c r="H615" s="27">
        <f>H616+H620</f>
        <v>717.7</v>
      </c>
      <c r="I615" s="27">
        <f>I616+I620</f>
        <v>271.2</v>
      </c>
      <c r="J615" s="49">
        <f t="shared" si="99"/>
        <v>446.50000000000006</v>
      </c>
      <c r="K615" s="49">
        <f t="shared" si="100"/>
        <v>37.78737634108959</v>
      </c>
    </row>
    <row r="616" spans="1:11" ht="13.5">
      <c r="A616" s="18" t="s">
        <v>431</v>
      </c>
      <c r="B616" s="119" t="s">
        <v>440</v>
      </c>
      <c r="C616" s="120"/>
      <c r="D616" s="16" t="s">
        <v>212</v>
      </c>
      <c r="E616" s="16" t="s">
        <v>101</v>
      </c>
      <c r="F616" s="22"/>
      <c r="G616" s="26"/>
      <c r="H616" s="27">
        <f aca="true" t="shared" si="105" ref="H616:I618">H617</f>
        <v>190</v>
      </c>
      <c r="I616" s="27">
        <f t="shared" si="105"/>
        <v>159.5</v>
      </c>
      <c r="J616" s="49">
        <f t="shared" si="99"/>
        <v>30.5</v>
      </c>
      <c r="K616" s="49">
        <f t="shared" si="100"/>
        <v>83.94736842105263</v>
      </c>
    </row>
    <row r="617" spans="1:11" ht="39">
      <c r="A617" s="18" t="s">
        <v>191</v>
      </c>
      <c r="B617" s="119" t="s">
        <v>440</v>
      </c>
      <c r="C617" s="120"/>
      <c r="D617" s="16" t="s">
        <v>212</v>
      </c>
      <c r="E617" s="16" t="s">
        <v>101</v>
      </c>
      <c r="F617" s="22" t="s">
        <v>192</v>
      </c>
      <c r="G617" s="26"/>
      <c r="H617" s="27">
        <f t="shared" si="105"/>
        <v>190</v>
      </c>
      <c r="I617" s="27">
        <f t="shared" si="105"/>
        <v>159.5</v>
      </c>
      <c r="J617" s="49">
        <f t="shared" si="99"/>
        <v>30.5</v>
      </c>
      <c r="K617" s="49">
        <f t="shared" si="100"/>
        <v>83.94736842105263</v>
      </c>
    </row>
    <row r="618" spans="1:11" ht="13.5">
      <c r="A618" s="18" t="s">
        <v>264</v>
      </c>
      <c r="B618" s="119" t="s">
        <v>440</v>
      </c>
      <c r="C618" s="120"/>
      <c r="D618" s="16" t="s">
        <v>212</v>
      </c>
      <c r="E618" s="16" t="s">
        <v>101</v>
      </c>
      <c r="F618" s="22" t="s">
        <v>265</v>
      </c>
      <c r="G618" s="26"/>
      <c r="H618" s="27">
        <f t="shared" si="105"/>
        <v>190</v>
      </c>
      <c r="I618" s="27">
        <f t="shared" si="105"/>
        <v>159.5</v>
      </c>
      <c r="J618" s="49">
        <f t="shared" si="99"/>
        <v>30.5</v>
      </c>
      <c r="K618" s="49">
        <f t="shared" si="100"/>
        <v>83.94736842105263</v>
      </c>
    </row>
    <row r="619" spans="1:11" ht="39">
      <c r="A619" s="18" t="s">
        <v>364</v>
      </c>
      <c r="B619" s="119" t="s">
        <v>440</v>
      </c>
      <c r="C619" s="120"/>
      <c r="D619" s="16" t="s">
        <v>212</v>
      </c>
      <c r="E619" s="16" t="s">
        <v>101</v>
      </c>
      <c r="F619" s="22" t="s">
        <v>265</v>
      </c>
      <c r="G619" s="26" t="s">
        <v>365</v>
      </c>
      <c r="H619" s="27">
        <v>190</v>
      </c>
      <c r="I619" s="27">
        <v>159.5</v>
      </c>
      <c r="J619" s="49">
        <f t="shared" si="99"/>
        <v>30.5</v>
      </c>
      <c r="K619" s="49">
        <f t="shared" si="100"/>
        <v>83.94736842105263</v>
      </c>
    </row>
    <row r="620" spans="1:11" ht="26.25">
      <c r="A620" s="18" t="s">
        <v>445</v>
      </c>
      <c r="B620" s="119" t="s">
        <v>440</v>
      </c>
      <c r="C620" s="120"/>
      <c r="D620" s="16" t="s">
        <v>212</v>
      </c>
      <c r="E620" s="16" t="s">
        <v>154</v>
      </c>
      <c r="F620" s="22"/>
      <c r="G620" s="26"/>
      <c r="H620" s="27">
        <f aca="true" t="shared" si="106" ref="H620:I622">H621</f>
        <v>527.7</v>
      </c>
      <c r="I620" s="27">
        <f t="shared" si="106"/>
        <v>111.69999999999999</v>
      </c>
      <c r="J620" s="49">
        <f t="shared" si="99"/>
        <v>416.00000000000006</v>
      </c>
      <c r="K620" s="49">
        <f t="shared" si="100"/>
        <v>21.167329922304333</v>
      </c>
    </row>
    <row r="621" spans="1:11" ht="39">
      <c r="A621" s="18" t="s">
        <v>191</v>
      </c>
      <c r="B621" s="119" t="s">
        <v>440</v>
      </c>
      <c r="C621" s="120"/>
      <c r="D621" s="16" t="s">
        <v>212</v>
      </c>
      <c r="E621" s="16" t="s">
        <v>154</v>
      </c>
      <c r="F621" s="22" t="s">
        <v>192</v>
      </c>
      <c r="G621" s="26"/>
      <c r="H621" s="27">
        <f t="shared" si="106"/>
        <v>527.7</v>
      </c>
      <c r="I621" s="27">
        <f t="shared" si="106"/>
        <v>111.69999999999999</v>
      </c>
      <c r="J621" s="49">
        <f t="shared" si="99"/>
        <v>416.00000000000006</v>
      </c>
      <c r="K621" s="49">
        <f t="shared" si="100"/>
        <v>21.167329922304333</v>
      </c>
    </row>
    <row r="622" spans="1:11" ht="13.5">
      <c r="A622" s="18" t="s">
        <v>264</v>
      </c>
      <c r="B622" s="119" t="s">
        <v>440</v>
      </c>
      <c r="C622" s="120"/>
      <c r="D622" s="16" t="s">
        <v>212</v>
      </c>
      <c r="E622" s="16" t="s">
        <v>154</v>
      </c>
      <c r="F622" s="22" t="s">
        <v>265</v>
      </c>
      <c r="G622" s="26"/>
      <c r="H622" s="27">
        <f t="shared" si="106"/>
        <v>527.7</v>
      </c>
      <c r="I622" s="27">
        <f t="shared" si="106"/>
        <v>111.69999999999999</v>
      </c>
      <c r="J622" s="49">
        <f t="shared" si="99"/>
        <v>416.00000000000006</v>
      </c>
      <c r="K622" s="49">
        <f t="shared" si="100"/>
        <v>21.167329922304333</v>
      </c>
    </row>
    <row r="623" spans="1:11" ht="39">
      <c r="A623" s="18" t="s">
        <v>364</v>
      </c>
      <c r="B623" s="119" t="s">
        <v>440</v>
      </c>
      <c r="C623" s="120"/>
      <c r="D623" s="16" t="s">
        <v>212</v>
      </c>
      <c r="E623" s="16" t="s">
        <v>154</v>
      </c>
      <c r="F623" s="22" t="s">
        <v>265</v>
      </c>
      <c r="G623" s="26" t="s">
        <v>365</v>
      </c>
      <c r="H623" s="27">
        <v>527.7</v>
      </c>
      <c r="I623" s="27">
        <f>103.6+8.1</f>
        <v>111.69999999999999</v>
      </c>
      <c r="J623" s="49">
        <f t="shared" si="99"/>
        <v>416.00000000000006</v>
      </c>
      <c r="K623" s="49">
        <f t="shared" si="100"/>
        <v>21.167329922304333</v>
      </c>
    </row>
    <row r="624" spans="1:11" ht="13.5">
      <c r="A624" s="18" t="s">
        <v>450</v>
      </c>
      <c r="B624" s="119" t="s">
        <v>451</v>
      </c>
      <c r="C624" s="120"/>
      <c r="D624" s="16"/>
      <c r="E624" s="16"/>
      <c r="F624" s="22"/>
      <c r="G624" s="26"/>
      <c r="H624" s="27">
        <f aca="true" t="shared" si="107" ref="H624:I628">H625</f>
        <v>270</v>
      </c>
      <c r="I624" s="27">
        <f t="shared" si="107"/>
        <v>0</v>
      </c>
      <c r="J624" s="49">
        <f t="shared" si="99"/>
        <v>270</v>
      </c>
      <c r="K624" s="49">
        <f t="shared" si="100"/>
        <v>0</v>
      </c>
    </row>
    <row r="625" spans="1:11" ht="13.5">
      <c r="A625" s="18" t="s">
        <v>424</v>
      </c>
      <c r="B625" s="119" t="s">
        <v>451</v>
      </c>
      <c r="C625" s="120"/>
      <c r="D625" s="16" t="s">
        <v>212</v>
      </c>
      <c r="E625" s="16"/>
      <c r="F625" s="22"/>
      <c r="G625" s="26"/>
      <c r="H625" s="27">
        <f t="shared" si="107"/>
        <v>270</v>
      </c>
      <c r="I625" s="27">
        <f t="shared" si="107"/>
        <v>0</v>
      </c>
      <c r="J625" s="49">
        <f t="shared" si="99"/>
        <v>270</v>
      </c>
      <c r="K625" s="49">
        <f t="shared" si="100"/>
        <v>0</v>
      </c>
    </row>
    <row r="626" spans="1:11" ht="26.25">
      <c r="A626" s="18" t="s">
        <v>445</v>
      </c>
      <c r="B626" s="119" t="s">
        <v>451</v>
      </c>
      <c r="C626" s="120"/>
      <c r="D626" s="16" t="s">
        <v>212</v>
      </c>
      <c r="E626" s="16" t="s">
        <v>154</v>
      </c>
      <c r="F626" s="22"/>
      <c r="G626" s="26"/>
      <c r="H626" s="27">
        <f t="shared" si="107"/>
        <v>270</v>
      </c>
      <c r="I626" s="27">
        <f t="shared" si="107"/>
        <v>0</v>
      </c>
      <c r="J626" s="49">
        <f t="shared" si="99"/>
        <v>270</v>
      </c>
      <c r="K626" s="49">
        <f t="shared" si="100"/>
        <v>0</v>
      </c>
    </row>
    <row r="627" spans="1:11" ht="39">
      <c r="A627" s="18" t="s">
        <v>191</v>
      </c>
      <c r="B627" s="119" t="s">
        <v>451</v>
      </c>
      <c r="C627" s="120"/>
      <c r="D627" s="16" t="s">
        <v>212</v>
      </c>
      <c r="E627" s="16" t="s">
        <v>154</v>
      </c>
      <c r="F627" s="22" t="s">
        <v>192</v>
      </c>
      <c r="G627" s="26"/>
      <c r="H627" s="27">
        <f t="shared" si="107"/>
        <v>270</v>
      </c>
      <c r="I627" s="27">
        <f t="shared" si="107"/>
        <v>0</v>
      </c>
      <c r="J627" s="49">
        <f t="shared" si="99"/>
        <v>270</v>
      </c>
      <c r="K627" s="49">
        <f t="shared" si="100"/>
        <v>0</v>
      </c>
    </row>
    <row r="628" spans="1:11" ht="13.5">
      <c r="A628" s="18" t="s">
        <v>264</v>
      </c>
      <c r="B628" s="119" t="s">
        <v>451</v>
      </c>
      <c r="C628" s="120"/>
      <c r="D628" s="16" t="s">
        <v>212</v>
      </c>
      <c r="E628" s="16" t="s">
        <v>154</v>
      </c>
      <c r="F628" s="22" t="s">
        <v>265</v>
      </c>
      <c r="G628" s="26"/>
      <c r="H628" s="27">
        <f t="shared" si="107"/>
        <v>270</v>
      </c>
      <c r="I628" s="27">
        <f t="shared" si="107"/>
        <v>0</v>
      </c>
      <c r="J628" s="49">
        <f t="shared" si="99"/>
        <v>270</v>
      </c>
      <c r="K628" s="49">
        <f t="shared" si="100"/>
        <v>0</v>
      </c>
    </row>
    <row r="629" spans="1:11" ht="39">
      <c r="A629" s="18" t="s">
        <v>364</v>
      </c>
      <c r="B629" s="119" t="s">
        <v>451</v>
      </c>
      <c r="C629" s="120"/>
      <c r="D629" s="16" t="s">
        <v>212</v>
      </c>
      <c r="E629" s="16" t="s">
        <v>154</v>
      </c>
      <c r="F629" s="22" t="s">
        <v>265</v>
      </c>
      <c r="G629" s="26" t="s">
        <v>365</v>
      </c>
      <c r="H629" s="27">
        <v>270</v>
      </c>
      <c r="I629" s="27">
        <v>0</v>
      </c>
      <c r="J629" s="49">
        <f t="shared" si="99"/>
        <v>270</v>
      </c>
      <c r="K629" s="49">
        <f t="shared" si="100"/>
        <v>0</v>
      </c>
    </row>
    <row r="630" spans="1:11" ht="39">
      <c r="A630" s="18" t="s">
        <v>452</v>
      </c>
      <c r="B630" s="119" t="s">
        <v>453</v>
      </c>
      <c r="C630" s="120"/>
      <c r="D630" s="16"/>
      <c r="E630" s="16"/>
      <c r="F630" s="22"/>
      <c r="G630" s="26"/>
      <c r="H630" s="27">
        <f aca="true" t="shared" si="108" ref="H630:I634">H631</f>
        <v>7.5</v>
      </c>
      <c r="I630" s="27">
        <f t="shared" si="108"/>
        <v>0</v>
      </c>
      <c r="J630" s="49">
        <f t="shared" si="99"/>
        <v>7.5</v>
      </c>
      <c r="K630" s="49">
        <f t="shared" si="100"/>
        <v>0</v>
      </c>
    </row>
    <row r="631" spans="1:11" ht="13.5">
      <c r="A631" s="18" t="s">
        <v>424</v>
      </c>
      <c r="B631" s="119" t="s">
        <v>453</v>
      </c>
      <c r="C631" s="120"/>
      <c r="D631" s="16" t="s">
        <v>212</v>
      </c>
      <c r="E631" s="16"/>
      <c r="F631" s="22"/>
      <c r="G631" s="26"/>
      <c r="H631" s="27">
        <f t="shared" si="108"/>
        <v>7.5</v>
      </c>
      <c r="I631" s="27">
        <f t="shared" si="108"/>
        <v>0</v>
      </c>
      <c r="J631" s="49">
        <f t="shared" si="99"/>
        <v>7.5</v>
      </c>
      <c r="K631" s="49">
        <f t="shared" si="100"/>
        <v>0</v>
      </c>
    </row>
    <row r="632" spans="1:11" ht="26.25">
      <c r="A632" s="18" t="s">
        <v>445</v>
      </c>
      <c r="B632" s="119" t="s">
        <v>453</v>
      </c>
      <c r="C632" s="120"/>
      <c r="D632" s="16" t="s">
        <v>212</v>
      </c>
      <c r="E632" s="16" t="s">
        <v>154</v>
      </c>
      <c r="F632" s="22"/>
      <c r="G632" s="26"/>
      <c r="H632" s="27">
        <f t="shared" si="108"/>
        <v>7.5</v>
      </c>
      <c r="I632" s="27">
        <f t="shared" si="108"/>
        <v>0</v>
      </c>
      <c r="J632" s="49">
        <f t="shared" si="99"/>
        <v>7.5</v>
      </c>
      <c r="K632" s="49">
        <f t="shared" si="100"/>
        <v>0</v>
      </c>
    </row>
    <row r="633" spans="1:11" ht="39">
      <c r="A633" s="18" t="s">
        <v>191</v>
      </c>
      <c r="B633" s="119" t="s">
        <v>453</v>
      </c>
      <c r="C633" s="120"/>
      <c r="D633" s="16" t="s">
        <v>212</v>
      </c>
      <c r="E633" s="16" t="s">
        <v>154</v>
      </c>
      <c r="F633" s="22" t="s">
        <v>192</v>
      </c>
      <c r="G633" s="26"/>
      <c r="H633" s="27">
        <f t="shared" si="108"/>
        <v>7.5</v>
      </c>
      <c r="I633" s="27">
        <f t="shared" si="108"/>
        <v>0</v>
      </c>
      <c r="J633" s="49">
        <f t="shared" si="99"/>
        <v>7.5</v>
      </c>
      <c r="K633" s="49">
        <f t="shared" si="100"/>
        <v>0</v>
      </c>
    </row>
    <row r="634" spans="1:11" ht="13.5">
      <c r="A634" s="18" t="s">
        <v>264</v>
      </c>
      <c r="B634" s="119" t="s">
        <v>453</v>
      </c>
      <c r="C634" s="120"/>
      <c r="D634" s="16" t="s">
        <v>212</v>
      </c>
      <c r="E634" s="16" t="s">
        <v>154</v>
      </c>
      <c r="F634" s="22" t="s">
        <v>265</v>
      </c>
      <c r="G634" s="26"/>
      <c r="H634" s="27">
        <f t="shared" si="108"/>
        <v>7.5</v>
      </c>
      <c r="I634" s="27">
        <f t="shared" si="108"/>
        <v>0</v>
      </c>
      <c r="J634" s="49">
        <f t="shared" si="99"/>
        <v>7.5</v>
      </c>
      <c r="K634" s="49">
        <f t="shared" si="100"/>
        <v>0</v>
      </c>
    </row>
    <row r="635" spans="1:11" ht="39">
      <c r="A635" s="18" t="s">
        <v>364</v>
      </c>
      <c r="B635" s="119" t="s">
        <v>453</v>
      </c>
      <c r="C635" s="120"/>
      <c r="D635" s="16" t="s">
        <v>212</v>
      </c>
      <c r="E635" s="16" t="s">
        <v>154</v>
      </c>
      <c r="F635" s="22" t="s">
        <v>265</v>
      </c>
      <c r="G635" s="26" t="s">
        <v>365</v>
      </c>
      <c r="H635" s="27">
        <v>7.5</v>
      </c>
      <c r="I635" s="27">
        <v>0</v>
      </c>
      <c r="J635" s="49">
        <f t="shared" si="99"/>
        <v>7.5</v>
      </c>
      <c r="K635" s="49">
        <f t="shared" si="100"/>
        <v>0</v>
      </c>
    </row>
    <row r="636" spans="1:11" ht="52.5">
      <c r="A636" s="17" t="s">
        <v>454</v>
      </c>
      <c r="B636" s="117" t="s">
        <v>455</v>
      </c>
      <c r="C636" s="118"/>
      <c r="D636" s="15"/>
      <c r="E636" s="15"/>
      <c r="F636" s="21"/>
      <c r="G636" s="24"/>
      <c r="H636" s="25">
        <f aca="true" t="shared" si="109" ref="H636:I641">H637</f>
        <v>2568.1</v>
      </c>
      <c r="I636" s="25">
        <f t="shared" si="109"/>
        <v>0</v>
      </c>
      <c r="J636" s="49">
        <f t="shared" si="99"/>
        <v>2568.1</v>
      </c>
      <c r="K636" s="49">
        <f t="shared" si="100"/>
        <v>0</v>
      </c>
    </row>
    <row r="637" spans="1:11" ht="52.5">
      <c r="A637" s="18" t="s">
        <v>456</v>
      </c>
      <c r="B637" s="119" t="s">
        <v>457</v>
      </c>
      <c r="C637" s="120"/>
      <c r="D637" s="16"/>
      <c r="E637" s="16"/>
      <c r="F637" s="22"/>
      <c r="G637" s="26"/>
      <c r="H637" s="27">
        <f t="shared" si="109"/>
        <v>2568.1</v>
      </c>
      <c r="I637" s="27">
        <f t="shared" si="109"/>
        <v>0</v>
      </c>
      <c r="J637" s="49">
        <f t="shared" si="99"/>
        <v>2568.1</v>
      </c>
      <c r="K637" s="49">
        <f t="shared" si="100"/>
        <v>0</v>
      </c>
    </row>
    <row r="638" spans="1:11" ht="13.5">
      <c r="A638" s="18" t="s">
        <v>424</v>
      </c>
      <c r="B638" s="119" t="s">
        <v>457</v>
      </c>
      <c r="C638" s="120"/>
      <c r="D638" s="16" t="s">
        <v>212</v>
      </c>
      <c r="E638" s="16"/>
      <c r="F638" s="22"/>
      <c r="G638" s="26"/>
      <c r="H638" s="27">
        <f t="shared" si="109"/>
        <v>2568.1</v>
      </c>
      <c r="I638" s="27">
        <f t="shared" si="109"/>
        <v>0</v>
      </c>
      <c r="J638" s="49">
        <f t="shared" si="99"/>
        <v>2568.1</v>
      </c>
      <c r="K638" s="49">
        <f t="shared" si="100"/>
        <v>0</v>
      </c>
    </row>
    <row r="639" spans="1:11" ht="26.25">
      <c r="A639" s="18" t="s">
        <v>445</v>
      </c>
      <c r="B639" s="119" t="s">
        <v>457</v>
      </c>
      <c r="C639" s="120"/>
      <c r="D639" s="16" t="s">
        <v>212</v>
      </c>
      <c r="E639" s="16" t="s">
        <v>154</v>
      </c>
      <c r="F639" s="22"/>
      <c r="G639" s="26"/>
      <c r="H639" s="27">
        <f t="shared" si="109"/>
        <v>2568.1</v>
      </c>
      <c r="I639" s="27">
        <f t="shared" si="109"/>
        <v>0</v>
      </c>
      <c r="J639" s="49">
        <f t="shared" si="99"/>
        <v>2568.1</v>
      </c>
      <c r="K639" s="49">
        <f t="shared" si="100"/>
        <v>0</v>
      </c>
    </row>
    <row r="640" spans="1:11" ht="39">
      <c r="A640" s="18" t="s">
        <v>191</v>
      </c>
      <c r="B640" s="119" t="s">
        <v>457</v>
      </c>
      <c r="C640" s="120"/>
      <c r="D640" s="16" t="s">
        <v>212</v>
      </c>
      <c r="E640" s="16" t="s">
        <v>154</v>
      </c>
      <c r="F640" s="22" t="s">
        <v>192</v>
      </c>
      <c r="G640" s="26"/>
      <c r="H640" s="27">
        <f t="shared" si="109"/>
        <v>2568.1</v>
      </c>
      <c r="I640" s="27">
        <f t="shared" si="109"/>
        <v>0</v>
      </c>
      <c r="J640" s="49">
        <f t="shared" si="99"/>
        <v>2568.1</v>
      </c>
      <c r="K640" s="49">
        <f t="shared" si="100"/>
        <v>0</v>
      </c>
    </row>
    <row r="641" spans="1:11" ht="13.5">
      <c r="A641" s="18" t="s">
        <v>264</v>
      </c>
      <c r="B641" s="119" t="s">
        <v>457</v>
      </c>
      <c r="C641" s="120"/>
      <c r="D641" s="16" t="s">
        <v>212</v>
      </c>
      <c r="E641" s="16" t="s">
        <v>154</v>
      </c>
      <c r="F641" s="22" t="s">
        <v>265</v>
      </c>
      <c r="G641" s="26"/>
      <c r="H641" s="27">
        <f t="shared" si="109"/>
        <v>2568.1</v>
      </c>
      <c r="I641" s="27">
        <f t="shared" si="109"/>
        <v>0</v>
      </c>
      <c r="J641" s="49">
        <f t="shared" si="99"/>
        <v>2568.1</v>
      </c>
      <c r="K641" s="49">
        <f t="shared" si="100"/>
        <v>0</v>
      </c>
    </row>
    <row r="642" spans="1:11" ht="39">
      <c r="A642" s="18" t="s">
        <v>364</v>
      </c>
      <c r="B642" s="119" t="s">
        <v>457</v>
      </c>
      <c r="C642" s="120"/>
      <c r="D642" s="16" t="s">
        <v>212</v>
      </c>
      <c r="E642" s="16" t="s">
        <v>154</v>
      </c>
      <c r="F642" s="22" t="s">
        <v>265</v>
      </c>
      <c r="G642" s="26" t="s">
        <v>365</v>
      </c>
      <c r="H642" s="27">
        <v>2568.1</v>
      </c>
      <c r="I642" s="27">
        <v>0</v>
      </c>
      <c r="J642" s="49">
        <f t="shared" si="99"/>
        <v>2568.1</v>
      </c>
      <c r="K642" s="49">
        <f t="shared" si="100"/>
        <v>0</v>
      </c>
    </row>
    <row r="643" spans="1:11" ht="78.75">
      <c r="A643" s="17" t="s">
        <v>109</v>
      </c>
      <c r="B643" s="117" t="s">
        <v>110</v>
      </c>
      <c r="C643" s="118"/>
      <c r="D643" s="15"/>
      <c r="E643" s="15"/>
      <c r="F643" s="21"/>
      <c r="G643" s="24"/>
      <c r="H643" s="25">
        <f>H644+H651</f>
        <v>850</v>
      </c>
      <c r="I643" s="25">
        <f>I644+I651</f>
        <v>0</v>
      </c>
      <c r="J643" s="48">
        <f t="shared" si="99"/>
        <v>850</v>
      </c>
      <c r="K643" s="48">
        <f t="shared" si="100"/>
        <v>0</v>
      </c>
    </row>
    <row r="644" spans="1:11" ht="92.25">
      <c r="A644" s="17" t="s">
        <v>111</v>
      </c>
      <c r="B644" s="117" t="s">
        <v>112</v>
      </c>
      <c r="C644" s="118"/>
      <c r="D644" s="15"/>
      <c r="E644" s="15"/>
      <c r="F644" s="21"/>
      <c r="G644" s="24"/>
      <c r="H644" s="25">
        <f aca="true" t="shared" si="110" ref="H644:I649">H645</f>
        <v>550</v>
      </c>
      <c r="I644" s="25">
        <f t="shared" si="110"/>
        <v>0</v>
      </c>
      <c r="J644" s="48">
        <f t="shared" si="99"/>
        <v>550</v>
      </c>
      <c r="K644" s="48">
        <f t="shared" si="100"/>
        <v>0</v>
      </c>
    </row>
    <row r="645" spans="1:11" ht="39">
      <c r="A645" s="18" t="s">
        <v>113</v>
      </c>
      <c r="B645" s="119" t="s">
        <v>114</v>
      </c>
      <c r="C645" s="120"/>
      <c r="D645" s="16"/>
      <c r="E645" s="16"/>
      <c r="F645" s="22"/>
      <c r="G645" s="26"/>
      <c r="H645" s="27">
        <f t="shared" si="110"/>
        <v>550</v>
      </c>
      <c r="I645" s="27">
        <f t="shared" si="110"/>
        <v>0</v>
      </c>
      <c r="J645" s="49">
        <f t="shared" si="99"/>
        <v>550</v>
      </c>
      <c r="K645" s="49">
        <f t="shared" si="100"/>
        <v>0</v>
      </c>
    </row>
    <row r="646" spans="1:11" ht="39">
      <c r="A646" s="18" t="s">
        <v>106</v>
      </c>
      <c r="B646" s="119" t="s">
        <v>114</v>
      </c>
      <c r="C646" s="120"/>
      <c r="D646" s="16" t="s">
        <v>101</v>
      </c>
      <c r="E646" s="16"/>
      <c r="F646" s="22"/>
      <c r="G646" s="26"/>
      <c r="H646" s="27">
        <f t="shared" si="110"/>
        <v>550</v>
      </c>
      <c r="I646" s="27">
        <f t="shared" si="110"/>
        <v>0</v>
      </c>
      <c r="J646" s="49">
        <f t="shared" si="99"/>
        <v>550</v>
      </c>
      <c r="K646" s="49">
        <f t="shared" si="100"/>
        <v>0</v>
      </c>
    </row>
    <row r="647" spans="1:11" ht="52.5">
      <c r="A647" s="18" t="s">
        <v>107</v>
      </c>
      <c r="B647" s="119" t="s">
        <v>114</v>
      </c>
      <c r="C647" s="120"/>
      <c r="D647" s="16" t="s">
        <v>101</v>
      </c>
      <c r="E647" s="16" t="s">
        <v>108</v>
      </c>
      <c r="F647" s="22"/>
      <c r="G647" s="26"/>
      <c r="H647" s="27">
        <f t="shared" si="110"/>
        <v>550</v>
      </c>
      <c r="I647" s="27">
        <f t="shared" si="110"/>
        <v>0</v>
      </c>
      <c r="J647" s="49">
        <f t="shared" si="99"/>
        <v>550</v>
      </c>
      <c r="K647" s="49">
        <f t="shared" si="100"/>
        <v>0</v>
      </c>
    </row>
    <row r="648" spans="1:11" ht="39">
      <c r="A648" s="18" t="s">
        <v>33</v>
      </c>
      <c r="B648" s="119" t="s">
        <v>114</v>
      </c>
      <c r="C648" s="120"/>
      <c r="D648" s="16" t="s">
        <v>101</v>
      </c>
      <c r="E648" s="16" t="s">
        <v>108</v>
      </c>
      <c r="F648" s="22" t="s">
        <v>34</v>
      </c>
      <c r="G648" s="26"/>
      <c r="H648" s="27">
        <f t="shared" si="110"/>
        <v>550</v>
      </c>
      <c r="I648" s="27">
        <f t="shared" si="110"/>
        <v>0</v>
      </c>
      <c r="J648" s="49">
        <f t="shared" si="99"/>
        <v>550</v>
      </c>
      <c r="K648" s="49">
        <f t="shared" si="100"/>
        <v>0</v>
      </c>
    </row>
    <row r="649" spans="1:11" ht="39">
      <c r="A649" s="18" t="s">
        <v>35</v>
      </c>
      <c r="B649" s="119" t="s">
        <v>114</v>
      </c>
      <c r="C649" s="120"/>
      <c r="D649" s="16" t="s">
        <v>101</v>
      </c>
      <c r="E649" s="16" t="s">
        <v>108</v>
      </c>
      <c r="F649" s="22" t="s">
        <v>36</v>
      </c>
      <c r="G649" s="26"/>
      <c r="H649" s="27">
        <f t="shared" si="110"/>
        <v>550</v>
      </c>
      <c r="I649" s="27">
        <f t="shared" si="110"/>
        <v>0</v>
      </c>
      <c r="J649" s="49">
        <f t="shared" si="99"/>
        <v>550</v>
      </c>
      <c r="K649" s="49">
        <f t="shared" si="100"/>
        <v>0</v>
      </c>
    </row>
    <row r="650" spans="1:11" ht="26.25">
      <c r="A650" s="18" t="s">
        <v>8</v>
      </c>
      <c r="B650" s="119" t="s">
        <v>114</v>
      </c>
      <c r="C650" s="120"/>
      <c r="D650" s="16" t="s">
        <v>101</v>
      </c>
      <c r="E650" s="16" t="s">
        <v>108</v>
      </c>
      <c r="F650" s="22" t="s">
        <v>36</v>
      </c>
      <c r="G650" s="26" t="s">
        <v>9</v>
      </c>
      <c r="H650" s="27">
        <v>550</v>
      </c>
      <c r="I650" s="27">
        <v>0</v>
      </c>
      <c r="J650" s="49">
        <f aca="true" t="shared" si="111" ref="J650:J707">H650-I650</f>
        <v>550</v>
      </c>
      <c r="K650" s="49">
        <f aca="true" t="shared" si="112" ref="K650:K707">I650/H650*100</f>
        <v>0</v>
      </c>
    </row>
    <row r="651" spans="1:11" ht="92.25">
      <c r="A651" s="17" t="s">
        <v>115</v>
      </c>
      <c r="B651" s="117" t="s">
        <v>116</v>
      </c>
      <c r="C651" s="118"/>
      <c r="D651" s="15"/>
      <c r="E651" s="15"/>
      <c r="F651" s="21"/>
      <c r="G651" s="24"/>
      <c r="H651" s="25">
        <f aca="true" t="shared" si="113" ref="H651:I656">H652</f>
        <v>300</v>
      </c>
      <c r="I651" s="25">
        <f t="shared" si="113"/>
        <v>0</v>
      </c>
      <c r="J651" s="48">
        <f t="shared" si="111"/>
        <v>300</v>
      </c>
      <c r="K651" s="48">
        <f t="shared" si="112"/>
        <v>0</v>
      </c>
    </row>
    <row r="652" spans="1:11" ht="52.5">
      <c r="A652" s="18" t="s">
        <v>117</v>
      </c>
      <c r="B652" s="119" t="s">
        <v>118</v>
      </c>
      <c r="C652" s="120"/>
      <c r="D652" s="16"/>
      <c r="E652" s="16"/>
      <c r="F652" s="22"/>
      <c r="G652" s="26"/>
      <c r="H652" s="27">
        <f t="shared" si="113"/>
        <v>300</v>
      </c>
      <c r="I652" s="27">
        <f t="shared" si="113"/>
        <v>0</v>
      </c>
      <c r="J652" s="49">
        <f t="shared" si="111"/>
        <v>300</v>
      </c>
      <c r="K652" s="49">
        <f t="shared" si="112"/>
        <v>0</v>
      </c>
    </row>
    <row r="653" spans="1:11" ht="39">
      <c r="A653" s="18" t="s">
        <v>106</v>
      </c>
      <c r="B653" s="119" t="s">
        <v>118</v>
      </c>
      <c r="C653" s="120"/>
      <c r="D653" s="16" t="s">
        <v>101</v>
      </c>
      <c r="E653" s="16"/>
      <c r="F653" s="22"/>
      <c r="G653" s="26"/>
      <c r="H653" s="27">
        <f t="shared" si="113"/>
        <v>300</v>
      </c>
      <c r="I653" s="27">
        <f t="shared" si="113"/>
        <v>0</v>
      </c>
      <c r="J653" s="49">
        <f t="shared" si="111"/>
        <v>300</v>
      </c>
      <c r="K653" s="49">
        <f t="shared" si="112"/>
        <v>0</v>
      </c>
    </row>
    <row r="654" spans="1:11" ht="52.5">
      <c r="A654" s="18" t="s">
        <v>107</v>
      </c>
      <c r="B654" s="119" t="s">
        <v>118</v>
      </c>
      <c r="C654" s="120"/>
      <c r="D654" s="16" t="s">
        <v>101</v>
      </c>
      <c r="E654" s="16" t="s">
        <v>108</v>
      </c>
      <c r="F654" s="22"/>
      <c r="G654" s="26"/>
      <c r="H654" s="27">
        <f t="shared" si="113"/>
        <v>300</v>
      </c>
      <c r="I654" s="27">
        <f t="shared" si="113"/>
        <v>0</v>
      </c>
      <c r="J654" s="49">
        <f t="shared" si="111"/>
        <v>300</v>
      </c>
      <c r="K654" s="49">
        <f t="shared" si="112"/>
        <v>0</v>
      </c>
    </row>
    <row r="655" spans="1:11" ht="39">
      <c r="A655" s="18" t="s">
        <v>33</v>
      </c>
      <c r="B655" s="119" t="s">
        <v>118</v>
      </c>
      <c r="C655" s="120"/>
      <c r="D655" s="16" t="s">
        <v>101</v>
      </c>
      <c r="E655" s="16" t="s">
        <v>108</v>
      </c>
      <c r="F655" s="22" t="s">
        <v>34</v>
      </c>
      <c r="G655" s="26"/>
      <c r="H655" s="27">
        <f t="shared" si="113"/>
        <v>300</v>
      </c>
      <c r="I655" s="27">
        <f t="shared" si="113"/>
        <v>0</v>
      </c>
      <c r="J655" s="49">
        <f t="shared" si="111"/>
        <v>300</v>
      </c>
      <c r="K655" s="49">
        <f t="shared" si="112"/>
        <v>0</v>
      </c>
    </row>
    <row r="656" spans="1:11" ht="39">
      <c r="A656" s="18" t="s">
        <v>35</v>
      </c>
      <c r="B656" s="119" t="s">
        <v>118</v>
      </c>
      <c r="C656" s="120"/>
      <c r="D656" s="16" t="s">
        <v>101</v>
      </c>
      <c r="E656" s="16" t="s">
        <v>108</v>
      </c>
      <c r="F656" s="22" t="s">
        <v>36</v>
      </c>
      <c r="G656" s="26"/>
      <c r="H656" s="27">
        <f t="shared" si="113"/>
        <v>300</v>
      </c>
      <c r="I656" s="27">
        <f t="shared" si="113"/>
        <v>0</v>
      </c>
      <c r="J656" s="49">
        <f t="shared" si="111"/>
        <v>300</v>
      </c>
      <c r="K656" s="49">
        <f t="shared" si="112"/>
        <v>0</v>
      </c>
    </row>
    <row r="657" spans="1:11" ht="26.25">
      <c r="A657" s="18" t="s">
        <v>8</v>
      </c>
      <c r="B657" s="119" t="s">
        <v>118</v>
      </c>
      <c r="C657" s="120"/>
      <c r="D657" s="16" t="s">
        <v>101</v>
      </c>
      <c r="E657" s="16" t="s">
        <v>108</v>
      </c>
      <c r="F657" s="22" t="s">
        <v>36</v>
      </c>
      <c r="G657" s="26" t="s">
        <v>9</v>
      </c>
      <c r="H657" s="27">
        <v>300</v>
      </c>
      <c r="I657" s="27">
        <v>0</v>
      </c>
      <c r="J657" s="49">
        <f t="shared" si="111"/>
        <v>300</v>
      </c>
      <c r="K657" s="49">
        <f t="shared" si="112"/>
        <v>0</v>
      </c>
    </row>
    <row r="658" spans="1:11" ht="52.5">
      <c r="A658" s="17" t="s">
        <v>231</v>
      </c>
      <c r="B658" s="117" t="s">
        <v>232</v>
      </c>
      <c r="C658" s="118"/>
      <c r="D658" s="15"/>
      <c r="E658" s="15"/>
      <c r="F658" s="21"/>
      <c r="G658" s="24"/>
      <c r="H658" s="25">
        <f aca="true" t="shared" si="114" ref="H658:I664">H659</f>
        <v>1464.5</v>
      </c>
      <c r="I658" s="25">
        <f t="shared" si="114"/>
        <v>0</v>
      </c>
      <c r="J658" s="49">
        <f t="shared" si="111"/>
        <v>1464.5</v>
      </c>
      <c r="K658" s="49">
        <f t="shared" si="112"/>
        <v>0</v>
      </c>
    </row>
    <row r="659" spans="1:11" ht="52.5">
      <c r="A659" s="17" t="s">
        <v>233</v>
      </c>
      <c r="B659" s="117" t="s">
        <v>234</v>
      </c>
      <c r="C659" s="118"/>
      <c r="D659" s="15"/>
      <c r="E659" s="15"/>
      <c r="F659" s="21"/>
      <c r="G659" s="24"/>
      <c r="H659" s="25">
        <f t="shared" si="114"/>
        <v>1464.5</v>
      </c>
      <c r="I659" s="25">
        <f t="shared" si="114"/>
        <v>0</v>
      </c>
      <c r="J659" s="49">
        <f t="shared" si="111"/>
        <v>1464.5</v>
      </c>
      <c r="K659" s="49">
        <f t="shared" si="112"/>
        <v>0</v>
      </c>
    </row>
    <row r="660" spans="1:11" ht="26.25">
      <c r="A660" s="18" t="s">
        <v>235</v>
      </c>
      <c r="B660" s="119" t="s">
        <v>236</v>
      </c>
      <c r="C660" s="120"/>
      <c r="D660" s="16"/>
      <c r="E660" s="16"/>
      <c r="F660" s="22"/>
      <c r="G660" s="26"/>
      <c r="H660" s="27">
        <f t="shared" si="114"/>
        <v>1464.5</v>
      </c>
      <c r="I660" s="27">
        <f t="shared" si="114"/>
        <v>0</v>
      </c>
      <c r="J660" s="49">
        <f t="shared" si="111"/>
        <v>1464.5</v>
      </c>
      <c r="K660" s="49">
        <f t="shared" si="112"/>
        <v>0</v>
      </c>
    </row>
    <row r="661" spans="1:11" ht="13.5">
      <c r="A661" s="18" t="s">
        <v>10</v>
      </c>
      <c r="B661" s="119" t="s">
        <v>236</v>
      </c>
      <c r="C661" s="120"/>
      <c r="D661" s="16" t="s">
        <v>11</v>
      </c>
      <c r="E661" s="16"/>
      <c r="F661" s="22"/>
      <c r="G661" s="26"/>
      <c r="H661" s="27">
        <f t="shared" si="114"/>
        <v>1464.5</v>
      </c>
      <c r="I661" s="27">
        <f t="shared" si="114"/>
        <v>0</v>
      </c>
      <c r="J661" s="49">
        <f t="shared" si="111"/>
        <v>1464.5</v>
      </c>
      <c r="K661" s="49">
        <f t="shared" si="112"/>
        <v>0</v>
      </c>
    </row>
    <row r="662" spans="1:11" ht="13.5">
      <c r="A662" s="18" t="s">
        <v>54</v>
      </c>
      <c r="B662" s="119" t="s">
        <v>236</v>
      </c>
      <c r="C662" s="120"/>
      <c r="D662" s="16" t="s">
        <v>11</v>
      </c>
      <c r="E662" s="16" t="s">
        <v>55</v>
      </c>
      <c r="F662" s="22"/>
      <c r="G662" s="26"/>
      <c r="H662" s="27">
        <f t="shared" si="114"/>
        <v>1464.5</v>
      </c>
      <c r="I662" s="27">
        <f t="shared" si="114"/>
        <v>0</v>
      </c>
      <c r="J662" s="49">
        <f t="shared" si="111"/>
        <v>1464.5</v>
      </c>
      <c r="K662" s="49">
        <f t="shared" si="112"/>
        <v>0</v>
      </c>
    </row>
    <row r="663" spans="1:11" ht="39">
      <c r="A663" s="18" t="s">
        <v>33</v>
      </c>
      <c r="B663" s="119" t="s">
        <v>236</v>
      </c>
      <c r="C663" s="120"/>
      <c r="D663" s="16" t="s">
        <v>11</v>
      </c>
      <c r="E663" s="16" t="s">
        <v>55</v>
      </c>
      <c r="F663" s="22" t="s">
        <v>34</v>
      </c>
      <c r="G663" s="26"/>
      <c r="H663" s="27">
        <f t="shared" si="114"/>
        <v>1464.5</v>
      </c>
      <c r="I663" s="27">
        <f t="shared" si="114"/>
        <v>0</v>
      </c>
      <c r="J663" s="49">
        <f t="shared" si="111"/>
        <v>1464.5</v>
      </c>
      <c r="K663" s="49">
        <f t="shared" si="112"/>
        <v>0</v>
      </c>
    </row>
    <row r="664" spans="1:11" ht="39">
      <c r="A664" s="18" t="s">
        <v>35</v>
      </c>
      <c r="B664" s="119" t="s">
        <v>236</v>
      </c>
      <c r="C664" s="120"/>
      <c r="D664" s="16" t="s">
        <v>11</v>
      </c>
      <c r="E664" s="16" t="s">
        <v>55</v>
      </c>
      <c r="F664" s="22" t="s">
        <v>36</v>
      </c>
      <c r="G664" s="26"/>
      <c r="H664" s="27">
        <f t="shared" si="114"/>
        <v>1464.5</v>
      </c>
      <c r="I664" s="27">
        <f t="shared" si="114"/>
        <v>0</v>
      </c>
      <c r="J664" s="49">
        <f t="shared" si="111"/>
        <v>1464.5</v>
      </c>
      <c r="K664" s="49">
        <f t="shared" si="112"/>
        <v>0</v>
      </c>
    </row>
    <row r="665" spans="1:11" ht="39">
      <c r="A665" s="18" t="s">
        <v>229</v>
      </c>
      <c r="B665" s="119" t="s">
        <v>236</v>
      </c>
      <c r="C665" s="120"/>
      <c r="D665" s="16" t="s">
        <v>11</v>
      </c>
      <c r="E665" s="16" t="s">
        <v>55</v>
      </c>
      <c r="F665" s="22" t="s">
        <v>36</v>
      </c>
      <c r="G665" s="26" t="s">
        <v>230</v>
      </c>
      <c r="H665" s="27">
        <v>1464.5</v>
      </c>
      <c r="I665" s="27">
        <v>0</v>
      </c>
      <c r="J665" s="49">
        <f t="shared" si="111"/>
        <v>1464.5</v>
      </c>
      <c r="K665" s="49">
        <f t="shared" si="112"/>
        <v>0</v>
      </c>
    </row>
    <row r="666" spans="1:11" ht="52.5">
      <c r="A666" s="17" t="s">
        <v>288</v>
      </c>
      <c r="B666" s="117" t="s">
        <v>289</v>
      </c>
      <c r="C666" s="118"/>
      <c r="D666" s="15"/>
      <c r="E666" s="15"/>
      <c r="F666" s="21"/>
      <c r="G666" s="24"/>
      <c r="H666" s="25">
        <f>H667</f>
        <v>10336.599999999999</v>
      </c>
      <c r="I666" s="25">
        <f>I667</f>
        <v>5068.9</v>
      </c>
      <c r="J666" s="48">
        <f t="shared" si="111"/>
        <v>5267.699999999999</v>
      </c>
      <c r="K666" s="48">
        <f t="shared" si="112"/>
        <v>49.03836851575954</v>
      </c>
    </row>
    <row r="667" spans="1:11" ht="66">
      <c r="A667" s="17" t="s">
        <v>290</v>
      </c>
      <c r="B667" s="117" t="s">
        <v>291</v>
      </c>
      <c r="C667" s="118"/>
      <c r="D667" s="15"/>
      <c r="E667" s="15"/>
      <c r="F667" s="21"/>
      <c r="G667" s="24"/>
      <c r="H667" s="25">
        <f>H668+H678+H684+H690</f>
        <v>10336.599999999999</v>
      </c>
      <c r="I667" s="25">
        <f>I668+I678+I684+I690</f>
        <v>5068.9</v>
      </c>
      <c r="J667" s="48">
        <f t="shared" si="111"/>
        <v>5267.699999999999</v>
      </c>
      <c r="K667" s="48">
        <f t="shared" si="112"/>
        <v>49.03836851575954</v>
      </c>
    </row>
    <row r="668" spans="1:11" ht="26.25">
      <c r="A668" s="18" t="s">
        <v>292</v>
      </c>
      <c r="B668" s="119" t="s">
        <v>293</v>
      </c>
      <c r="C668" s="120"/>
      <c r="D668" s="16"/>
      <c r="E668" s="16"/>
      <c r="F668" s="22"/>
      <c r="G668" s="26"/>
      <c r="H668" s="27">
        <f>H669</f>
        <v>275</v>
      </c>
      <c r="I668" s="27">
        <f>I669</f>
        <v>0</v>
      </c>
      <c r="J668" s="49">
        <f t="shared" si="111"/>
        <v>275</v>
      </c>
      <c r="K668" s="49">
        <f t="shared" si="112"/>
        <v>0</v>
      </c>
    </row>
    <row r="669" spans="1:11" ht="13.5">
      <c r="A669" s="18" t="s">
        <v>165</v>
      </c>
      <c r="B669" s="119" t="s">
        <v>293</v>
      </c>
      <c r="C669" s="120"/>
      <c r="D669" s="16" t="s">
        <v>166</v>
      </c>
      <c r="E669" s="16"/>
      <c r="F669" s="22"/>
      <c r="G669" s="26"/>
      <c r="H669" s="27">
        <f>H670+H674</f>
        <v>275</v>
      </c>
      <c r="I669" s="27">
        <f>I670+I674</f>
        <v>0</v>
      </c>
      <c r="J669" s="49">
        <f t="shared" si="111"/>
        <v>275</v>
      </c>
      <c r="K669" s="49">
        <f t="shared" si="112"/>
        <v>0</v>
      </c>
    </row>
    <row r="670" spans="1:11" ht="13.5">
      <c r="A670" s="18" t="s">
        <v>259</v>
      </c>
      <c r="B670" s="119" t="s">
        <v>293</v>
      </c>
      <c r="C670" s="120"/>
      <c r="D670" s="16" t="s">
        <v>166</v>
      </c>
      <c r="E670" s="16" t="s">
        <v>11</v>
      </c>
      <c r="F670" s="22"/>
      <c r="G670" s="26"/>
      <c r="H670" s="27">
        <f aca="true" t="shared" si="115" ref="H670:I672">H671</f>
        <v>88</v>
      </c>
      <c r="I670" s="27">
        <f t="shared" si="115"/>
        <v>0</v>
      </c>
      <c r="J670" s="49">
        <f t="shared" si="111"/>
        <v>88</v>
      </c>
      <c r="K670" s="49">
        <f t="shared" si="112"/>
        <v>0</v>
      </c>
    </row>
    <row r="671" spans="1:11" ht="39">
      <c r="A671" s="18" t="s">
        <v>191</v>
      </c>
      <c r="B671" s="119" t="s">
        <v>293</v>
      </c>
      <c r="C671" s="120"/>
      <c r="D671" s="16" t="s">
        <v>166</v>
      </c>
      <c r="E671" s="16" t="s">
        <v>11</v>
      </c>
      <c r="F671" s="22" t="s">
        <v>192</v>
      </c>
      <c r="G671" s="26"/>
      <c r="H671" s="27">
        <f t="shared" si="115"/>
        <v>88</v>
      </c>
      <c r="I671" s="27">
        <f t="shared" si="115"/>
        <v>0</v>
      </c>
      <c r="J671" s="49">
        <f t="shared" si="111"/>
        <v>88</v>
      </c>
      <c r="K671" s="49">
        <f t="shared" si="112"/>
        <v>0</v>
      </c>
    </row>
    <row r="672" spans="1:11" ht="13.5">
      <c r="A672" s="18" t="s">
        <v>264</v>
      </c>
      <c r="B672" s="119" t="s">
        <v>293</v>
      </c>
      <c r="C672" s="120"/>
      <c r="D672" s="16" t="s">
        <v>166</v>
      </c>
      <c r="E672" s="16" t="s">
        <v>11</v>
      </c>
      <c r="F672" s="22" t="s">
        <v>265</v>
      </c>
      <c r="G672" s="26"/>
      <c r="H672" s="27">
        <f t="shared" si="115"/>
        <v>88</v>
      </c>
      <c r="I672" s="27">
        <f t="shared" si="115"/>
        <v>0</v>
      </c>
      <c r="J672" s="49">
        <f t="shared" si="111"/>
        <v>88</v>
      </c>
      <c r="K672" s="49">
        <f t="shared" si="112"/>
        <v>0</v>
      </c>
    </row>
    <row r="673" spans="1:11" ht="26.25">
      <c r="A673" s="18" t="s">
        <v>257</v>
      </c>
      <c r="B673" s="119" t="s">
        <v>293</v>
      </c>
      <c r="C673" s="120"/>
      <c r="D673" s="16" t="s">
        <v>166</v>
      </c>
      <c r="E673" s="16" t="s">
        <v>11</v>
      </c>
      <c r="F673" s="22" t="s">
        <v>265</v>
      </c>
      <c r="G673" s="26" t="s">
        <v>258</v>
      </c>
      <c r="H673" s="27">
        <v>88</v>
      </c>
      <c r="I673" s="27">
        <v>0</v>
      </c>
      <c r="J673" s="49">
        <f t="shared" si="111"/>
        <v>88</v>
      </c>
      <c r="K673" s="49">
        <f t="shared" si="112"/>
        <v>0</v>
      </c>
    </row>
    <row r="674" spans="1:11" ht="13.5">
      <c r="A674" s="18" t="s">
        <v>301</v>
      </c>
      <c r="B674" s="119" t="s">
        <v>293</v>
      </c>
      <c r="C674" s="120"/>
      <c r="D674" s="16" t="s">
        <v>166</v>
      </c>
      <c r="E674" s="16" t="s">
        <v>13</v>
      </c>
      <c r="F674" s="22"/>
      <c r="G674" s="26"/>
      <c r="H674" s="27">
        <f aca="true" t="shared" si="116" ref="H674:I676">H675</f>
        <v>187</v>
      </c>
      <c r="I674" s="27">
        <f t="shared" si="116"/>
        <v>0</v>
      </c>
      <c r="J674" s="49">
        <f t="shared" si="111"/>
        <v>187</v>
      </c>
      <c r="K674" s="49">
        <f t="shared" si="112"/>
        <v>0</v>
      </c>
    </row>
    <row r="675" spans="1:11" ht="39">
      <c r="A675" s="18" t="s">
        <v>191</v>
      </c>
      <c r="B675" s="119" t="s">
        <v>293</v>
      </c>
      <c r="C675" s="120"/>
      <c r="D675" s="16" t="s">
        <v>166</v>
      </c>
      <c r="E675" s="16" t="s">
        <v>13</v>
      </c>
      <c r="F675" s="22" t="s">
        <v>192</v>
      </c>
      <c r="G675" s="26"/>
      <c r="H675" s="27">
        <f t="shared" si="116"/>
        <v>187</v>
      </c>
      <c r="I675" s="27">
        <f t="shared" si="116"/>
        <v>0</v>
      </c>
      <c r="J675" s="49">
        <f t="shared" si="111"/>
        <v>187</v>
      </c>
      <c r="K675" s="49">
        <f t="shared" si="112"/>
        <v>0</v>
      </c>
    </row>
    <row r="676" spans="1:11" ht="13.5">
      <c r="A676" s="18" t="s">
        <v>264</v>
      </c>
      <c r="B676" s="119" t="s">
        <v>293</v>
      </c>
      <c r="C676" s="120"/>
      <c r="D676" s="16" t="s">
        <v>166</v>
      </c>
      <c r="E676" s="16" t="s">
        <v>13</v>
      </c>
      <c r="F676" s="22" t="s">
        <v>265</v>
      </c>
      <c r="G676" s="26"/>
      <c r="H676" s="27">
        <f t="shared" si="116"/>
        <v>187</v>
      </c>
      <c r="I676" s="27">
        <f t="shared" si="116"/>
        <v>0</v>
      </c>
      <c r="J676" s="49">
        <f t="shared" si="111"/>
        <v>187</v>
      </c>
      <c r="K676" s="49">
        <f t="shared" si="112"/>
        <v>0</v>
      </c>
    </row>
    <row r="677" spans="1:11" ht="26.25">
      <c r="A677" s="18" t="s">
        <v>257</v>
      </c>
      <c r="B677" s="119" t="s">
        <v>293</v>
      </c>
      <c r="C677" s="120"/>
      <c r="D677" s="16" t="s">
        <v>166</v>
      </c>
      <c r="E677" s="16" t="s">
        <v>13</v>
      </c>
      <c r="F677" s="22" t="s">
        <v>265</v>
      </c>
      <c r="G677" s="26" t="s">
        <v>258</v>
      </c>
      <c r="H677" s="27">
        <v>187</v>
      </c>
      <c r="I677" s="27">
        <v>0</v>
      </c>
      <c r="J677" s="49">
        <f t="shared" si="111"/>
        <v>187</v>
      </c>
      <c r="K677" s="49">
        <f t="shared" si="112"/>
        <v>0</v>
      </c>
    </row>
    <row r="678" spans="1:11" ht="26.25">
      <c r="A678" s="18" t="s">
        <v>312</v>
      </c>
      <c r="B678" s="119" t="s">
        <v>313</v>
      </c>
      <c r="C678" s="120"/>
      <c r="D678" s="16"/>
      <c r="E678" s="16"/>
      <c r="F678" s="22"/>
      <c r="G678" s="26"/>
      <c r="H678" s="27">
        <f aca="true" t="shared" si="117" ref="H678:I682">H679</f>
        <v>107.4</v>
      </c>
      <c r="I678" s="27">
        <f t="shared" si="117"/>
        <v>0</v>
      </c>
      <c r="J678" s="49">
        <f t="shared" si="111"/>
        <v>107.4</v>
      </c>
      <c r="K678" s="49">
        <f t="shared" si="112"/>
        <v>0</v>
      </c>
    </row>
    <row r="679" spans="1:11" ht="13.5">
      <c r="A679" s="18" t="s">
        <v>165</v>
      </c>
      <c r="B679" s="119" t="s">
        <v>313</v>
      </c>
      <c r="C679" s="120"/>
      <c r="D679" s="16" t="s">
        <v>166</v>
      </c>
      <c r="E679" s="16"/>
      <c r="F679" s="22"/>
      <c r="G679" s="26"/>
      <c r="H679" s="27">
        <f t="shared" si="117"/>
        <v>107.4</v>
      </c>
      <c r="I679" s="27">
        <f t="shared" si="117"/>
        <v>0</v>
      </c>
      <c r="J679" s="49">
        <f t="shared" si="111"/>
        <v>107.4</v>
      </c>
      <c r="K679" s="49">
        <f t="shared" si="112"/>
        <v>0</v>
      </c>
    </row>
    <row r="680" spans="1:11" ht="13.5">
      <c r="A680" s="18" t="s">
        <v>301</v>
      </c>
      <c r="B680" s="119" t="s">
        <v>313</v>
      </c>
      <c r="C680" s="120"/>
      <c r="D680" s="16" t="s">
        <v>166</v>
      </c>
      <c r="E680" s="16" t="s">
        <v>13</v>
      </c>
      <c r="F680" s="22"/>
      <c r="G680" s="26"/>
      <c r="H680" s="27">
        <f t="shared" si="117"/>
        <v>107.4</v>
      </c>
      <c r="I680" s="27">
        <f t="shared" si="117"/>
        <v>0</v>
      </c>
      <c r="J680" s="49">
        <f t="shared" si="111"/>
        <v>107.4</v>
      </c>
      <c r="K680" s="49">
        <f t="shared" si="112"/>
        <v>0</v>
      </c>
    </row>
    <row r="681" spans="1:11" ht="39">
      <c r="A681" s="18" t="s">
        <v>191</v>
      </c>
      <c r="B681" s="119" t="s">
        <v>313</v>
      </c>
      <c r="C681" s="120"/>
      <c r="D681" s="16" t="s">
        <v>166</v>
      </c>
      <c r="E681" s="16" t="s">
        <v>13</v>
      </c>
      <c r="F681" s="22" t="s">
        <v>192</v>
      </c>
      <c r="G681" s="26"/>
      <c r="H681" s="27">
        <f t="shared" si="117"/>
        <v>107.4</v>
      </c>
      <c r="I681" s="27">
        <f t="shared" si="117"/>
        <v>0</v>
      </c>
      <c r="J681" s="49">
        <f t="shared" si="111"/>
        <v>107.4</v>
      </c>
      <c r="K681" s="49">
        <f t="shared" si="112"/>
        <v>0</v>
      </c>
    </row>
    <row r="682" spans="1:11" ht="13.5">
      <c r="A682" s="18" t="s">
        <v>264</v>
      </c>
      <c r="B682" s="119" t="s">
        <v>313</v>
      </c>
      <c r="C682" s="120"/>
      <c r="D682" s="16" t="s">
        <v>166</v>
      </c>
      <c r="E682" s="16" t="s">
        <v>13</v>
      </c>
      <c r="F682" s="22" t="s">
        <v>265</v>
      </c>
      <c r="G682" s="26"/>
      <c r="H682" s="27">
        <f t="shared" si="117"/>
        <v>107.4</v>
      </c>
      <c r="I682" s="27">
        <f t="shared" si="117"/>
        <v>0</v>
      </c>
      <c r="J682" s="49">
        <f t="shared" si="111"/>
        <v>107.4</v>
      </c>
      <c r="K682" s="49">
        <f t="shared" si="112"/>
        <v>0</v>
      </c>
    </row>
    <row r="683" spans="1:11" ht="26.25">
      <c r="A683" s="18" t="s">
        <v>257</v>
      </c>
      <c r="B683" s="119" t="s">
        <v>313</v>
      </c>
      <c r="C683" s="120"/>
      <c r="D683" s="16" t="s">
        <v>166</v>
      </c>
      <c r="E683" s="16" t="s">
        <v>13</v>
      </c>
      <c r="F683" s="22" t="s">
        <v>265</v>
      </c>
      <c r="G683" s="26" t="s">
        <v>258</v>
      </c>
      <c r="H683" s="27">
        <v>107.4</v>
      </c>
      <c r="I683" s="27">
        <v>0</v>
      </c>
      <c r="J683" s="49">
        <f t="shared" si="111"/>
        <v>107.4</v>
      </c>
      <c r="K683" s="49">
        <f t="shared" si="112"/>
        <v>0</v>
      </c>
    </row>
    <row r="684" spans="1:11" ht="66">
      <c r="A684" s="18" t="s">
        <v>314</v>
      </c>
      <c r="B684" s="119" t="s">
        <v>315</v>
      </c>
      <c r="C684" s="120"/>
      <c r="D684" s="16"/>
      <c r="E684" s="16"/>
      <c r="F684" s="22"/>
      <c r="G684" s="26"/>
      <c r="H684" s="27">
        <f aca="true" t="shared" si="118" ref="H684:I688">H685</f>
        <v>5889.9</v>
      </c>
      <c r="I684" s="27">
        <f t="shared" si="118"/>
        <v>3264.9</v>
      </c>
      <c r="J684" s="49">
        <f t="shared" si="111"/>
        <v>2624.9999999999995</v>
      </c>
      <c r="K684" s="49">
        <f t="shared" si="112"/>
        <v>55.432180512402596</v>
      </c>
    </row>
    <row r="685" spans="1:11" ht="13.5">
      <c r="A685" s="18" t="s">
        <v>165</v>
      </c>
      <c r="B685" s="119" t="s">
        <v>315</v>
      </c>
      <c r="C685" s="120"/>
      <c r="D685" s="16" t="s">
        <v>166</v>
      </c>
      <c r="E685" s="16"/>
      <c r="F685" s="22"/>
      <c r="G685" s="26"/>
      <c r="H685" s="27">
        <f t="shared" si="118"/>
        <v>5889.9</v>
      </c>
      <c r="I685" s="27">
        <f t="shared" si="118"/>
        <v>3264.9</v>
      </c>
      <c r="J685" s="49">
        <f t="shared" si="111"/>
        <v>2624.9999999999995</v>
      </c>
      <c r="K685" s="49">
        <f t="shared" si="112"/>
        <v>55.432180512402596</v>
      </c>
    </row>
    <row r="686" spans="1:11" ht="13.5">
      <c r="A686" s="18" t="s">
        <v>301</v>
      </c>
      <c r="B686" s="119" t="s">
        <v>315</v>
      </c>
      <c r="C686" s="120"/>
      <c r="D686" s="16" t="s">
        <v>166</v>
      </c>
      <c r="E686" s="16" t="s">
        <v>13</v>
      </c>
      <c r="F686" s="22"/>
      <c r="G686" s="26"/>
      <c r="H686" s="27">
        <f t="shared" si="118"/>
        <v>5889.9</v>
      </c>
      <c r="I686" s="27">
        <f t="shared" si="118"/>
        <v>3264.9</v>
      </c>
      <c r="J686" s="49">
        <f t="shared" si="111"/>
        <v>2624.9999999999995</v>
      </c>
      <c r="K686" s="49">
        <f t="shared" si="112"/>
        <v>55.432180512402596</v>
      </c>
    </row>
    <row r="687" spans="1:11" ht="39">
      <c r="A687" s="18" t="s">
        <v>191</v>
      </c>
      <c r="B687" s="119" t="s">
        <v>315</v>
      </c>
      <c r="C687" s="120"/>
      <c r="D687" s="16" t="s">
        <v>166</v>
      </c>
      <c r="E687" s="16" t="s">
        <v>13</v>
      </c>
      <c r="F687" s="22" t="s">
        <v>192</v>
      </c>
      <c r="G687" s="26"/>
      <c r="H687" s="27">
        <f t="shared" si="118"/>
        <v>5889.9</v>
      </c>
      <c r="I687" s="27">
        <f t="shared" si="118"/>
        <v>3264.9</v>
      </c>
      <c r="J687" s="49">
        <f t="shared" si="111"/>
        <v>2624.9999999999995</v>
      </c>
      <c r="K687" s="49">
        <f t="shared" si="112"/>
        <v>55.432180512402596</v>
      </c>
    </row>
    <row r="688" spans="1:11" ht="13.5">
      <c r="A688" s="18" t="s">
        <v>264</v>
      </c>
      <c r="B688" s="119" t="s">
        <v>315</v>
      </c>
      <c r="C688" s="120"/>
      <c r="D688" s="16" t="s">
        <v>166</v>
      </c>
      <c r="E688" s="16" t="s">
        <v>13</v>
      </c>
      <c r="F688" s="22" t="s">
        <v>265</v>
      </c>
      <c r="G688" s="26"/>
      <c r="H688" s="27">
        <f t="shared" si="118"/>
        <v>5889.9</v>
      </c>
      <c r="I688" s="27">
        <f t="shared" si="118"/>
        <v>3264.9</v>
      </c>
      <c r="J688" s="49">
        <f t="shared" si="111"/>
        <v>2624.9999999999995</v>
      </c>
      <c r="K688" s="49">
        <f t="shared" si="112"/>
        <v>55.432180512402596</v>
      </c>
    </row>
    <row r="689" spans="1:11" ht="26.25">
      <c r="A689" s="18" t="s">
        <v>257</v>
      </c>
      <c r="B689" s="119" t="s">
        <v>315</v>
      </c>
      <c r="C689" s="120"/>
      <c r="D689" s="16" t="s">
        <v>166</v>
      </c>
      <c r="E689" s="16" t="s">
        <v>13</v>
      </c>
      <c r="F689" s="22" t="s">
        <v>265</v>
      </c>
      <c r="G689" s="26" t="s">
        <v>258</v>
      </c>
      <c r="H689" s="27">
        <v>5889.9</v>
      </c>
      <c r="I689" s="27">
        <v>3264.9</v>
      </c>
      <c r="J689" s="49">
        <f t="shared" si="111"/>
        <v>2624.9999999999995</v>
      </c>
      <c r="K689" s="49">
        <f t="shared" si="112"/>
        <v>55.432180512402596</v>
      </c>
    </row>
    <row r="690" spans="1:11" ht="26.25">
      <c r="A690" s="18" t="s">
        <v>294</v>
      </c>
      <c r="B690" s="119" t="s">
        <v>295</v>
      </c>
      <c r="C690" s="120"/>
      <c r="D690" s="16"/>
      <c r="E690" s="16"/>
      <c r="F690" s="22"/>
      <c r="G690" s="26"/>
      <c r="H690" s="27">
        <f>H691</f>
        <v>4064.3</v>
      </c>
      <c r="I690" s="27">
        <f>I691</f>
        <v>1804</v>
      </c>
      <c r="J690" s="49">
        <f t="shared" si="111"/>
        <v>2260.3</v>
      </c>
      <c r="K690" s="49">
        <f t="shared" si="112"/>
        <v>44.38648721797111</v>
      </c>
    </row>
    <row r="691" spans="1:11" ht="13.5">
      <c r="A691" s="18" t="s">
        <v>165</v>
      </c>
      <c r="B691" s="119" t="s">
        <v>295</v>
      </c>
      <c r="C691" s="120"/>
      <c r="D691" s="16" t="s">
        <v>166</v>
      </c>
      <c r="E691" s="16"/>
      <c r="F691" s="22"/>
      <c r="G691" s="26"/>
      <c r="H691" s="27">
        <f>H692+H696</f>
        <v>4064.3</v>
      </c>
      <c r="I691" s="27">
        <f>I692+I696</f>
        <v>1804</v>
      </c>
      <c r="J691" s="49">
        <f t="shared" si="111"/>
        <v>2260.3</v>
      </c>
      <c r="K691" s="49">
        <f t="shared" si="112"/>
        <v>44.38648721797111</v>
      </c>
    </row>
    <row r="692" spans="1:11" ht="13.5">
      <c r="A692" s="18" t="s">
        <v>259</v>
      </c>
      <c r="B692" s="119" t="s">
        <v>295</v>
      </c>
      <c r="C692" s="120"/>
      <c r="D692" s="16" t="s">
        <v>166</v>
      </c>
      <c r="E692" s="16" t="s">
        <v>11</v>
      </c>
      <c r="F692" s="22"/>
      <c r="G692" s="26"/>
      <c r="H692" s="27">
        <f aca="true" t="shared" si="119" ref="H692:I694">H693</f>
        <v>169</v>
      </c>
      <c r="I692" s="27">
        <f t="shared" si="119"/>
        <v>28.1</v>
      </c>
      <c r="J692" s="49">
        <f t="shared" si="111"/>
        <v>140.9</v>
      </c>
      <c r="K692" s="49">
        <f t="shared" si="112"/>
        <v>16.627218934911244</v>
      </c>
    </row>
    <row r="693" spans="1:11" ht="39">
      <c r="A693" s="18" t="s">
        <v>191</v>
      </c>
      <c r="B693" s="119" t="s">
        <v>295</v>
      </c>
      <c r="C693" s="120"/>
      <c r="D693" s="16" t="s">
        <v>166</v>
      </c>
      <c r="E693" s="16" t="s">
        <v>11</v>
      </c>
      <c r="F693" s="22" t="s">
        <v>192</v>
      </c>
      <c r="G693" s="26"/>
      <c r="H693" s="27">
        <f t="shared" si="119"/>
        <v>169</v>
      </c>
      <c r="I693" s="27">
        <f t="shared" si="119"/>
        <v>28.1</v>
      </c>
      <c r="J693" s="49">
        <f t="shared" si="111"/>
        <v>140.9</v>
      </c>
      <c r="K693" s="49">
        <f t="shared" si="112"/>
        <v>16.627218934911244</v>
      </c>
    </row>
    <row r="694" spans="1:11" ht="13.5">
      <c r="A694" s="18" t="s">
        <v>264</v>
      </c>
      <c r="B694" s="119" t="s">
        <v>295</v>
      </c>
      <c r="C694" s="120"/>
      <c r="D694" s="16" t="s">
        <v>166</v>
      </c>
      <c r="E694" s="16" t="s">
        <v>11</v>
      </c>
      <c r="F694" s="22" t="s">
        <v>265</v>
      </c>
      <c r="G694" s="26"/>
      <c r="H694" s="27">
        <f t="shared" si="119"/>
        <v>169</v>
      </c>
      <c r="I694" s="27">
        <f t="shared" si="119"/>
        <v>28.1</v>
      </c>
      <c r="J694" s="49">
        <f t="shared" si="111"/>
        <v>140.9</v>
      </c>
      <c r="K694" s="49">
        <f t="shared" si="112"/>
        <v>16.627218934911244</v>
      </c>
    </row>
    <row r="695" spans="1:11" ht="26.25">
      <c r="A695" s="18" t="s">
        <v>257</v>
      </c>
      <c r="B695" s="119" t="s">
        <v>295</v>
      </c>
      <c r="C695" s="120"/>
      <c r="D695" s="16" t="s">
        <v>166</v>
      </c>
      <c r="E695" s="16" t="s">
        <v>11</v>
      </c>
      <c r="F695" s="22" t="s">
        <v>265</v>
      </c>
      <c r="G695" s="26" t="s">
        <v>258</v>
      </c>
      <c r="H695" s="27">
        <v>169</v>
      </c>
      <c r="I695" s="27">
        <v>28.1</v>
      </c>
      <c r="J695" s="49">
        <f t="shared" si="111"/>
        <v>140.9</v>
      </c>
      <c r="K695" s="49">
        <f t="shared" si="112"/>
        <v>16.627218934911244</v>
      </c>
    </row>
    <row r="696" spans="1:11" ht="13.5">
      <c r="A696" s="18" t="s">
        <v>301</v>
      </c>
      <c r="B696" s="119" t="s">
        <v>295</v>
      </c>
      <c r="C696" s="120"/>
      <c r="D696" s="16" t="s">
        <v>166</v>
      </c>
      <c r="E696" s="16" t="s">
        <v>13</v>
      </c>
      <c r="F696" s="22"/>
      <c r="G696" s="26"/>
      <c r="H696" s="27">
        <f aca="true" t="shared" si="120" ref="H696:I698">H697</f>
        <v>3895.3</v>
      </c>
      <c r="I696" s="27">
        <f t="shared" si="120"/>
        <v>1775.9</v>
      </c>
      <c r="J696" s="49">
        <f t="shared" si="111"/>
        <v>2119.4</v>
      </c>
      <c r="K696" s="49">
        <f t="shared" si="112"/>
        <v>45.59084024337022</v>
      </c>
    </row>
    <row r="697" spans="1:11" ht="39">
      <c r="A697" s="18" t="s">
        <v>191</v>
      </c>
      <c r="B697" s="119" t="s">
        <v>295</v>
      </c>
      <c r="C697" s="120"/>
      <c r="D697" s="16" t="s">
        <v>166</v>
      </c>
      <c r="E697" s="16" t="s">
        <v>13</v>
      </c>
      <c r="F697" s="22" t="s">
        <v>192</v>
      </c>
      <c r="G697" s="26"/>
      <c r="H697" s="27">
        <f t="shared" si="120"/>
        <v>3895.3</v>
      </c>
      <c r="I697" s="27">
        <f t="shared" si="120"/>
        <v>1775.9</v>
      </c>
      <c r="J697" s="49">
        <f t="shared" si="111"/>
        <v>2119.4</v>
      </c>
      <c r="K697" s="49">
        <f t="shared" si="112"/>
        <v>45.59084024337022</v>
      </c>
    </row>
    <row r="698" spans="1:11" ht="13.5">
      <c r="A698" s="18" t="s">
        <v>264</v>
      </c>
      <c r="B698" s="119" t="s">
        <v>295</v>
      </c>
      <c r="C698" s="120"/>
      <c r="D698" s="16" t="s">
        <v>166</v>
      </c>
      <c r="E698" s="16" t="s">
        <v>13</v>
      </c>
      <c r="F698" s="22" t="s">
        <v>265</v>
      </c>
      <c r="G698" s="26"/>
      <c r="H698" s="27">
        <f t="shared" si="120"/>
        <v>3895.3</v>
      </c>
      <c r="I698" s="27">
        <f t="shared" si="120"/>
        <v>1775.9</v>
      </c>
      <c r="J698" s="49">
        <f t="shared" si="111"/>
        <v>2119.4</v>
      </c>
      <c r="K698" s="49">
        <f t="shared" si="112"/>
        <v>45.59084024337022</v>
      </c>
    </row>
    <row r="699" spans="1:11" ht="26.25">
      <c r="A699" s="18" t="s">
        <v>257</v>
      </c>
      <c r="B699" s="119" t="s">
        <v>295</v>
      </c>
      <c r="C699" s="120"/>
      <c r="D699" s="16" t="s">
        <v>166</v>
      </c>
      <c r="E699" s="16" t="s">
        <v>13</v>
      </c>
      <c r="F699" s="22" t="s">
        <v>265</v>
      </c>
      <c r="G699" s="26" t="s">
        <v>258</v>
      </c>
      <c r="H699" s="27">
        <v>3895.3</v>
      </c>
      <c r="I699" s="27">
        <v>1775.9</v>
      </c>
      <c r="J699" s="49">
        <f t="shared" si="111"/>
        <v>2119.4</v>
      </c>
      <c r="K699" s="49">
        <f t="shared" si="112"/>
        <v>45.59084024337022</v>
      </c>
    </row>
    <row r="700" spans="1:11" ht="66">
      <c r="A700" s="17" t="s">
        <v>515</v>
      </c>
      <c r="B700" s="117" t="s">
        <v>516</v>
      </c>
      <c r="C700" s="118"/>
      <c r="D700" s="15"/>
      <c r="E700" s="15"/>
      <c r="F700" s="21"/>
      <c r="G700" s="24"/>
      <c r="H700" s="25">
        <f aca="true" t="shared" si="121" ref="H700:I706">H701</f>
        <v>500</v>
      </c>
      <c r="I700" s="25">
        <f t="shared" si="121"/>
        <v>0</v>
      </c>
      <c r="J700" s="48">
        <f t="shared" si="111"/>
        <v>500</v>
      </c>
      <c r="K700" s="48">
        <f t="shared" si="112"/>
        <v>0</v>
      </c>
    </row>
    <row r="701" spans="1:11" ht="39">
      <c r="A701" s="17" t="s">
        <v>517</v>
      </c>
      <c r="B701" s="117" t="s">
        <v>518</v>
      </c>
      <c r="C701" s="118"/>
      <c r="D701" s="15"/>
      <c r="E701" s="15"/>
      <c r="F701" s="21"/>
      <c r="G701" s="24"/>
      <c r="H701" s="25">
        <f t="shared" si="121"/>
        <v>500</v>
      </c>
      <c r="I701" s="25">
        <f t="shared" si="121"/>
        <v>0</v>
      </c>
      <c r="J701" s="48">
        <f t="shared" si="111"/>
        <v>500</v>
      </c>
      <c r="K701" s="48">
        <f t="shared" si="112"/>
        <v>0</v>
      </c>
    </row>
    <row r="702" spans="1:11" ht="52.5">
      <c r="A702" s="18" t="s">
        <v>519</v>
      </c>
      <c r="B702" s="119" t="s">
        <v>520</v>
      </c>
      <c r="C702" s="120"/>
      <c r="D702" s="16"/>
      <c r="E702" s="16"/>
      <c r="F702" s="22"/>
      <c r="G702" s="26"/>
      <c r="H702" s="27">
        <f t="shared" si="121"/>
        <v>500</v>
      </c>
      <c r="I702" s="27">
        <f t="shared" si="121"/>
        <v>0</v>
      </c>
      <c r="J702" s="49">
        <f t="shared" si="111"/>
        <v>500</v>
      </c>
      <c r="K702" s="49">
        <f t="shared" si="112"/>
        <v>0</v>
      </c>
    </row>
    <row r="703" spans="1:11" ht="26.25">
      <c r="A703" s="18" t="s">
        <v>153</v>
      </c>
      <c r="B703" s="119" t="s">
        <v>520</v>
      </c>
      <c r="C703" s="120"/>
      <c r="D703" s="16" t="s">
        <v>154</v>
      </c>
      <c r="E703" s="16"/>
      <c r="F703" s="22"/>
      <c r="G703" s="26"/>
      <c r="H703" s="27">
        <f t="shared" si="121"/>
        <v>500</v>
      </c>
      <c r="I703" s="27">
        <f t="shared" si="121"/>
        <v>0</v>
      </c>
      <c r="J703" s="49">
        <f t="shared" si="111"/>
        <v>500</v>
      </c>
      <c r="K703" s="49">
        <f t="shared" si="112"/>
        <v>0</v>
      </c>
    </row>
    <row r="704" spans="1:11" ht="13.5">
      <c r="A704" s="18" t="s">
        <v>506</v>
      </c>
      <c r="B704" s="119" t="s">
        <v>520</v>
      </c>
      <c r="C704" s="120"/>
      <c r="D704" s="16" t="s">
        <v>154</v>
      </c>
      <c r="E704" s="16" t="s">
        <v>13</v>
      </c>
      <c r="F704" s="22"/>
      <c r="G704" s="26"/>
      <c r="H704" s="27">
        <f t="shared" si="121"/>
        <v>500</v>
      </c>
      <c r="I704" s="27">
        <f t="shared" si="121"/>
        <v>0</v>
      </c>
      <c r="J704" s="49">
        <f t="shared" si="111"/>
        <v>500</v>
      </c>
      <c r="K704" s="49">
        <f t="shared" si="112"/>
        <v>0</v>
      </c>
    </row>
    <row r="705" spans="1:11" ht="13.5">
      <c r="A705" s="18" t="s">
        <v>45</v>
      </c>
      <c r="B705" s="119" t="s">
        <v>520</v>
      </c>
      <c r="C705" s="120"/>
      <c r="D705" s="16" t="s">
        <v>154</v>
      </c>
      <c r="E705" s="16" t="s">
        <v>13</v>
      </c>
      <c r="F705" s="22" t="s">
        <v>46</v>
      </c>
      <c r="G705" s="26"/>
      <c r="H705" s="27">
        <f t="shared" si="121"/>
        <v>500</v>
      </c>
      <c r="I705" s="27">
        <f t="shared" si="121"/>
        <v>0</v>
      </c>
      <c r="J705" s="49">
        <f t="shared" si="111"/>
        <v>500</v>
      </c>
      <c r="K705" s="49">
        <f t="shared" si="112"/>
        <v>0</v>
      </c>
    </row>
    <row r="706" spans="1:11" ht="66">
      <c r="A706" s="18" t="s">
        <v>141</v>
      </c>
      <c r="B706" s="119" t="s">
        <v>520</v>
      </c>
      <c r="C706" s="120"/>
      <c r="D706" s="16" t="s">
        <v>154</v>
      </c>
      <c r="E706" s="16" t="s">
        <v>13</v>
      </c>
      <c r="F706" s="22" t="s">
        <v>142</v>
      </c>
      <c r="G706" s="26"/>
      <c r="H706" s="27">
        <f t="shared" si="121"/>
        <v>500</v>
      </c>
      <c r="I706" s="27">
        <f t="shared" si="121"/>
        <v>0</v>
      </c>
      <c r="J706" s="49">
        <f t="shared" si="111"/>
        <v>500</v>
      </c>
      <c r="K706" s="49">
        <f t="shared" si="112"/>
        <v>0</v>
      </c>
    </row>
    <row r="707" spans="1:11" ht="39">
      <c r="A707" s="18" t="s">
        <v>458</v>
      </c>
      <c r="B707" s="119" t="s">
        <v>520</v>
      </c>
      <c r="C707" s="120"/>
      <c r="D707" s="16" t="s">
        <v>154</v>
      </c>
      <c r="E707" s="16" t="s">
        <v>13</v>
      </c>
      <c r="F707" s="22" t="s">
        <v>142</v>
      </c>
      <c r="G707" s="26" t="s">
        <v>459</v>
      </c>
      <c r="H707" s="27">
        <v>500</v>
      </c>
      <c r="I707" s="27">
        <v>0</v>
      </c>
      <c r="J707" s="49">
        <f t="shared" si="111"/>
        <v>500</v>
      </c>
      <c r="K707" s="49">
        <f t="shared" si="112"/>
        <v>0</v>
      </c>
    </row>
  </sheetData>
  <sheetProtection/>
  <mergeCells count="707">
    <mergeCell ref="B697:C697"/>
    <mergeCell ref="B698:C698"/>
    <mergeCell ref="B699:C699"/>
    <mergeCell ref="B700:C700"/>
    <mergeCell ref="B691:C691"/>
    <mergeCell ref="B692:C692"/>
    <mergeCell ref="B693:C693"/>
    <mergeCell ref="B707:C707"/>
    <mergeCell ref="B701:C701"/>
    <mergeCell ref="B702:C702"/>
    <mergeCell ref="B703:C703"/>
    <mergeCell ref="B704:C704"/>
    <mergeCell ref="B705:C705"/>
    <mergeCell ref="B706:C706"/>
    <mergeCell ref="B696:C696"/>
    <mergeCell ref="B685:C685"/>
    <mergeCell ref="B686:C686"/>
    <mergeCell ref="B687:C687"/>
    <mergeCell ref="B688:C688"/>
    <mergeCell ref="B689:C689"/>
    <mergeCell ref="B690:C690"/>
    <mergeCell ref="B681:C681"/>
    <mergeCell ref="B682:C682"/>
    <mergeCell ref="B683:C683"/>
    <mergeCell ref="B684:C684"/>
    <mergeCell ref="B694:C694"/>
    <mergeCell ref="B695:C695"/>
    <mergeCell ref="B675:C675"/>
    <mergeCell ref="B676:C676"/>
    <mergeCell ref="B677:C677"/>
    <mergeCell ref="B678:C678"/>
    <mergeCell ref="B679:C679"/>
    <mergeCell ref="B680:C680"/>
    <mergeCell ref="B669:C669"/>
    <mergeCell ref="B670:C670"/>
    <mergeCell ref="B671:C671"/>
    <mergeCell ref="B672:C672"/>
    <mergeCell ref="B673:C673"/>
    <mergeCell ref="B674:C674"/>
    <mergeCell ref="B663:C663"/>
    <mergeCell ref="B664:C664"/>
    <mergeCell ref="B665:C665"/>
    <mergeCell ref="B666:C666"/>
    <mergeCell ref="B667:C667"/>
    <mergeCell ref="B668:C668"/>
    <mergeCell ref="B657:C657"/>
    <mergeCell ref="B658:C658"/>
    <mergeCell ref="B659:C659"/>
    <mergeCell ref="B660:C660"/>
    <mergeCell ref="B661:C661"/>
    <mergeCell ref="B662:C662"/>
    <mergeCell ref="B651:C651"/>
    <mergeCell ref="B652:C652"/>
    <mergeCell ref="B653:C653"/>
    <mergeCell ref="B654:C654"/>
    <mergeCell ref="B655:C655"/>
    <mergeCell ref="B656:C656"/>
    <mergeCell ref="B645:C645"/>
    <mergeCell ref="B646:C646"/>
    <mergeCell ref="B647:C647"/>
    <mergeCell ref="B648:C648"/>
    <mergeCell ref="B649:C649"/>
    <mergeCell ref="B650:C650"/>
    <mergeCell ref="B639:C639"/>
    <mergeCell ref="B640:C640"/>
    <mergeCell ref="B641:C641"/>
    <mergeCell ref="B642:C642"/>
    <mergeCell ref="B643:C643"/>
    <mergeCell ref="B644:C644"/>
    <mergeCell ref="B633:C633"/>
    <mergeCell ref="B634:C634"/>
    <mergeCell ref="B635:C635"/>
    <mergeCell ref="B636:C636"/>
    <mergeCell ref="B637:C637"/>
    <mergeCell ref="B638:C638"/>
    <mergeCell ref="B627:C627"/>
    <mergeCell ref="B628:C628"/>
    <mergeCell ref="B629:C629"/>
    <mergeCell ref="B630:C630"/>
    <mergeCell ref="B631:C631"/>
    <mergeCell ref="B632:C632"/>
    <mergeCell ref="B621:C621"/>
    <mergeCell ref="B622:C622"/>
    <mergeCell ref="B623:C623"/>
    <mergeCell ref="B624:C624"/>
    <mergeCell ref="B625:C625"/>
    <mergeCell ref="B626:C626"/>
    <mergeCell ref="B615:C615"/>
    <mergeCell ref="B616:C616"/>
    <mergeCell ref="B617:C617"/>
    <mergeCell ref="B618:C618"/>
    <mergeCell ref="B619:C619"/>
    <mergeCell ref="B620:C620"/>
    <mergeCell ref="B609:C609"/>
    <mergeCell ref="B610:C610"/>
    <mergeCell ref="B611:C611"/>
    <mergeCell ref="B612:C612"/>
    <mergeCell ref="B613:C613"/>
    <mergeCell ref="B614:C614"/>
    <mergeCell ref="B603:C603"/>
    <mergeCell ref="B604:C604"/>
    <mergeCell ref="B605:C605"/>
    <mergeCell ref="B606:C606"/>
    <mergeCell ref="B607:C607"/>
    <mergeCell ref="B608:C608"/>
    <mergeCell ref="B597:C597"/>
    <mergeCell ref="B598:C598"/>
    <mergeCell ref="B599:C599"/>
    <mergeCell ref="B600:C600"/>
    <mergeCell ref="B601:C601"/>
    <mergeCell ref="B602:C602"/>
    <mergeCell ref="B591:C591"/>
    <mergeCell ref="B592:C592"/>
    <mergeCell ref="B593:C593"/>
    <mergeCell ref="B594:C594"/>
    <mergeCell ref="B595:C595"/>
    <mergeCell ref="B596:C596"/>
    <mergeCell ref="B585:C585"/>
    <mergeCell ref="B586:C586"/>
    <mergeCell ref="B587:C587"/>
    <mergeCell ref="B588:C588"/>
    <mergeCell ref="B589:C589"/>
    <mergeCell ref="B590:C590"/>
    <mergeCell ref="B579:C579"/>
    <mergeCell ref="B580:C580"/>
    <mergeCell ref="B581:C581"/>
    <mergeCell ref="B582:C582"/>
    <mergeCell ref="B583:C583"/>
    <mergeCell ref="B584:C584"/>
    <mergeCell ref="B573:C573"/>
    <mergeCell ref="B574:C574"/>
    <mergeCell ref="B575:C575"/>
    <mergeCell ref="B576:C576"/>
    <mergeCell ref="B577:C577"/>
    <mergeCell ref="B578:C578"/>
    <mergeCell ref="B567:C567"/>
    <mergeCell ref="B568:C568"/>
    <mergeCell ref="B569:C569"/>
    <mergeCell ref="B570:C570"/>
    <mergeCell ref="B571:C571"/>
    <mergeCell ref="B572:C572"/>
    <mergeCell ref="B561:C561"/>
    <mergeCell ref="B562:C562"/>
    <mergeCell ref="B563:C563"/>
    <mergeCell ref="B564:C564"/>
    <mergeCell ref="B565:C565"/>
    <mergeCell ref="B566:C566"/>
    <mergeCell ref="B555:C555"/>
    <mergeCell ref="B556:C556"/>
    <mergeCell ref="B557:C557"/>
    <mergeCell ref="B558:C558"/>
    <mergeCell ref="B559:C559"/>
    <mergeCell ref="B560:C560"/>
    <mergeCell ref="B549:C549"/>
    <mergeCell ref="B550:C550"/>
    <mergeCell ref="B551:C551"/>
    <mergeCell ref="B552:C552"/>
    <mergeCell ref="B553:C553"/>
    <mergeCell ref="B554:C554"/>
    <mergeCell ref="B543:C543"/>
    <mergeCell ref="B544:C544"/>
    <mergeCell ref="B545:C545"/>
    <mergeCell ref="B546:C546"/>
    <mergeCell ref="B547:C547"/>
    <mergeCell ref="B548:C548"/>
    <mergeCell ref="B537:C537"/>
    <mergeCell ref="B538:C538"/>
    <mergeCell ref="B539:C539"/>
    <mergeCell ref="B540:C540"/>
    <mergeCell ref="B541:C541"/>
    <mergeCell ref="B542:C542"/>
    <mergeCell ref="B531:C531"/>
    <mergeCell ref="B532:C532"/>
    <mergeCell ref="B533:C533"/>
    <mergeCell ref="B534:C534"/>
    <mergeCell ref="B535:C535"/>
    <mergeCell ref="B536:C536"/>
    <mergeCell ref="B525:C525"/>
    <mergeCell ref="B526:C526"/>
    <mergeCell ref="B527:C527"/>
    <mergeCell ref="B528:C528"/>
    <mergeCell ref="B529:C529"/>
    <mergeCell ref="B530:C530"/>
    <mergeCell ref="B519:C519"/>
    <mergeCell ref="B520:C520"/>
    <mergeCell ref="B521:C521"/>
    <mergeCell ref="B522:C522"/>
    <mergeCell ref="B523:C523"/>
    <mergeCell ref="B524:C524"/>
    <mergeCell ref="B513:C513"/>
    <mergeCell ref="B514:C514"/>
    <mergeCell ref="B515:C515"/>
    <mergeCell ref="B516:C516"/>
    <mergeCell ref="B517:C517"/>
    <mergeCell ref="B518:C518"/>
    <mergeCell ref="B507:C507"/>
    <mergeCell ref="B508:C508"/>
    <mergeCell ref="B509:C509"/>
    <mergeCell ref="B510:C510"/>
    <mergeCell ref="B511:C511"/>
    <mergeCell ref="B512:C512"/>
    <mergeCell ref="B501:C501"/>
    <mergeCell ref="B502:C502"/>
    <mergeCell ref="B503:C503"/>
    <mergeCell ref="B504:C504"/>
    <mergeCell ref="B505:C505"/>
    <mergeCell ref="B506:C506"/>
    <mergeCell ref="B495:C495"/>
    <mergeCell ref="B496:C496"/>
    <mergeCell ref="B497:C497"/>
    <mergeCell ref="B498:C498"/>
    <mergeCell ref="B499:C499"/>
    <mergeCell ref="B500:C500"/>
    <mergeCell ref="B489:C489"/>
    <mergeCell ref="B490:C490"/>
    <mergeCell ref="B491:C491"/>
    <mergeCell ref="B492:C492"/>
    <mergeCell ref="B493:C493"/>
    <mergeCell ref="B494:C494"/>
    <mergeCell ref="B483:C483"/>
    <mergeCell ref="B484:C484"/>
    <mergeCell ref="B485:C485"/>
    <mergeCell ref="B486:C486"/>
    <mergeCell ref="B487:C487"/>
    <mergeCell ref="B488:C488"/>
    <mergeCell ref="B477:C477"/>
    <mergeCell ref="B478:C478"/>
    <mergeCell ref="B479:C479"/>
    <mergeCell ref="B480:C480"/>
    <mergeCell ref="B481:C481"/>
    <mergeCell ref="B482:C482"/>
    <mergeCell ref="B471:C471"/>
    <mergeCell ref="B472:C472"/>
    <mergeCell ref="B473:C473"/>
    <mergeCell ref="B474:C474"/>
    <mergeCell ref="B475:C475"/>
    <mergeCell ref="B476:C476"/>
    <mergeCell ref="B465:C465"/>
    <mergeCell ref="B466:C466"/>
    <mergeCell ref="B467:C467"/>
    <mergeCell ref="B468:C468"/>
    <mergeCell ref="B469:C469"/>
    <mergeCell ref="B470:C470"/>
    <mergeCell ref="B459:C459"/>
    <mergeCell ref="B460:C460"/>
    <mergeCell ref="B461:C461"/>
    <mergeCell ref="B462:C462"/>
    <mergeCell ref="B463:C463"/>
    <mergeCell ref="B464:C464"/>
    <mergeCell ref="B453:C453"/>
    <mergeCell ref="B454:C454"/>
    <mergeCell ref="B455:C455"/>
    <mergeCell ref="B456:C456"/>
    <mergeCell ref="B457:C457"/>
    <mergeCell ref="B458:C458"/>
    <mergeCell ref="B447:C447"/>
    <mergeCell ref="B448:C448"/>
    <mergeCell ref="B449:C449"/>
    <mergeCell ref="B450:C450"/>
    <mergeCell ref="B451:C451"/>
    <mergeCell ref="B452:C452"/>
    <mergeCell ref="B441:C441"/>
    <mergeCell ref="B442:C442"/>
    <mergeCell ref="B443:C443"/>
    <mergeCell ref="B444:C444"/>
    <mergeCell ref="B445:C445"/>
    <mergeCell ref="B446:C446"/>
    <mergeCell ref="B435:C435"/>
    <mergeCell ref="B436:C436"/>
    <mergeCell ref="B437:C437"/>
    <mergeCell ref="B438:C438"/>
    <mergeCell ref="B439:C439"/>
    <mergeCell ref="B440:C440"/>
    <mergeCell ref="B429:C429"/>
    <mergeCell ref="B430:C430"/>
    <mergeCell ref="B431:C431"/>
    <mergeCell ref="B432:C432"/>
    <mergeCell ref="B433:C433"/>
    <mergeCell ref="B434:C434"/>
    <mergeCell ref="B423:C423"/>
    <mergeCell ref="B424:C424"/>
    <mergeCell ref="B425:C425"/>
    <mergeCell ref="B426:C426"/>
    <mergeCell ref="B427:C427"/>
    <mergeCell ref="B428:C428"/>
    <mergeCell ref="B417:C417"/>
    <mergeCell ref="B418:C418"/>
    <mergeCell ref="B419:C419"/>
    <mergeCell ref="B420:C420"/>
    <mergeCell ref="B421:C421"/>
    <mergeCell ref="B422:C422"/>
    <mergeCell ref="B411:C411"/>
    <mergeCell ref="B412:C412"/>
    <mergeCell ref="B413:C413"/>
    <mergeCell ref="B414:C414"/>
    <mergeCell ref="B415:C415"/>
    <mergeCell ref="B416:C416"/>
    <mergeCell ref="B405:C405"/>
    <mergeCell ref="B406:C406"/>
    <mergeCell ref="B407:C407"/>
    <mergeCell ref="B408:C408"/>
    <mergeCell ref="B409:C409"/>
    <mergeCell ref="B410:C410"/>
    <mergeCell ref="B399:C399"/>
    <mergeCell ref="B400:C400"/>
    <mergeCell ref="B401:C401"/>
    <mergeCell ref="B402:C402"/>
    <mergeCell ref="B403:C403"/>
    <mergeCell ref="B404:C404"/>
    <mergeCell ref="B393:C393"/>
    <mergeCell ref="B394:C394"/>
    <mergeCell ref="B395:C395"/>
    <mergeCell ref="B396:C396"/>
    <mergeCell ref="B397:C397"/>
    <mergeCell ref="B398:C398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B384:C384"/>
    <mergeCell ref="B385:C385"/>
    <mergeCell ref="B386:C386"/>
    <mergeCell ref="B375:C375"/>
    <mergeCell ref="B376:C376"/>
    <mergeCell ref="B377:C377"/>
    <mergeCell ref="B378:C378"/>
    <mergeCell ref="B379:C379"/>
    <mergeCell ref="B380:C380"/>
    <mergeCell ref="B369:C369"/>
    <mergeCell ref="B370:C370"/>
    <mergeCell ref="B371:C371"/>
    <mergeCell ref="B372:C372"/>
    <mergeCell ref="B373:C373"/>
    <mergeCell ref="B374:C374"/>
    <mergeCell ref="B363:C363"/>
    <mergeCell ref="B364:C364"/>
    <mergeCell ref="B365:C365"/>
    <mergeCell ref="B366:C366"/>
    <mergeCell ref="B367:C367"/>
    <mergeCell ref="B368:C368"/>
    <mergeCell ref="B357:C357"/>
    <mergeCell ref="B358:C358"/>
    <mergeCell ref="B359:C359"/>
    <mergeCell ref="B360:C360"/>
    <mergeCell ref="B361:C361"/>
    <mergeCell ref="B362:C362"/>
    <mergeCell ref="B351:C351"/>
    <mergeCell ref="B352:C352"/>
    <mergeCell ref="B353:C353"/>
    <mergeCell ref="B354:C354"/>
    <mergeCell ref="B355:C355"/>
    <mergeCell ref="B356:C356"/>
    <mergeCell ref="B345:C345"/>
    <mergeCell ref="B346:C346"/>
    <mergeCell ref="B347:C347"/>
    <mergeCell ref="B348:C348"/>
    <mergeCell ref="B349:C349"/>
    <mergeCell ref="B350:C350"/>
    <mergeCell ref="B339:C339"/>
    <mergeCell ref="B340:C340"/>
    <mergeCell ref="B341:C341"/>
    <mergeCell ref="B342:C342"/>
    <mergeCell ref="B343:C343"/>
    <mergeCell ref="B344:C344"/>
    <mergeCell ref="B333:C333"/>
    <mergeCell ref="B334:C334"/>
    <mergeCell ref="B335:C335"/>
    <mergeCell ref="B336:C336"/>
    <mergeCell ref="B337:C337"/>
    <mergeCell ref="B338:C338"/>
    <mergeCell ref="B327:C327"/>
    <mergeCell ref="B328:C328"/>
    <mergeCell ref="B329:C329"/>
    <mergeCell ref="B330:C330"/>
    <mergeCell ref="B331:C331"/>
    <mergeCell ref="B332:C332"/>
    <mergeCell ref="B321:C321"/>
    <mergeCell ref="B322:C322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49:C249"/>
    <mergeCell ref="B250:C250"/>
    <mergeCell ref="B251:C251"/>
    <mergeCell ref="B252:C252"/>
    <mergeCell ref="B253:C253"/>
    <mergeCell ref="B254:C254"/>
    <mergeCell ref="B243:C243"/>
    <mergeCell ref="B244:C244"/>
    <mergeCell ref="B245:C245"/>
    <mergeCell ref="B246:C246"/>
    <mergeCell ref="B247:C247"/>
    <mergeCell ref="B248:C248"/>
    <mergeCell ref="B237:C237"/>
    <mergeCell ref="B238:C238"/>
    <mergeCell ref="B239:C239"/>
    <mergeCell ref="B240:C240"/>
    <mergeCell ref="B241:C241"/>
    <mergeCell ref="B242:C242"/>
    <mergeCell ref="B231:C231"/>
    <mergeCell ref="B232:C232"/>
    <mergeCell ref="B233:C233"/>
    <mergeCell ref="B234:C234"/>
    <mergeCell ref="B235:C235"/>
    <mergeCell ref="B236:C236"/>
    <mergeCell ref="B225:C225"/>
    <mergeCell ref="B226:C226"/>
    <mergeCell ref="B227:C227"/>
    <mergeCell ref="B228:C228"/>
    <mergeCell ref="B229:C229"/>
    <mergeCell ref="B230:C230"/>
    <mergeCell ref="B219:C219"/>
    <mergeCell ref="B220:C220"/>
    <mergeCell ref="B221:C221"/>
    <mergeCell ref="B222:C222"/>
    <mergeCell ref="B223:C223"/>
    <mergeCell ref="B224:C224"/>
    <mergeCell ref="B213:C213"/>
    <mergeCell ref="B214:C214"/>
    <mergeCell ref="B215:C215"/>
    <mergeCell ref="B216:C216"/>
    <mergeCell ref="B217:C217"/>
    <mergeCell ref="B218:C218"/>
    <mergeCell ref="B207:C207"/>
    <mergeCell ref="B208:C208"/>
    <mergeCell ref="B209:C209"/>
    <mergeCell ref="B210:C210"/>
    <mergeCell ref="B211:C211"/>
    <mergeCell ref="B212:C212"/>
    <mergeCell ref="B201:C201"/>
    <mergeCell ref="B202:C202"/>
    <mergeCell ref="B203:C203"/>
    <mergeCell ref="B204:C204"/>
    <mergeCell ref="B205:C205"/>
    <mergeCell ref="B206:C206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183:C183"/>
    <mergeCell ref="B184:C184"/>
    <mergeCell ref="B185:C185"/>
    <mergeCell ref="B186:C186"/>
    <mergeCell ref="B187:C187"/>
    <mergeCell ref="B188:C188"/>
    <mergeCell ref="B177:C177"/>
    <mergeCell ref="B178:C178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B1"/>
    <mergeCell ref="C1:H1"/>
    <mergeCell ref="B4:C4"/>
    <mergeCell ref="B6:C6"/>
    <mergeCell ref="B7:C7"/>
    <mergeCell ref="B8:C8"/>
    <mergeCell ref="A3:K3"/>
    <mergeCell ref="A2:K2"/>
  </mergeCells>
  <printOptions/>
  <pageMargins left="0.3937007874015748" right="0.1968503937007874" top="0.5905511811023623" bottom="0.5905511811023623" header="0" footer="0.5118110236220472"/>
  <pageSetup fitToHeight="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15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5.7109375" style="10" customWidth="1"/>
    <col min="2" max="2" width="41.28125" style="10" customWidth="1"/>
    <col min="3" max="3" width="17.140625" style="10" customWidth="1"/>
    <col min="4" max="6" width="13.140625" style="10" customWidth="1"/>
    <col min="7" max="16384" width="8.8515625" style="10" customWidth="1"/>
  </cols>
  <sheetData>
    <row r="1" spans="1:7" ht="15">
      <c r="A1" s="108"/>
      <c r="B1" s="108"/>
      <c r="C1" s="40"/>
      <c r="D1" s="40"/>
      <c r="E1" s="108" t="s">
        <v>595</v>
      </c>
      <c r="F1" s="97"/>
      <c r="G1" s="97"/>
    </row>
    <row r="2" spans="1:6" ht="49.5" customHeight="1">
      <c r="A2" s="111" t="s">
        <v>594</v>
      </c>
      <c r="B2" s="111"/>
      <c r="C2" s="111"/>
      <c r="D2" s="111"/>
      <c r="E2" s="111"/>
      <c r="F2" s="111"/>
    </row>
    <row r="3" spans="1:6" ht="15">
      <c r="A3" s="125" t="s">
        <v>575</v>
      </c>
      <c r="B3" s="125"/>
      <c r="C3" s="125"/>
      <c r="D3" s="125"/>
      <c r="E3" s="125"/>
      <c r="F3" s="125"/>
    </row>
    <row r="4" spans="1:7" ht="52.5">
      <c r="A4" s="60" t="s">
        <v>579</v>
      </c>
      <c r="B4" s="126" t="s">
        <v>1</v>
      </c>
      <c r="C4" s="110"/>
      <c r="D4" s="46" t="s">
        <v>590</v>
      </c>
      <c r="E4" s="46" t="str">
        <f>'[1]ПР_5'!I4</f>
        <v>Исполнение Бюджета за полугодие 2022 год</v>
      </c>
      <c r="F4" s="46" t="s">
        <v>591</v>
      </c>
      <c r="G4" s="46" t="s">
        <v>592</v>
      </c>
    </row>
    <row r="5" spans="1:7" ht="15">
      <c r="A5" s="44">
        <v>1</v>
      </c>
      <c r="B5" s="126">
        <v>2</v>
      </c>
      <c r="C5" s="110"/>
      <c r="D5" s="47">
        <v>3</v>
      </c>
      <c r="E5" s="47">
        <v>4</v>
      </c>
      <c r="F5" s="47">
        <v>5</v>
      </c>
      <c r="G5" s="47">
        <v>6</v>
      </c>
    </row>
    <row r="6" spans="1:7" ht="36" customHeight="1">
      <c r="A6" s="3" t="s">
        <v>580</v>
      </c>
      <c r="B6" s="123" t="s">
        <v>581</v>
      </c>
      <c r="C6" s="124"/>
      <c r="D6" s="5">
        <f>D7</f>
        <v>15025.099999999977</v>
      </c>
      <c r="E6" s="5">
        <f>E7</f>
        <v>34241</v>
      </c>
      <c r="F6" s="145">
        <f>D6-E6</f>
        <v>-19215.900000000023</v>
      </c>
      <c r="G6" s="146">
        <f>E6/D6*100</f>
        <v>227.89199406326782</v>
      </c>
    </row>
    <row r="7" spans="1:7" ht="36.75" customHeight="1">
      <c r="A7" s="7" t="s">
        <v>582</v>
      </c>
      <c r="B7" s="121" t="s">
        <v>583</v>
      </c>
      <c r="C7" s="122"/>
      <c r="D7" s="9">
        <f>D9+D8</f>
        <v>15025.099999999977</v>
      </c>
      <c r="E7" s="9">
        <f>E9+E8</f>
        <v>34241</v>
      </c>
      <c r="F7" s="147">
        <f>D7-E7</f>
        <v>-19215.900000000023</v>
      </c>
      <c r="G7" s="148">
        <f>E7/D7*100</f>
        <v>227.89199406326782</v>
      </c>
    </row>
    <row r="8" spans="1:7" ht="35.25" customHeight="1">
      <c r="A8" s="7" t="s">
        <v>584</v>
      </c>
      <c r="B8" s="121" t="s">
        <v>585</v>
      </c>
      <c r="C8" s="122"/>
      <c r="D8" s="9">
        <v>-916094.7</v>
      </c>
      <c r="E8" s="9">
        <f>-'[2]Прил.1'!$E$6</f>
        <v>-410178.60000000003</v>
      </c>
      <c r="F8" s="147">
        <f>D8-E8</f>
        <v>-505916.0999999999</v>
      </c>
      <c r="G8" s="148">
        <f>E8/D8*100</f>
        <v>44.77469414461191</v>
      </c>
    </row>
    <row r="9" spans="1:7" ht="36.75" customHeight="1">
      <c r="A9" s="7" t="s">
        <v>586</v>
      </c>
      <c r="B9" s="121" t="s">
        <v>587</v>
      </c>
      <c r="C9" s="122"/>
      <c r="D9" s="9">
        <f>Прил_2!F7</f>
        <v>931119.7999999999</v>
      </c>
      <c r="E9" s="9">
        <f>Прил_2!G7</f>
        <v>444419.60000000003</v>
      </c>
      <c r="F9" s="147">
        <f>D9-E9</f>
        <v>486700.1999999999</v>
      </c>
      <c r="G9" s="148">
        <f>E9/D9*100</f>
        <v>47.729583239449966</v>
      </c>
    </row>
    <row r="15" ht="15">
      <c r="C15" s="11"/>
    </row>
  </sheetData>
  <sheetProtection/>
  <mergeCells count="10">
    <mergeCell ref="B9:C9"/>
    <mergeCell ref="B6:C6"/>
    <mergeCell ref="B7:C7"/>
    <mergeCell ref="B8:C8"/>
    <mergeCell ref="A1:B1"/>
    <mergeCell ref="A2:F2"/>
    <mergeCell ref="A3:F3"/>
    <mergeCell ref="E1:G1"/>
    <mergeCell ref="B4:C4"/>
    <mergeCell ref="B5:C5"/>
  </mergeCells>
  <printOptions/>
  <pageMargins left="0.3937007874015748" right="0.3937007874015748" top="0.7874015748031497" bottom="0.7874015748031497" header="0" footer="0.5118110236220472"/>
  <pageSetup fitToHeight="0" horizontalDpi="600" verticalDpi="600" orientation="landscape" paperSize="9" r:id="rId1"/>
  <headerFooter>
    <oddHeader>&amp;C&amp;"Times New Roman"&amp;10&amp;K000000&amp;P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26.7109375" style="0" customWidth="1"/>
    <col min="3" max="3" width="6.7109375" style="0" customWidth="1"/>
    <col min="4" max="4" width="4.8515625" style="0" customWidth="1"/>
    <col min="5" max="5" width="3.8515625" style="0" customWidth="1"/>
    <col min="6" max="7" width="6.00390625" style="0" customWidth="1"/>
  </cols>
  <sheetData>
    <row r="1" spans="1:11" ht="15">
      <c r="A1" s="127"/>
      <c r="B1" s="127"/>
      <c r="C1" s="127"/>
      <c r="D1" s="127"/>
      <c r="E1" s="127"/>
      <c r="F1" s="127"/>
      <c r="G1" s="127"/>
      <c r="H1" s="127"/>
      <c r="I1" s="65"/>
      <c r="J1" s="66" t="s">
        <v>588</v>
      </c>
      <c r="K1" s="65"/>
    </row>
    <row r="2" spans="1:11" ht="41.25" customHeight="1">
      <c r="A2" s="128" t="s">
        <v>600</v>
      </c>
      <c r="B2" s="128"/>
      <c r="C2" s="128"/>
      <c r="D2" s="128"/>
      <c r="E2" s="128"/>
      <c r="F2" s="128"/>
      <c r="G2" s="128"/>
      <c r="H2" s="128"/>
      <c r="I2" s="129"/>
      <c r="J2" s="129"/>
      <c r="K2" s="129"/>
    </row>
    <row r="3" spans="1:11" ht="15">
      <c r="A3" s="130"/>
      <c r="B3" s="130"/>
      <c r="C3" s="130"/>
      <c r="D3" s="130"/>
      <c r="E3" s="130"/>
      <c r="F3" s="130"/>
      <c r="G3" s="130"/>
      <c r="H3" s="130"/>
      <c r="I3" s="65"/>
      <c r="J3" s="67" t="s">
        <v>575</v>
      </c>
      <c r="K3" s="65"/>
    </row>
    <row r="4" spans="1:11" ht="72">
      <c r="A4" s="68" t="s">
        <v>1</v>
      </c>
      <c r="B4" s="131" t="s">
        <v>5</v>
      </c>
      <c r="C4" s="132"/>
      <c r="D4" s="68" t="s">
        <v>3</v>
      </c>
      <c r="E4" s="68" t="s">
        <v>4</v>
      </c>
      <c r="F4" s="68" t="s">
        <v>6</v>
      </c>
      <c r="G4" s="68" t="s">
        <v>2</v>
      </c>
      <c r="H4" s="69" t="s">
        <v>590</v>
      </c>
      <c r="I4" s="69" t="str">
        <f>'[1]ПР_6'!E4</f>
        <v>Исполнение Бюджета за полугодие 2022 год</v>
      </c>
      <c r="J4" s="69" t="s">
        <v>591</v>
      </c>
      <c r="K4" s="69" t="s">
        <v>592</v>
      </c>
    </row>
    <row r="5" spans="1:11" ht="14.25">
      <c r="A5" s="70"/>
      <c r="B5" s="133"/>
      <c r="C5" s="134"/>
      <c r="D5" s="70"/>
      <c r="E5" s="70"/>
      <c r="F5" s="70"/>
      <c r="G5" s="70"/>
      <c r="H5" s="47">
        <v>7</v>
      </c>
      <c r="I5" s="47">
        <v>8</v>
      </c>
      <c r="J5" s="47">
        <v>9</v>
      </c>
      <c r="K5" s="47">
        <v>10</v>
      </c>
    </row>
    <row r="6" spans="1:11" ht="14.25">
      <c r="A6" s="71" t="s">
        <v>7</v>
      </c>
      <c r="B6" s="137"/>
      <c r="C6" s="138"/>
      <c r="D6" s="72"/>
      <c r="E6" s="72"/>
      <c r="F6" s="72"/>
      <c r="G6" s="72"/>
      <c r="H6" s="73">
        <f aca="true" t="shared" si="0" ref="H6:I11">H7</f>
        <v>10687.3</v>
      </c>
      <c r="I6" s="73">
        <f t="shared" si="0"/>
        <v>4295.1</v>
      </c>
      <c r="J6" s="73">
        <f>H6-I6</f>
        <v>6392.199999999999</v>
      </c>
      <c r="K6" s="73">
        <f>I6/H6*100</f>
        <v>40.18882224696603</v>
      </c>
    </row>
    <row r="7" spans="1:11" ht="14.25">
      <c r="A7" s="74" t="s">
        <v>179</v>
      </c>
      <c r="B7" s="139" t="s">
        <v>180</v>
      </c>
      <c r="C7" s="140"/>
      <c r="D7" s="75"/>
      <c r="E7" s="75"/>
      <c r="F7" s="75"/>
      <c r="G7" s="75"/>
      <c r="H7" s="76">
        <f t="shared" si="0"/>
        <v>10687.3</v>
      </c>
      <c r="I7" s="76">
        <f t="shared" si="0"/>
        <v>4295.1</v>
      </c>
      <c r="J7" s="77">
        <f aca="true" t="shared" si="1" ref="J7:J12">H7-I7</f>
        <v>6392.199999999999</v>
      </c>
      <c r="K7" s="76">
        <f aca="true" t="shared" si="2" ref="K7:K12">I7/H7*100</f>
        <v>40.18882224696603</v>
      </c>
    </row>
    <row r="8" spans="1:11" ht="14.25">
      <c r="A8" s="78" t="s">
        <v>601</v>
      </c>
      <c r="B8" s="135" t="s">
        <v>180</v>
      </c>
      <c r="C8" s="136"/>
      <c r="D8" s="79" t="s">
        <v>108</v>
      </c>
      <c r="E8" s="79"/>
      <c r="F8" s="79"/>
      <c r="G8" s="79"/>
      <c r="H8" s="80">
        <f t="shared" si="0"/>
        <v>10687.3</v>
      </c>
      <c r="I8" s="80">
        <f t="shared" si="0"/>
        <v>4295.1</v>
      </c>
      <c r="J8" s="80">
        <f t="shared" si="1"/>
        <v>6392.199999999999</v>
      </c>
      <c r="K8" s="80">
        <f t="shared" si="2"/>
        <v>40.18882224696603</v>
      </c>
    </row>
    <row r="9" spans="1:11" ht="14.25">
      <c r="A9" s="78" t="s">
        <v>176</v>
      </c>
      <c r="B9" s="135" t="s">
        <v>180</v>
      </c>
      <c r="C9" s="136"/>
      <c r="D9" s="79" t="s">
        <v>108</v>
      </c>
      <c r="E9" s="79" t="s">
        <v>11</v>
      </c>
      <c r="F9" s="79"/>
      <c r="G9" s="79"/>
      <c r="H9" s="80">
        <f t="shared" si="0"/>
        <v>10687.3</v>
      </c>
      <c r="I9" s="80">
        <f t="shared" si="0"/>
        <v>4295.1</v>
      </c>
      <c r="J9" s="80">
        <f t="shared" si="1"/>
        <v>6392.199999999999</v>
      </c>
      <c r="K9" s="80">
        <f t="shared" si="2"/>
        <v>40.18882224696603</v>
      </c>
    </row>
    <row r="10" spans="1:11" ht="26.25">
      <c r="A10" s="78" t="s">
        <v>181</v>
      </c>
      <c r="B10" s="135" t="s">
        <v>180</v>
      </c>
      <c r="C10" s="136"/>
      <c r="D10" s="79" t="s">
        <v>108</v>
      </c>
      <c r="E10" s="79" t="s">
        <v>11</v>
      </c>
      <c r="F10" s="79" t="s">
        <v>182</v>
      </c>
      <c r="G10" s="79"/>
      <c r="H10" s="80">
        <f t="shared" si="0"/>
        <v>10687.3</v>
      </c>
      <c r="I10" s="80">
        <f t="shared" si="0"/>
        <v>4295.1</v>
      </c>
      <c r="J10" s="80">
        <f t="shared" si="1"/>
        <v>6392.199999999999</v>
      </c>
      <c r="K10" s="80">
        <f t="shared" si="2"/>
        <v>40.18882224696603</v>
      </c>
    </row>
    <row r="11" spans="1:11" ht="26.25">
      <c r="A11" s="78" t="s">
        <v>183</v>
      </c>
      <c r="B11" s="135" t="s">
        <v>180</v>
      </c>
      <c r="C11" s="136"/>
      <c r="D11" s="79" t="s">
        <v>108</v>
      </c>
      <c r="E11" s="79" t="s">
        <v>11</v>
      </c>
      <c r="F11" s="79" t="s">
        <v>184</v>
      </c>
      <c r="G11" s="79"/>
      <c r="H11" s="80">
        <f t="shared" si="0"/>
        <v>10687.3</v>
      </c>
      <c r="I11" s="80">
        <f t="shared" si="0"/>
        <v>4295.1</v>
      </c>
      <c r="J11" s="80">
        <f t="shared" si="1"/>
        <v>6392.199999999999</v>
      </c>
      <c r="K11" s="80">
        <f t="shared" si="2"/>
        <v>40.18882224696603</v>
      </c>
    </row>
    <row r="12" spans="1:11" ht="26.25">
      <c r="A12" s="78" t="s">
        <v>8</v>
      </c>
      <c r="B12" s="135" t="s">
        <v>180</v>
      </c>
      <c r="C12" s="136"/>
      <c r="D12" s="79" t="s">
        <v>108</v>
      </c>
      <c r="E12" s="79" t="s">
        <v>11</v>
      </c>
      <c r="F12" s="79" t="s">
        <v>184</v>
      </c>
      <c r="G12" s="79" t="s">
        <v>9</v>
      </c>
      <c r="H12" s="80">
        <f>Прил_4!H178</f>
        <v>10687.3</v>
      </c>
      <c r="I12" s="80">
        <f>Прил_4!I178</f>
        <v>4295.1</v>
      </c>
      <c r="J12" s="80">
        <f t="shared" si="1"/>
        <v>6392.199999999999</v>
      </c>
      <c r="K12" s="80">
        <f t="shared" si="2"/>
        <v>40.18882224696603</v>
      </c>
    </row>
  </sheetData>
  <sheetProtection/>
  <mergeCells count="13">
    <mergeCell ref="B12:C12"/>
    <mergeCell ref="B6:C6"/>
    <mergeCell ref="B7:C7"/>
    <mergeCell ref="B8:C8"/>
    <mergeCell ref="B9:C9"/>
    <mergeCell ref="B10:C10"/>
    <mergeCell ref="B11:C11"/>
    <mergeCell ref="A1:B1"/>
    <mergeCell ref="C1:H1"/>
    <mergeCell ref="A2:K2"/>
    <mergeCell ref="A3:H3"/>
    <mergeCell ref="B4:C4"/>
    <mergeCell ref="B5:C5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1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35.28125" style="0" customWidth="1"/>
    <col min="2" max="2" width="10.28125" style="0" customWidth="1"/>
    <col min="3" max="3" width="11.8515625" style="0" customWidth="1"/>
    <col min="4" max="4" width="11.57421875" style="0" customWidth="1"/>
    <col min="5" max="5" width="12.28125" style="0" customWidth="1"/>
  </cols>
  <sheetData>
    <row r="1" spans="1:5" ht="15">
      <c r="A1" s="149" t="s">
        <v>602</v>
      </c>
      <c r="B1" s="149"/>
      <c r="C1" s="149"/>
      <c r="D1" s="149"/>
      <c r="E1" s="150"/>
    </row>
    <row r="2" spans="1:5" ht="15">
      <c r="A2" s="151"/>
      <c r="B2" s="151"/>
      <c r="C2" s="151"/>
      <c r="D2" s="151"/>
      <c r="E2" s="152"/>
    </row>
    <row r="3" spans="1:5" ht="44.25" customHeight="1">
      <c r="A3" s="141" t="s">
        <v>603</v>
      </c>
      <c r="B3" s="141"/>
      <c r="C3" s="142"/>
      <c r="D3" s="142"/>
      <c r="E3" s="129"/>
    </row>
    <row r="4" spans="1:5" ht="15">
      <c r="A4" s="152"/>
      <c r="B4" s="152"/>
      <c r="C4" s="152"/>
      <c r="D4" s="152"/>
      <c r="E4" s="152"/>
    </row>
    <row r="5" spans="1:5" ht="15">
      <c r="A5" s="152"/>
      <c r="B5" s="152"/>
      <c r="C5" s="152"/>
      <c r="D5" s="67" t="s">
        <v>575</v>
      </c>
      <c r="E5" s="152"/>
    </row>
    <row r="6" spans="1:5" ht="78">
      <c r="A6" s="153" t="s">
        <v>1</v>
      </c>
      <c r="B6" s="154" t="s">
        <v>590</v>
      </c>
      <c r="C6" s="154" t="str">
        <f>'[1]ПР_7.'!I4</f>
        <v>Исполнение Бюджета за полугодие 2022 год</v>
      </c>
      <c r="D6" s="154" t="s">
        <v>591</v>
      </c>
      <c r="E6" s="154" t="s">
        <v>592</v>
      </c>
    </row>
    <row r="7" spans="1:5" ht="15">
      <c r="A7" s="155">
        <v>1</v>
      </c>
      <c r="B7" s="156">
        <v>3</v>
      </c>
      <c r="C7" s="156">
        <v>4</v>
      </c>
      <c r="D7" s="156">
        <v>5</v>
      </c>
      <c r="E7" s="156">
        <v>6</v>
      </c>
    </row>
    <row r="8" spans="1:5" ht="30.75">
      <c r="A8" s="164" t="s">
        <v>604</v>
      </c>
      <c r="B8" s="157">
        <f>B12</f>
        <v>0</v>
      </c>
      <c r="C8" s="157">
        <f>C12</f>
        <v>0</v>
      </c>
      <c r="D8" s="157">
        <f>D12</f>
        <v>0</v>
      </c>
      <c r="E8" s="157">
        <f>E12</f>
        <v>0</v>
      </c>
    </row>
    <row r="9" spans="1:5" ht="30.75">
      <c r="A9" s="158" t="s">
        <v>605</v>
      </c>
      <c r="B9" s="159">
        <v>0</v>
      </c>
      <c r="C9" s="159">
        <v>0</v>
      </c>
      <c r="D9" s="159">
        <v>0</v>
      </c>
      <c r="E9" s="159">
        <v>0</v>
      </c>
    </row>
    <row r="10" spans="1:5" ht="15">
      <c r="A10" s="160" t="s">
        <v>606</v>
      </c>
      <c r="B10" s="161">
        <v>0</v>
      </c>
      <c r="C10" s="161">
        <v>0</v>
      </c>
      <c r="D10" s="161">
        <v>0</v>
      </c>
      <c r="E10" s="161">
        <v>0</v>
      </c>
    </row>
    <row r="11" spans="1:5" ht="15">
      <c r="A11" s="160" t="s">
        <v>607</v>
      </c>
      <c r="B11" s="161">
        <v>0</v>
      </c>
      <c r="C11" s="161">
        <v>0</v>
      </c>
      <c r="D11" s="161">
        <v>0</v>
      </c>
      <c r="E11" s="161">
        <v>0</v>
      </c>
    </row>
    <row r="12" spans="1:5" ht="46.5">
      <c r="A12" s="162" t="s">
        <v>608</v>
      </c>
      <c r="B12" s="161">
        <v>0</v>
      </c>
      <c r="C12" s="161">
        <v>0</v>
      </c>
      <c r="D12" s="161">
        <v>0</v>
      </c>
      <c r="E12" s="161">
        <v>0</v>
      </c>
    </row>
    <row r="13" spans="1:5" ht="15">
      <c r="A13" s="160" t="s">
        <v>606</v>
      </c>
      <c r="B13" s="161">
        <v>0</v>
      </c>
      <c r="C13" s="161">
        <v>0</v>
      </c>
      <c r="D13" s="161">
        <v>0</v>
      </c>
      <c r="E13" s="161">
        <v>0</v>
      </c>
    </row>
    <row r="14" spans="1:5" ht="15">
      <c r="A14" s="160" t="s">
        <v>607</v>
      </c>
      <c r="B14" s="161">
        <v>0</v>
      </c>
      <c r="C14" s="161">
        <v>0</v>
      </c>
      <c r="D14" s="161">
        <v>0</v>
      </c>
      <c r="E14" s="161">
        <v>0</v>
      </c>
    </row>
    <row r="15" spans="1:5" ht="15">
      <c r="A15" s="10"/>
      <c r="B15" s="10"/>
      <c r="C15" s="10"/>
      <c r="D15" s="10"/>
      <c r="E15" s="10"/>
    </row>
  </sheetData>
  <sheetProtection/>
  <mergeCells count="3">
    <mergeCell ref="A2:D2"/>
    <mergeCell ref="A3:E3"/>
    <mergeCell ref="A1:E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"/>
  <sheetViews>
    <sheetView tabSelected="1" zoomScalePageLayoutView="0" workbookViewId="0" topLeftCell="A1">
      <selection activeCell="C12" sqref="C12:E12"/>
    </sheetView>
  </sheetViews>
  <sheetFormatPr defaultColWidth="9.140625" defaultRowHeight="15"/>
  <cols>
    <col min="1" max="1" width="44.140625" style="0" customWidth="1"/>
  </cols>
  <sheetData>
    <row r="1" spans="1:5" ht="15">
      <c r="A1" s="165" t="s">
        <v>609</v>
      </c>
      <c r="B1" s="165"/>
      <c r="C1" s="165"/>
      <c r="D1" s="165"/>
      <c r="E1" s="166"/>
    </row>
    <row r="2" spans="1:5" ht="15">
      <c r="A2" s="167"/>
      <c r="B2" s="167"/>
      <c r="C2" s="167"/>
      <c r="D2" s="167"/>
      <c r="E2" s="168"/>
    </row>
    <row r="3" spans="1:5" ht="41.25" customHeight="1">
      <c r="A3" s="143" t="s">
        <v>615</v>
      </c>
      <c r="B3" s="143"/>
      <c r="C3" s="169"/>
      <c r="D3" s="169"/>
      <c r="E3" s="169"/>
    </row>
    <row r="4" spans="1:5" ht="15">
      <c r="A4" s="144"/>
      <c r="B4" s="144"/>
      <c r="C4" s="170"/>
      <c r="D4" s="170"/>
      <c r="E4" s="170"/>
    </row>
    <row r="5" spans="1:5" ht="15">
      <c r="A5" s="152"/>
      <c r="B5" s="152"/>
      <c r="C5" s="171"/>
      <c r="D5" s="67" t="s">
        <v>575</v>
      </c>
      <c r="E5" s="172"/>
    </row>
    <row r="6" spans="1:5" ht="108.75">
      <c r="A6" s="163" t="s">
        <v>1</v>
      </c>
      <c r="B6" s="154" t="s">
        <v>590</v>
      </c>
      <c r="C6" s="154" t="s">
        <v>598</v>
      </c>
      <c r="D6" s="154" t="s">
        <v>591</v>
      </c>
      <c r="E6" s="154" t="s">
        <v>592</v>
      </c>
    </row>
    <row r="7" spans="1:5" ht="15">
      <c r="A7" s="173">
        <v>1</v>
      </c>
      <c r="B7" s="174">
        <v>2</v>
      </c>
      <c r="C7" s="175">
        <v>3</v>
      </c>
      <c r="D7" s="175">
        <v>4</v>
      </c>
      <c r="E7" s="175">
        <v>5</v>
      </c>
    </row>
    <row r="8" spans="1:5" ht="46.5">
      <c r="A8" s="176" t="s">
        <v>610</v>
      </c>
      <c r="B8" s="157">
        <f>B10+B11</f>
        <v>0</v>
      </c>
      <c r="C8" s="157">
        <f>C12</f>
        <v>0</v>
      </c>
      <c r="D8" s="182">
        <f>B8-C8</f>
        <v>0</v>
      </c>
      <c r="E8" s="183">
        <v>0</v>
      </c>
    </row>
    <row r="9" spans="1:5" ht="15">
      <c r="A9" s="162" t="s">
        <v>611</v>
      </c>
      <c r="B9" s="177">
        <v>0</v>
      </c>
      <c r="C9" s="178">
        <v>0</v>
      </c>
      <c r="D9" s="180">
        <f>B9-C9</f>
        <v>0</v>
      </c>
      <c r="E9" s="184">
        <v>0</v>
      </c>
    </row>
    <row r="10" spans="1:5" ht="62.25">
      <c r="A10" s="162" t="s">
        <v>612</v>
      </c>
      <c r="B10" s="179">
        <v>0</v>
      </c>
      <c r="C10" s="180">
        <v>0</v>
      </c>
      <c r="D10" s="180">
        <f>B10-C10</f>
        <v>0</v>
      </c>
      <c r="E10" s="184">
        <v>0</v>
      </c>
    </row>
    <row r="11" spans="1:5" ht="30.75">
      <c r="A11" s="162" t="s">
        <v>613</v>
      </c>
      <c r="B11" s="185">
        <v>0</v>
      </c>
      <c r="C11" s="180">
        <v>0</v>
      </c>
      <c r="D11" s="180">
        <f>B11-C11</f>
        <v>0</v>
      </c>
      <c r="E11" s="184">
        <v>0</v>
      </c>
    </row>
    <row r="12" spans="1:5" ht="15">
      <c r="A12" s="181" t="s">
        <v>614</v>
      </c>
      <c r="B12" s="157">
        <v>0</v>
      </c>
      <c r="C12" s="182">
        <f>C13-C14</f>
        <v>0</v>
      </c>
      <c r="D12" s="182">
        <f>B12-C12</f>
        <v>0</v>
      </c>
      <c r="E12" s="183">
        <v>0</v>
      </c>
    </row>
    <row r="13" spans="1:5" ht="15">
      <c r="A13" s="10"/>
      <c r="B13" s="10"/>
      <c r="C13" s="10"/>
      <c r="D13" s="10"/>
      <c r="E13" s="10"/>
    </row>
  </sheetData>
  <sheetProtection/>
  <mergeCells count="2">
    <mergeCell ref="A1:E1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2022-07-06T06:24:22Z</cp:lastPrinted>
  <dcterms:created xsi:type="dcterms:W3CDTF">2022-06-08T23:20:52Z</dcterms:created>
  <dcterms:modified xsi:type="dcterms:W3CDTF">2022-07-06T06:25:40Z</dcterms:modified>
  <cp:category/>
  <cp:version/>
  <cp:contentType/>
  <cp:contentStatus/>
</cp:coreProperties>
</file>